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defaultThemeVersion="124226"/>
  <mc:AlternateContent xmlns:mc="http://schemas.openxmlformats.org/markup-compatibility/2006">
    <mc:Choice Requires="x15">
      <x15ac:absPath xmlns:x15ac="http://schemas.microsoft.com/office/spreadsheetml/2010/11/ac" url="https://d.docs.live.net/aa80e69f7b065323/Documentos/1. CENAC TOLEMAIDA 2025/ESTRUCTURACIONES/19. SASA-117  ENAJENACIÓN/"/>
    </mc:Choice>
  </mc:AlternateContent>
  <xr:revisionPtr revIDLastSave="5" documentId="13_ncr:1_{842FB989-4F30-40AB-AC6B-518C31F399AA}" xr6:coauthVersionLast="47" xr6:coauthVersionMax="47" xr10:uidLastSave="{D556C26F-440D-4AF0-965D-7BE50CA08EF2}"/>
  <bookViews>
    <workbookView xWindow="-108" yWindow="-108" windowWidth="23256" windowHeight="12456" tabRatio="846" firstSheet="2" activeTab="2" xr2:uid="{00000000-000D-0000-FFFF-FFFF00000000}"/>
  </bookViews>
  <sheets>
    <sheet name="PLAN DRUMMIND 2021" sheetId="3" state="hidden" r:id="rId1"/>
    <sheet name="PROMIGAS" sheetId="5" state="hidden" r:id="rId2"/>
    <sheet name="ANEXO 1" sheetId="9" r:id="rId3"/>
    <sheet name="Cotización " sheetId="16" state="hidden" r:id="rId4"/>
    <sheet name="Resumen" sheetId="17" state="hidden" r:id="rId5"/>
  </sheets>
  <definedNames>
    <definedName name="_xlnm._FilterDatabase" localSheetId="2" hidden="1">'ANEXO 1'!$C$6598:$M$7182</definedName>
    <definedName name="_xlnm._FilterDatabase" localSheetId="0" hidden="1">'PLAN DRUMMIND 2021'!#REF!</definedName>
    <definedName name="_xlnm._FilterDatabase" localSheetId="1" hidden="1">PROMIGAS!$A$1042:$P$1071</definedName>
    <definedName name="_xlnm.Print_Area" localSheetId="2">'ANEXO 1'!$B$2:$O$7224</definedName>
    <definedName name="_xlnm.Print_Area" localSheetId="0">'PLAN DRUMMIND 2021'!$A$1:$J$1071</definedName>
    <definedName name="_xlnm.Print_Area" localSheetId="1">PROMIGAS!$A$1:$J$1196</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0" i="16" l="1"/>
  <c r="J19" i="16"/>
  <c r="J18" i="16"/>
  <c r="I20" i="16"/>
  <c r="I19" i="16"/>
  <c r="J4" i="16"/>
  <c r="I4" i="16"/>
  <c r="I17" i="16"/>
  <c r="J17" i="16" s="1"/>
  <c r="I16" i="16"/>
  <c r="J16" i="16" s="1"/>
  <c r="J15" i="16"/>
  <c r="I15" i="16"/>
  <c r="I14" i="16"/>
  <c r="J14" i="16" s="1"/>
  <c r="I13" i="16"/>
  <c r="J13" i="16" s="1"/>
  <c r="I12" i="16"/>
  <c r="J12" i="16" s="1"/>
  <c r="J11" i="16"/>
  <c r="I11" i="16"/>
  <c r="I10" i="16"/>
  <c r="J10" i="16" s="1"/>
  <c r="J9" i="16"/>
  <c r="I9" i="16"/>
  <c r="I8" i="16"/>
  <c r="J8" i="16" s="1"/>
  <c r="J7" i="16"/>
  <c r="I7" i="16"/>
  <c r="I6" i="16"/>
  <c r="J6" i="16" s="1"/>
  <c r="J5" i="16"/>
  <c r="I5" i="16"/>
  <c r="E18" i="16"/>
  <c r="W78" i="17"/>
  <c r="AB72" i="17"/>
  <c r="F18" i="17"/>
  <c r="G18" i="17"/>
  <c r="H18" i="17"/>
  <c r="I18" i="17"/>
  <c r="J18" i="17"/>
  <c r="K18" i="17"/>
  <c r="L18" i="17"/>
  <c r="M18" i="17"/>
  <c r="N18" i="17"/>
  <c r="O18" i="17"/>
  <c r="P18" i="17"/>
  <c r="Q18" i="17"/>
  <c r="R18" i="17"/>
  <c r="S18" i="17"/>
  <c r="T18" i="17"/>
  <c r="U18" i="17"/>
  <c r="V18" i="17"/>
  <c r="W18" i="17"/>
  <c r="X18" i="17"/>
  <c r="Y18" i="17"/>
  <c r="Z18" i="17"/>
  <c r="AA18" i="17"/>
  <c r="AB18" i="17"/>
  <c r="AC18" i="17"/>
  <c r="AD18" i="17"/>
  <c r="AE18" i="17"/>
  <c r="AF18" i="17"/>
  <c r="AG18" i="17"/>
  <c r="AH18" i="17"/>
  <c r="AI18" i="17"/>
  <c r="AJ18" i="17"/>
  <c r="AK18" i="17"/>
  <c r="AL18" i="17"/>
  <c r="AM18" i="17"/>
  <c r="AN18" i="17"/>
  <c r="AO18" i="17"/>
  <c r="AP18" i="17"/>
  <c r="AQ18" i="17"/>
  <c r="AR18" i="17"/>
  <c r="AS18" i="17"/>
  <c r="AT18" i="17"/>
  <c r="AU18" i="17"/>
  <c r="E18" i="17"/>
  <c r="AV5" i="17"/>
  <c r="AV6" i="17"/>
  <c r="AV7" i="17"/>
  <c r="AV8" i="17"/>
  <c r="AV9" i="17"/>
  <c r="AV10" i="17"/>
  <c r="AV11" i="17"/>
  <c r="AV12" i="17"/>
  <c r="AV13" i="17"/>
  <c r="AV14" i="17"/>
  <c r="AV15" i="17"/>
  <c r="AV16" i="17"/>
  <c r="AV17" i="17"/>
  <c r="AV4" i="17"/>
  <c r="AP66" i="17"/>
  <c r="AO66" i="17"/>
  <c r="AN66" i="17"/>
  <c r="AM66" i="17"/>
  <c r="AQ65" i="17"/>
  <c r="AQ64" i="17"/>
  <c r="AQ63" i="17"/>
  <c r="AQ62" i="17"/>
  <c r="AQ61" i="17"/>
  <c r="AQ60" i="17"/>
  <c r="AQ59" i="17"/>
  <c r="AQ58" i="17"/>
  <c r="T42" i="17"/>
  <c r="S42" i="17"/>
  <c r="R42" i="17"/>
  <c r="Q42" i="17"/>
  <c r="P42" i="17"/>
  <c r="O42" i="17"/>
  <c r="N42" i="17"/>
  <c r="M42" i="17"/>
  <c r="L42" i="17"/>
  <c r="K42" i="17"/>
  <c r="J42" i="17"/>
  <c r="I42" i="17"/>
  <c r="H42" i="17"/>
  <c r="G42" i="17"/>
  <c r="F42" i="17"/>
  <c r="E42" i="17"/>
  <c r="Q30" i="17"/>
  <c r="P30" i="17"/>
  <c r="O30" i="17"/>
  <c r="N30" i="17"/>
  <c r="L30" i="17"/>
  <c r="K30" i="17"/>
  <c r="J30" i="17"/>
  <c r="I30" i="17"/>
  <c r="H30" i="17"/>
  <c r="G30" i="17"/>
  <c r="F30" i="17"/>
  <c r="E30" i="17"/>
  <c r="D30" i="17"/>
  <c r="J21" i="16" l="1"/>
  <c r="E21" i="16"/>
  <c r="AV18" i="17"/>
  <c r="AQ66" i="17"/>
  <c r="D5091" i="9"/>
  <c r="E7216" i="9" l="1"/>
  <c r="I7195" i="9"/>
  <c r="H7195" i="9"/>
  <c r="G7195" i="9"/>
  <c r="F7195" i="9"/>
  <c r="J7194" i="9"/>
  <c r="J7193" i="9"/>
  <c r="J7192" i="9"/>
  <c r="J7191" i="9"/>
  <c r="J7190" i="9"/>
  <c r="J7189" i="9"/>
  <c r="J7188" i="9"/>
  <c r="J7187" i="9"/>
  <c r="J7195" i="9" l="1"/>
  <c r="M7182" i="9"/>
  <c r="L6581" i="9"/>
  <c r="J6581" i="9"/>
  <c r="I6581" i="9"/>
  <c r="E1007" i="9"/>
  <c r="I7213" i="9" l="1"/>
  <c r="K7210" i="9"/>
  <c r="K7209" i="9"/>
  <c r="K7182" i="9"/>
  <c r="J7182" i="9"/>
  <c r="K7213" i="9" l="1"/>
  <c r="D5294" i="9"/>
  <c r="D5280" i="9"/>
  <c r="D5271" i="9"/>
  <c r="L5260" i="9"/>
  <c r="K5260" i="9"/>
  <c r="J5260" i="9"/>
  <c r="I5260" i="9"/>
  <c r="H5260" i="9"/>
  <c r="G5260" i="9"/>
  <c r="F5260" i="9"/>
  <c r="E5260" i="9"/>
  <c r="D5260" i="9"/>
  <c r="M5250" i="9"/>
  <c r="L5250" i="9"/>
  <c r="K5250" i="9"/>
  <c r="J5250" i="9"/>
  <c r="I5250" i="9"/>
  <c r="H5250" i="9"/>
  <c r="G5250" i="9"/>
  <c r="F5250" i="9"/>
  <c r="E5250" i="9"/>
  <c r="D5250" i="9"/>
  <c r="D5237" i="9"/>
  <c r="J5226" i="9"/>
  <c r="J5225" i="9"/>
  <c r="J5224" i="9"/>
  <c r="L5223" i="9"/>
  <c r="J5223" i="9"/>
  <c r="L5222" i="9"/>
  <c r="J5222" i="9"/>
  <c r="L5221" i="9"/>
  <c r="J5221" i="9"/>
  <c r="L5220" i="9"/>
  <c r="J5220" i="9"/>
  <c r="L5219" i="9"/>
  <c r="J5219" i="9"/>
  <c r="L5218" i="9"/>
  <c r="J5218" i="9"/>
  <c r="L5217" i="9"/>
  <c r="J5217" i="9"/>
  <c r="L5216" i="9"/>
  <c r="J5216" i="9"/>
  <c r="L5215" i="9"/>
  <c r="J5215" i="9"/>
  <c r="J5214" i="9"/>
  <c r="L5213" i="9"/>
  <c r="J5213" i="9"/>
  <c r="L5212" i="9"/>
  <c r="L5211" i="9"/>
  <c r="L5210" i="9"/>
  <c r="L5209" i="9"/>
  <c r="L5208" i="9"/>
  <c r="L5207" i="9"/>
  <c r="L5206" i="9"/>
  <c r="L5205" i="9"/>
  <c r="L5204" i="9"/>
  <c r="L5203" i="9"/>
  <c r="L5202" i="9"/>
  <c r="L5201" i="9"/>
  <c r="L5200" i="9"/>
  <c r="L5199" i="9"/>
  <c r="L5198" i="9"/>
  <c r="L5197" i="9"/>
  <c r="L5196" i="9"/>
  <c r="L5195" i="9"/>
  <c r="L5194" i="9"/>
  <c r="L5193" i="9"/>
  <c r="L5192" i="9"/>
  <c r="L5191" i="9"/>
  <c r="L5190" i="9"/>
  <c r="L5189" i="9"/>
  <c r="L5188" i="9"/>
  <c r="L5187" i="9"/>
  <c r="L5186" i="9"/>
  <c r="L5185" i="9"/>
  <c r="J5185" i="9"/>
  <c r="L5184" i="9"/>
  <c r="J5184" i="9"/>
  <c r="L5183" i="9"/>
  <c r="J5183" i="9"/>
  <c r="L5182" i="9"/>
  <c r="J5182" i="9"/>
  <c r="L5181" i="9"/>
  <c r="J5181" i="9"/>
  <c r="L5180" i="9"/>
  <c r="J5180" i="9"/>
  <c r="J5179" i="9"/>
  <c r="L5178" i="9"/>
  <c r="J5178" i="9"/>
  <c r="L5177" i="9"/>
  <c r="J5177" i="9"/>
  <c r="L5176" i="9"/>
  <c r="J5176" i="9"/>
  <c r="L5175" i="9"/>
  <c r="J5175" i="9"/>
  <c r="L5174" i="9"/>
  <c r="J5174" i="9"/>
  <c r="L5173" i="9"/>
  <c r="J5173" i="9"/>
  <c r="L5172" i="9"/>
  <c r="J5172" i="9"/>
  <c r="L5171" i="9"/>
  <c r="J5171" i="9"/>
  <c r="L5170" i="9"/>
  <c r="J5170" i="9"/>
  <c r="L5169" i="9"/>
  <c r="J5169" i="9"/>
  <c r="L5168" i="9"/>
  <c r="J5168" i="9"/>
  <c r="L5167" i="9"/>
  <c r="J5167" i="9"/>
  <c r="L5166" i="9"/>
  <c r="J5166" i="9"/>
  <c r="L5165" i="9"/>
  <c r="J5165" i="9"/>
  <c r="L5164" i="9"/>
  <c r="J5164" i="9"/>
  <c r="L5163" i="9"/>
  <c r="J5163" i="9"/>
  <c r="L5162" i="9"/>
  <c r="J5162" i="9"/>
  <c r="L5161" i="9"/>
  <c r="J5161" i="9"/>
  <c r="L5160" i="9"/>
  <c r="J5160" i="9"/>
  <c r="L5159" i="9"/>
  <c r="J5159" i="9"/>
  <c r="L5158" i="9"/>
  <c r="J5158" i="9"/>
  <c r="L5157" i="9"/>
  <c r="J5157" i="9"/>
  <c r="L5156" i="9"/>
  <c r="J5156" i="9"/>
  <c r="L5155" i="9"/>
  <c r="J5155" i="9"/>
  <c r="L5154" i="9"/>
  <c r="J5154" i="9"/>
  <c r="L5153" i="9"/>
  <c r="J5153" i="9"/>
  <c r="L5136" i="9"/>
  <c r="L5111" i="9"/>
  <c r="J5111" i="9"/>
  <c r="L5110" i="9"/>
  <c r="J5110" i="9"/>
  <c r="L5109" i="9"/>
  <c r="J5109" i="9"/>
  <c r="L5108" i="9"/>
  <c r="J5108" i="9"/>
  <c r="L5107" i="9"/>
  <c r="J5107" i="9"/>
  <c r="L5106" i="9"/>
  <c r="J5106" i="9"/>
  <c r="L5105" i="9"/>
  <c r="J5105" i="9"/>
  <c r="L5104" i="9"/>
  <c r="J5104" i="9"/>
  <c r="L5103" i="9"/>
  <c r="J5103" i="9"/>
  <c r="L5102" i="9"/>
  <c r="J5102" i="9"/>
  <c r="L5101" i="9"/>
  <c r="J5101" i="9"/>
  <c r="L5100" i="9"/>
  <c r="J5100" i="9"/>
  <c r="L5099" i="9"/>
  <c r="J5099" i="9"/>
  <c r="L5098" i="9"/>
  <c r="J5098" i="9"/>
  <c r="L5097" i="9"/>
  <c r="J5097" i="9"/>
  <c r="L5096" i="9"/>
  <c r="J5096" i="9"/>
  <c r="L5227" i="9" l="1"/>
  <c r="K5080" i="9"/>
  <c r="K5079" i="9"/>
  <c r="K5078" i="9"/>
  <c r="K5077" i="9"/>
  <c r="K5076" i="9"/>
  <c r="K5075" i="9"/>
  <c r="K5074" i="9"/>
  <c r="K5073" i="9"/>
  <c r="K5072" i="9"/>
  <c r="K5071" i="9"/>
  <c r="K5070" i="9"/>
  <c r="K5069" i="9"/>
  <c r="K5068" i="9"/>
  <c r="K5067" i="9"/>
  <c r="K5066" i="9"/>
  <c r="K5065" i="9"/>
  <c r="K5064" i="9"/>
  <c r="K5063" i="9"/>
  <c r="K5062" i="9"/>
  <c r="K5061" i="9"/>
  <c r="K5060" i="9"/>
  <c r="K5059" i="9"/>
  <c r="K5058" i="9"/>
  <c r="K5057" i="9"/>
  <c r="K5056" i="9"/>
  <c r="K5055" i="9"/>
  <c r="K5054" i="9"/>
  <c r="K5053" i="9"/>
  <c r="K5052" i="9"/>
  <c r="K5051" i="9"/>
  <c r="K5050" i="9"/>
  <c r="K5049" i="9"/>
  <c r="K5048" i="9"/>
  <c r="K5047" i="9"/>
  <c r="K5046" i="9"/>
  <c r="K5045" i="9"/>
  <c r="K5044" i="9"/>
  <c r="K5043" i="9"/>
  <c r="K5042" i="9"/>
  <c r="K5041" i="9"/>
  <c r="K5040" i="9"/>
  <c r="K5039" i="9"/>
  <c r="K5038" i="9"/>
  <c r="K5037" i="9"/>
  <c r="K5036" i="9"/>
  <c r="K5035" i="9"/>
  <c r="K5034" i="9"/>
  <c r="K5033" i="9"/>
  <c r="K5032" i="9"/>
  <c r="K5031" i="9"/>
  <c r="K5030" i="9"/>
  <c r="K5029" i="9"/>
  <c r="K5028" i="9"/>
  <c r="K5027" i="9"/>
  <c r="K5026" i="9"/>
  <c r="K5025" i="9"/>
  <c r="K5024" i="9"/>
  <c r="K5023" i="9"/>
  <c r="K5022" i="9"/>
  <c r="K5021" i="9"/>
  <c r="K5020" i="9"/>
  <c r="K5019" i="9"/>
  <c r="K5018" i="9"/>
  <c r="K5017" i="9"/>
  <c r="K5016" i="9"/>
  <c r="K5015" i="9"/>
  <c r="K5014" i="9"/>
  <c r="K5013" i="9"/>
  <c r="K5012" i="9"/>
  <c r="K5011" i="9"/>
  <c r="K5010" i="9"/>
  <c r="K5009" i="9"/>
  <c r="K5008" i="9"/>
  <c r="K5007" i="9"/>
  <c r="K5006" i="9"/>
  <c r="K5005" i="9"/>
  <c r="K5004" i="9"/>
  <c r="K5003" i="9"/>
  <c r="K5002" i="9"/>
  <c r="K5001" i="9"/>
  <c r="K5000" i="9"/>
  <c r="K4999" i="9"/>
  <c r="K4998" i="9"/>
  <c r="K4997" i="9"/>
  <c r="K4996" i="9"/>
  <c r="K4995" i="9"/>
  <c r="K4994" i="9"/>
  <c r="K4993" i="9"/>
  <c r="K4992" i="9"/>
  <c r="K4991" i="9"/>
  <c r="K4990" i="9"/>
  <c r="K4989" i="9"/>
  <c r="K4988" i="9"/>
  <c r="K4987" i="9"/>
  <c r="K4986" i="9"/>
  <c r="K4985" i="9"/>
  <c r="K4984" i="9"/>
  <c r="K4983" i="9"/>
  <c r="K4982" i="9"/>
  <c r="K4981" i="9"/>
  <c r="K4980" i="9"/>
  <c r="K4979" i="9"/>
  <c r="K4978" i="9"/>
  <c r="K4977" i="9"/>
  <c r="K4976" i="9"/>
  <c r="K4975" i="9"/>
  <c r="K4974" i="9"/>
  <c r="K4973" i="9"/>
  <c r="K4972" i="9"/>
  <c r="K4971" i="9"/>
  <c r="K4970" i="9"/>
  <c r="K4969" i="9"/>
  <c r="K4968" i="9"/>
  <c r="K4967" i="9"/>
  <c r="K4966" i="9"/>
  <c r="K4965" i="9"/>
  <c r="K4964" i="9"/>
  <c r="K4963" i="9"/>
  <c r="K4962" i="9"/>
  <c r="K4961" i="9"/>
  <c r="K4960" i="9"/>
  <c r="K4959" i="9"/>
  <c r="K4958" i="9"/>
  <c r="K4957" i="9"/>
  <c r="K4956" i="9"/>
  <c r="K4955" i="9"/>
  <c r="K4954" i="9"/>
  <c r="K4953" i="9"/>
  <c r="K4952" i="9"/>
  <c r="K4951" i="9"/>
  <c r="K4950" i="9"/>
  <c r="K4949" i="9"/>
  <c r="K4948" i="9"/>
  <c r="K4947" i="9"/>
  <c r="K4946" i="9"/>
  <c r="K4945" i="9"/>
  <c r="K4944" i="9"/>
  <c r="K4943" i="9"/>
  <c r="K4942" i="9"/>
  <c r="K4941" i="9"/>
  <c r="K4940" i="9"/>
  <c r="K4939" i="9"/>
  <c r="K4938" i="9"/>
  <c r="K4937" i="9"/>
  <c r="K4936" i="9"/>
  <c r="K4935" i="9"/>
  <c r="K4934" i="9"/>
  <c r="K4933" i="9"/>
  <c r="K4932" i="9"/>
  <c r="K4931" i="9"/>
  <c r="K4930" i="9"/>
  <c r="K4929" i="9"/>
  <c r="K4928" i="9"/>
  <c r="K4927" i="9"/>
  <c r="K4926" i="9"/>
  <c r="K4925" i="9"/>
  <c r="K4924" i="9"/>
  <c r="K4923" i="9"/>
  <c r="K4922" i="9"/>
  <c r="K4921" i="9"/>
  <c r="K4920" i="9"/>
  <c r="K4919" i="9"/>
  <c r="K4918" i="9"/>
  <c r="K4917" i="9"/>
  <c r="K4916" i="9"/>
  <c r="K4915" i="9"/>
  <c r="K4914" i="9"/>
  <c r="K4913" i="9"/>
  <c r="K4912" i="9"/>
  <c r="K4911" i="9"/>
  <c r="K4910" i="9"/>
  <c r="K4909" i="9"/>
  <c r="K4908" i="9"/>
  <c r="K4907" i="9"/>
  <c r="K4906" i="9"/>
  <c r="K4905" i="9"/>
  <c r="K4904" i="9"/>
  <c r="K4903" i="9"/>
  <c r="K4902" i="9"/>
  <c r="K4901" i="9"/>
  <c r="K4900" i="9"/>
  <c r="K4899" i="9"/>
  <c r="K4898" i="9"/>
  <c r="K4897" i="9"/>
  <c r="K4896" i="9"/>
  <c r="K4895" i="9"/>
  <c r="K4894" i="9"/>
  <c r="K4893" i="9"/>
  <c r="K4892" i="9"/>
  <c r="K4891" i="9"/>
  <c r="K4890" i="9"/>
  <c r="K4889" i="9"/>
  <c r="K4888" i="9"/>
  <c r="K4887" i="9"/>
  <c r="K4886" i="9"/>
  <c r="K4885" i="9"/>
  <c r="K4884" i="9"/>
  <c r="K4883" i="9"/>
  <c r="K4882" i="9"/>
  <c r="K4881" i="9"/>
  <c r="K4880" i="9"/>
  <c r="K4879" i="9"/>
  <c r="K4878" i="9"/>
  <c r="K4877" i="9"/>
  <c r="K4876" i="9"/>
  <c r="K4875" i="9"/>
  <c r="K4874" i="9"/>
  <c r="K4873" i="9"/>
  <c r="K4872" i="9"/>
  <c r="K4871" i="9"/>
  <c r="K4870" i="9"/>
  <c r="K4869" i="9"/>
  <c r="K4868" i="9"/>
  <c r="K4867" i="9"/>
  <c r="K4866" i="9"/>
  <c r="K4865" i="9"/>
  <c r="K4864" i="9"/>
  <c r="K4863" i="9"/>
  <c r="K4862" i="9"/>
  <c r="K4861" i="9"/>
  <c r="K4860" i="9"/>
  <c r="K4859" i="9"/>
  <c r="K4858" i="9"/>
  <c r="K4857" i="9"/>
  <c r="K4856" i="9"/>
  <c r="K4855" i="9"/>
  <c r="K4854" i="9"/>
  <c r="K4853" i="9"/>
  <c r="K4852" i="9"/>
  <c r="K4851" i="9"/>
  <c r="K4850" i="9"/>
  <c r="K4849" i="9"/>
  <c r="K4848" i="9"/>
  <c r="K4847" i="9"/>
  <c r="K4846" i="9"/>
  <c r="K4845" i="9"/>
  <c r="K4844" i="9"/>
  <c r="K4843" i="9"/>
  <c r="K4842" i="9"/>
  <c r="K4841" i="9"/>
  <c r="K4840" i="9"/>
  <c r="K4839" i="9"/>
  <c r="K4838" i="9"/>
  <c r="K4837" i="9"/>
  <c r="K4836" i="9"/>
  <c r="K4835" i="9"/>
  <c r="K4834" i="9"/>
  <c r="K4833" i="9"/>
  <c r="K4832" i="9"/>
  <c r="K4831" i="9"/>
  <c r="K4830" i="9"/>
  <c r="K4829" i="9"/>
  <c r="K4828" i="9"/>
  <c r="K4827" i="9"/>
  <c r="K4826" i="9"/>
  <c r="K4825" i="9"/>
  <c r="K4824" i="9"/>
  <c r="K4823" i="9"/>
  <c r="K4822" i="9"/>
  <c r="K4821" i="9"/>
  <c r="K4820" i="9"/>
  <c r="K4819" i="9"/>
  <c r="K4818" i="9"/>
  <c r="K4817" i="9"/>
  <c r="K4816" i="9"/>
  <c r="K4815" i="9"/>
  <c r="K4814" i="9"/>
  <c r="K4813" i="9"/>
  <c r="K4812" i="9"/>
  <c r="K4811" i="9"/>
  <c r="K4810" i="9"/>
  <c r="K4809" i="9"/>
  <c r="K4808" i="9"/>
  <c r="K4807" i="9"/>
  <c r="K4806" i="9"/>
  <c r="K4805" i="9"/>
  <c r="K4804" i="9"/>
  <c r="K4803" i="9"/>
  <c r="K4802" i="9"/>
  <c r="K4801" i="9"/>
  <c r="K4800" i="9"/>
  <c r="K4799" i="9"/>
  <c r="K4798" i="9"/>
  <c r="K4797" i="9"/>
  <c r="K4796" i="9"/>
  <c r="K4795" i="9"/>
  <c r="K4794" i="9"/>
  <c r="K4793" i="9"/>
  <c r="K4792" i="9"/>
  <c r="K4791" i="9"/>
  <c r="K4790" i="9"/>
  <c r="K4789" i="9"/>
  <c r="K4788" i="9"/>
  <c r="K4787" i="9"/>
  <c r="K4786" i="9"/>
  <c r="K4785" i="9"/>
  <c r="K4784" i="9"/>
  <c r="K4783" i="9"/>
  <c r="K4782" i="9"/>
  <c r="K4781" i="9"/>
  <c r="K4780" i="9"/>
  <c r="K4779" i="9"/>
  <c r="K4778" i="9"/>
  <c r="K4777" i="9"/>
  <c r="K4776" i="9"/>
  <c r="K4775" i="9"/>
  <c r="K4774" i="9"/>
  <c r="K4773" i="9"/>
  <c r="K4772" i="9"/>
  <c r="K4771" i="9"/>
  <c r="K4770" i="9"/>
  <c r="K4769" i="9"/>
  <c r="K4768" i="9"/>
  <c r="K4767" i="9"/>
  <c r="K4766" i="9"/>
  <c r="K4765" i="9"/>
  <c r="K4764" i="9"/>
  <c r="K4763" i="9"/>
  <c r="K4762" i="9"/>
  <c r="K4761" i="9"/>
  <c r="K4760" i="9"/>
  <c r="K4759" i="9"/>
  <c r="K4758" i="9"/>
  <c r="K4757" i="9"/>
  <c r="K4756" i="9"/>
  <c r="K4755" i="9"/>
  <c r="K4754" i="9"/>
  <c r="K4753" i="9"/>
  <c r="K4752" i="9"/>
  <c r="K4751" i="9"/>
  <c r="K4750" i="9"/>
  <c r="K4749" i="9"/>
  <c r="K4748" i="9"/>
  <c r="K4747" i="9"/>
  <c r="K4746" i="9"/>
  <c r="K4745" i="9"/>
  <c r="K4744" i="9"/>
  <c r="K4743" i="9"/>
  <c r="K4742" i="9"/>
  <c r="K4741" i="9"/>
  <c r="K4740" i="9"/>
  <c r="K4739" i="9"/>
  <c r="K4738" i="9"/>
  <c r="K4737" i="9"/>
  <c r="K4736" i="9"/>
  <c r="K4735" i="9"/>
  <c r="K4734" i="9"/>
  <c r="K4733" i="9"/>
  <c r="K4732" i="9"/>
  <c r="K4731" i="9"/>
  <c r="K4730" i="9"/>
  <c r="K4729" i="9"/>
  <c r="K4728" i="9"/>
  <c r="K4727" i="9"/>
  <c r="K4726" i="9"/>
  <c r="K4725" i="9"/>
  <c r="K4724" i="9"/>
  <c r="K4723" i="9"/>
  <c r="K4722" i="9"/>
  <c r="K4721" i="9"/>
  <c r="K4720" i="9"/>
  <c r="K4719" i="9"/>
  <c r="K4718" i="9"/>
  <c r="K4717" i="9"/>
  <c r="K4716" i="9"/>
  <c r="K4715" i="9"/>
  <c r="K4714" i="9"/>
  <c r="K4713" i="9"/>
  <c r="K4712" i="9"/>
  <c r="K4711" i="9"/>
  <c r="K4710" i="9"/>
  <c r="K4709" i="9"/>
  <c r="K4708" i="9"/>
  <c r="K4707" i="9"/>
  <c r="K4706" i="9"/>
  <c r="K4705" i="9"/>
  <c r="K4704" i="9"/>
  <c r="K4703" i="9"/>
  <c r="K4702" i="9"/>
  <c r="K4701" i="9"/>
  <c r="K4700" i="9"/>
  <c r="K4699" i="9"/>
  <c r="K4698" i="9"/>
  <c r="K4697" i="9"/>
  <c r="K4696" i="9"/>
  <c r="K4695" i="9"/>
  <c r="K4694" i="9"/>
  <c r="K4693" i="9"/>
  <c r="K4692" i="9"/>
  <c r="K4691" i="9"/>
  <c r="K4690" i="9"/>
  <c r="K4689" i="9"/>
  <c r="K4688" i="9"/>
  <c r="K4687" i="9"/>
  <c r="K4686" i="9"/>
  <c r="K4685" i="9"/>
  <c r="K4684" i="9"/>
  <c r="K4683" i="9"/>
  <c r="K4682" i="9"/>
  <c r="K4681" i="9"/>
  <c r="K4680" i="9"/>
  <c r="K4679" i="9"/>
  <c r="K4678" i="9"/>
  <c r="K4677" i="9"/>
  <c r="K4676" i="9"/>
  <c r="K4675" i="9"/>
  <c r="K4674" i="9"/>
  <c r="K4673" i="9"/>
  <c r="K4672" i="9"/>
  <c r="K4671" i="9"/>
  <c r="K4670" i="9"/>
  <c r="K4669" i="9"/>
  <c r="K4668" i="9"/>
  <c r="K4667" i="9"/>
  <c r="K4666" i="9"/>
  <c r="K4665" i="9"/>
  <c r="K4664" i="9"/>
  <c r="K4663" i="9"/>
  <c r="K4662" i="9"/>
  <c r="K4661" i="9"/>
  <c r="K4660" i="9"/>
  <c r="K4659" i="9"/>
  <c r="K4658" i="9"/>
  <c r="K4657" i="9"/>
  <c r="K4656" i="9"/>
  <c r="K4655" i="9"/>
  <c r="K4654" i="9"/>
  <c r="K4653" i="9"/>
  <c r="K4652" i="9"/>
  <c r="K4651" i="9"/>
  <c r="K4650" i="9"/>
  <c r="K4649" i="9"/>
  <c r="K4648" i="9"/>
  <c r="K4647" i="9"/>
  <c r="K4646" i="9"/>
  <c r="K4645" i="9"/>
  <c r="K4644" i="9"/>
  <c r="K4643" i="9"/>
  <c r="K4642" i="9"/>
  <c r="K4641" i="9"/>
  <c r="K4640" i="9"/>
  <c r="K4639" i="9"/>
  <c r="K4638" i="9"/>
  <c r="K4637" i="9"/>
  <c r="K4636" i="9"/>
  <c r="K4635" i="9"/>
  <c r="K4634" i="9"/>
  <c r="K4633" i="9"/>
  <c r="K4632" i="9"/>
  <c r="K4631" i="9"/>
  <c r="K4630" i="9"/>
  <c r="K4629" i="9"/>
  <c r="K4628" i="9"/>
  <c r="K4627" i="9"/>
  <c r="K4626" i="9"/>
  <c r="K4625" i="9"/>
  <c r="K4624" i="9"/>
  <c r="K4623" i="9"/>
  <c r="K4622" i="9"/>
  <c r="K4621" i="9"/>
  <c r="K4620" i="9"/>
  <c r="K4619" i="9"/>
  <c r="K4618" i="9"/>
  <c r="K4617" i="9"/>
  <c r="K4616" i="9"/>
  <c r="K4615" i="9"/>
  <c r="K4614" i="9"/>
  <c r="K4613" i="9"/>
  <c r="K4612" i="9"/>
  <c r="K4611" i="9"/>
  <c r="K4610" i="9"/>
  <c r="K4609" i="9"/>
  <c r="K4608" i="9"/>
  <c r="K4607" i="9"/>
  <c r="K4606" i="9"/>
  <c r="K4605" i="9"/>
  <c r="K4604" i="9"/>
  <c r="K4603" i="9"/>
  <c r="K4602" i="9"/>
  <c r="K4601" i="9"/>
  <c r="K4600" i="9"/>
  <c r="K4599" i="9"/>
  <c r="K4598" i="9"/>
  <c r="K4597" i="9"/>
  <c r="K4596" i="9"/>
  <c r="K4595" i="9"/>
  <c r="K4594" i="9"/>
  <c r="K4593" i="9"/>
  <c r="K4592" i="9"/>
  <c r="K4591" i="9"/>
  <c r="K4590" i="9"/>
  <c r="K4589" i="9"/>
  <c r="K4588" i="9"/>
  <c r="K4587" i="9"/>
  <c r="K4586" i="9"/>
  <c r="K4585" i="9"/>
  <c r="K4584" i="9"/>
  <c r="K4583" i="9"/>
  <c r="K4582" i="9"/>
  <c r="K4581" i="9"/>
  <c r="K4580" i="9"/>
  <c r="K4579" i="9"/>
  <c r="K4578" i="9"/>
  <c r="K4577" i="9"/>
  <c r="K4576" i="9"/>
  <c r="K4575" i="9"/>
  <c r="K4574" i="9"/>
  <c r="K4573" i="9"/>
  <c r="K4572" i="9"/>
  <c r="K4571" i="9"/>
  <c r="K4570" i="9"/>
  <c r="K4569" i="9"/>
  <c r="K4568" i="9"/>
  <c r="K4567" i="9"/>
  <c r="K4566" i="9"/>
  <c r="K4565" i="9"/>
  <c r="K4564" i="9"/>
  <c r="K4563" i="9"/>
  <c r="K4562" i="9"/>
  <c r="K4561" i="9"/>
  <c r="K4560" i="9"/>
  <c r="K4559" i="9"/>
  <c r="K4558" i="9"/>
  <c r="K4557" i="9"/>
  <c r="K4556" i="9"/>
  <c r="K4555" i="9"/>
  <c r="K4554" i="9"/>
  <c r="K4553" i="9"/>
  <c r="K4552" i="9"/>
  <c r="K4551" i="9"/>
  <c r="K4550" i="9"/>
  <c r="K4549" i="9"/>
  <c r="K4548" i="9"/>
  <c r="K4547" i="9"/>
  <c r="K4546" i="9"/>
  <c r="K4545" i="9"/>
  <c r="K4544" i="9"/>
  <c r="K4543" i="9"/>
  <c r="K4542" i="9"/>
  <c r="K4541" i="9"/>
  <c r="K4540" i="9"/>
  <c r="K4539" i="9"/>
  <c r="K4538" i="9"/>
  <c r="K4537" i="9"/>
  <c r="K4536" i="9"/>
  <c r="K4535" i="9"/>
  <c r="K4534" i="9"/>
  <c r="K4533" i="9"/>
  <c r="K4532" i="9"/>
  <c r="K4531" i="9"/>
  <c r="K4530" i="9"/>
  <c r="K4529" i="9"/>
  <c r="K4528" i="9"/>
  <c r="K4527" i="9"/>
  <c r="K4526" i="9"/>
  <c r="K4525" i="9"/>
  <c r="K4524" i="9"/>
  <c r="K4523" i="9"/>
  <c r="K4522" i="9"/>
  <c r="K4521" i="9"/>
  <c r="K4520" i="9"/>
  <c r="K4519" i="9"/>
  <c r="K4518" i="9"/>
  <c r="K4517" i="9"/>
  <c r="K4516" i="9"/>
  <c r="K4515" i="9"/>
  <c r="K4514" i="9"/>
  <c r="K4513" i="9"/>
  <c r="K4512" i="9"/>
  <c r="K4511" i="9"/>
  <c r="K4510" i="9"/>
  <c r="K4509" i="9"/>
  <c r="K4508" i="9"/>
  <c r="K4507" i="9"/>
  <c r="K4506" i="9"/>
  <c r="K4505" i="9"/>
  <c r="K4504" i="9"/>
  <c r="K4503" i="9"/>
  <c r="K4502" i="9"/>
  <c r="K4501" i="9"/>
  <c r="K4500" i="9"/>
  <c r="K4499" i="9"/>
  <c r="K4498" i="9"/>
  <c r="K4497" i="9"/>
  <c r="K4496" i="9"/>
  <c r="K4495" i="9"/>
  <c r="K4494" i="9"/>
  <c r="K4493" i="9"/>
  <c r="K4492" i="9"/>
  <c r="K4491" i="9"/>
  <c r="K4490" i="9"/>
  <c r="K4489" i="9"/>
  <c r="K4488" i="9"/>
  <c r="K4487" i="9"/>
  <c r="K4486" i="9"/>
  <c r="K4485" i="9"/>
  <c r="K4484" i="9"/>
  <c r="K4483" i="9"/>
  <c r="K4482" i="9"/>
  <c r="K4481" i="9"/>
  <c r="K4480" i="9"/>
  <c r="K4479" i="9"/>
  <c r="K4478" i="9"/>
  <c r="K4477" i="9"/>
  <c r="K4476" i="9"/>
  <c r="K4475" i="9"/>
  <c r="K4474" i="9"/>
  <c r="K4473" i="9"/>
  <c r="K4472" i="9"/>
  <c r="K4471" i="9"/>
  <c r="K4470" i="9"/>
  <c r="K4469" i="9"/>
  <c r="K4468" i="9"/>
  <c r="K4467" i="9"/>
  <c r="K4466" i="9"/>
  <c r="K4465" i="9"/>
  <c r="K4464" i="9"/>
  <c r="K4463" i="9"/>
  <c r="K4462" i="9"/>
  <c r="K4461" i="9"/>
  <c r="K4460" i="9"/>
  <c r="K4459" i="9"/>
  <c r="K4458" i="9"/>
  <c r="K4457" i="9"/>
  <c r="K4456" i="9"/>
  <c r="K4455" i="9"/>
  <c r="K4454" i="9"/>
  <c r="K4453" i="9"/>
  <c r="K4452" i="9"/>
  <c r="K4451" i="9"/>
  <c r="K4450" i="9"/>
  <c r="K4449" i="9"/>
  <c r="K4448" i="9"/>
  <c r="K4447" i="9"/>
  <c r="K4446" i="9"/>
  <c r="K4445" i="9"/>
  <c r="K4444" i="9"/>
  <c r="K4443" i="9"/>
  <c r="K4442" i="9"/>
  <c r="K4441" i="9"/>
  <c r="K4440" i="9"/>
  <c r="K4439" i="9"/>
  <c r="K4438" i="9"/>
  <c r="K4437" i="9"/>
  <c r="K4436" i="9"/>
  <c r="K4435" i="9"/>
  <c r="K4434" i="9"/>
  <c r="K4433" i="9"/>
  <c r="K4432" i="9"/>
  <c r="K4431" i="9"/>
  <c r="K4430" i="9"/>
  <c r="K4429" i="9"/>
  <c r="K4428" i="9"/>
  <c r="K4427" i="9"/>
  <c r="K4426" i="9"/>
  <c r="K4425" i="9"/>
  <c r="K4424" i="9"/>
  <c r="K4423" i="9"/>
  <c r="K4422" i="9"/>
  <c r="K4421" i="9"/>
  <c r="K4420" i="9"/>
  <c r="K4419" i="9"/>
  <c r="K4418" i="9"/>
  <c r="K4417" i="9"/>
  <c r="K4416" i="9"/>
  <c r="K4415" i="9"/>
  <c r="K4414" i="9"/>
  <c r="K4413" i="9"/>
  <c r="K4412" i="9"/>
  <c r="K4411" i="9"/>
  <c r="K4410" i="9"/>
  <c r="K4409" i="9"/>
  <c r="K4408" i="9"/>
  <c r="K4407" i="9"/>
  <c r="K4406" i="9"/>
  <c r="K4405" i="9"/>
  <c r="K4404" i="9"/>
  <c r="K4403" i="9"/>
  <c r="K4402" i="9"/>
  <c r="K4401" i="9"/>
  <c r="K4400" i="9"/>
  <c r="K4399" i="9"/>
  <c r="K4398" i="9"/>
  <c r="K4397" i="9"/>
  <c r="K4396" i="9"/>
  <c r="K4395" i="9"/>
  <c r="K4394" i="9"/>
  <c r="K4393" i="9"/>
  <c r="K4392" i="9"/>
  <c r="K4391" i="9"/>
  <c r="K4390" i="9"/>
  <c r="K4389" i="9"/>
  <c r="K4388" i="9"/>
  <c r="K4387" i="9"/>
  <c r="K4386" i="9"/>
  <c r="K4385" i="9"/>
  <c r="K4384" i="9"/>
  <c r="K4383" i="9"/>
  <c r="K4382" i="9"/>
  <c r="K4381" i="9"/>
  <c r="K4380" i="9"/>
  <c r="K4379" i="9"/>
  <c r="K4378" i="9"/>
  <c r="K4377" i="9"/>
  <c r="K4376" i="9"/>
  <c r="K4375" i="9"/>
  <c r="K4374" i="9"/>
  <c r="K4373" i="9"/>
  <c r="K4372" i="9"/>
  <c r="K4371" i="9"/>
  <c r="K4370" i="9"/>
  <c r="K4369" i="9"/>
  <c r="K4368" i="9"/>
  <c r="K4367" i="9"/>
  <c r="K4366" i="9"/>
  <c r="K4365" i="9"/>
  <c r="K4364" i="9"/>
  <c r="K4363" i="9"/>
  <c r="K4362" i="9"/>
  <c r="K4361" i="9"/>
  <c r="K4360" i="9"/>
  <c r="K4359" i="9"/>
  <c r="K4358" i="9"/>
  <c r="K4357" i="9"/>
  <c r="K4356" i="9"/>
  <c r="K4355" i="9"/>
  <c r="K4354" i="9"/>
  <c r="K4353" i="9"/>
  <c r="K4352" i="9"/>
  <c r="K4351" i="9"/>
  <c r="K4350" i="9"/>
  <c r="K4349" i="9"/>
  <c r="K4348" i="9"/>
  <c r="K4347" i="9"/>
  <c r="K4346" i="9"/>
  <c r="K4345" i="9"/>
  <c r="K4344" i="9"/>
  <c r="K4343" i="9"/>
  <c r="K4342" i="9"/>
  <c r="K4341" i="9"/>
  <c r="K4340" i="9"/>
  <c r="K4339" i="9"/>
  <c r="K4338" i="9"/>
  <c r="K4337" i="9"/>
  <c r="K4336" i="9"/>
  <c r="K4335" i="9"/>
  <c r="K4334" i="9"/>
  <c r="K4333" i="9"/>
  <c r="K4332" i="9"/>
  <c r="K4331" i="9"/>
  <c r="K4330" i="9"/>
  <c r="K4329" i="9"/>
  <c r="K4328" i="9"/>
  <c r="K4327" i="9"/>
  <c r="K4326" i="9"/>
  <c r="K4325" i="9"/>
  <c r="K4324" i="9"/>
  <c r="K4323" i="9"/>
  <c r="K4322" i="9"/>
  <c r="K4321" i="9"/>
  <c r="K4320" i="9"/>
  <c r="K4319" i="9"/>
  <c r="K4318" i="9"/>
  <c r="K4317" i="9"/>
  <c r="K4316" i="9"/>
  <c r="K4315" i="9"/>
  <c r="K4314" i="9"/>
  <c r="K4313" i="9"/>
  <c r="K4312" i="9"/>
  <c r="K4311" i="9"/>
  <c r="K4310" i="9"/>
  <c r="K4309" i="9"/>
  <c r="K4308" i="9"/>
  <c r="K4307" i="9"/>
  <c r="K4306" i="9"/>
  <c r="K4305" i="9"/>
  <c r="K4304" i="9"/>
  <c r="K4303" i="9"/>
  <c r="K4302" i="9"/>
  <c r="K4301" i="9"/>
  <c r="K4300" i="9"/>
  <c r="K4299" i="9"/>
  <c r="K4298" i="9"/>
  <c r="K4297" i="9"/>
  <c r="K4296" i="9"/>
  <c r="K4295" i="9"/>
  <c r="K4294" i="9"/>
  <c r="K4293" i="9"/>
  <c r="K4292" i="9"/>
  <c r="K4291" i="9"/>
  <c r="K4290" i="9"/>
  <c r="K4289" i="9"/>
  <c r="K4288" i="9"/>
  <c r="K4287" i="9"/>
  <c r="K4286" i="9"/>
  <c r="K4285" i="9"/>
  <c r="K4284" i="9"/>
  <c r="K4283" i="9"/>
  <c r="K4282" i="9"/>
  <c r="K4281" i="9"/>
  <c r="K4280" i="9"/>
  <c r="K4279" i="9"/>
  <c r="K4278" i="9"/>
  <c r="K4277" i="9"/>
  <c r="K4276" i="9"/>
  <c r="K4275" i="9"/>
  <c r="K4274" i="9"/>
  <c r="K4273" i="9"/>
  <c r="K4272" i="9"/>
  <c r="K4271" i="9"/>
  <c r="K4270" i="9"/>
  <c r="K4269" i="9"/>
  <c r="K4268" i="9"/>
  <c r="K4267" i="9"/>
  <c r="K4266" i="9"/>
  <c r="K4265" i="9"/>
  <c r="K4264" i="9"/>
  <c r="K4263" i="9"/>
  <c r="K4262" i="9"/>
  <c r="K4261" i="9"/>
  <c r="K4260" i="9"/>
  <c r="K4259" i="9"/>
  <c r="K4258" i="9"/>
  <c r="K4257" i="9"/>
  <c r="K4256" i="9"/>
  <c r="K4255" i="9"/>
  <c r="K4254" i="9"/>
  <c r="K4253" i="9"/>
  <c r="K4252" i="9"/>
  <c r="K4251" i="9"/>
  <c r="K4250" i="9"/>
  <c r="K4249" i="9"/>
  <c r="K4248" i="9"/>
  <c r="K4247" i="9"/>
  <c r="K4246" i="9"/>
  <c r="K4245" i="9"/>
  <c r="K4244" i="9"/>
  <c r="K4243" i="9"/>
  <c r="K4242" i="9"/>
  <c r="K4241" i="9"/>
  <c r="K4240" i="9"/>
  <c r="K4239" i="9"/>
  <c r="K4238" i="9"/>
  <c r="K4237" i="9"/>
  <c r="K4236" i="9"/>
  <c r="K4235" i="9"/>
  <c r="K4234" i="9"/>
  <c r="K4233" i="9"/>
  <c r="K4232" i="9"/>
  <c r="K4231" i="9"/>
  <c r="K4230" i="9"/>
  <c r="K4229" i="9"/>
  <c r="K4228" i="9"/>
  <c r="K4227" i="9"/>
  <c r="K4226" i="9"/>
  <c r="K4225" i="9"/>
  <c r="K4224" i="9"/>
  <c r="K4223" i="9"/>
  <c r="K4222" i="9"/>
  <c r="K4221" i="9"/>
  <c r="K4220" i="9"/>
  <c r="K4219" i="9"/>
  <c r="K4218" i="9"/>
  <c r="K4217" i="9"/>
  <c r="K4216" i="9"/>
  <c r="K4215" i="9"/>
  <c r="K4214" i="9"/>
  <c r="K4213" i="9"/>
  <c r="K4212" i="9"/>
  <c r="K4211" i="9"/>
  <c r="K4210" i="9"/>
  <c r="K4209" i="9"/>
  <c r="K4208" i="9"/>
  <c r="K4207" i="9"/>
  <c r="K4206" i="9"/>
  <c r="K4205" i="9"/>
  <c r="K4204" i="9"/>
  <c r="K4203" i="9"/>
  <c r="K4202" i="9"/>
  <c r="K4201" i="9"/>
  <c r="K4200" i="9"/>
  <c r="K4199" i="9"/>
  <c r="K4198" i="9"/>
  <c r="K4197" i="9"/>
  <c r="K4196" i="9"/>
  <c r="K4195" i="9"/>
  <c r="K4194" i="9"/>
  <c r="K4193" i="9"/>
  <c r="K4192" i="9"/>
  <c r="K4191" i="9"/>
  <c r="K4190" i="9"/>
  <c r="K4189" i="9"/>
  <c r="K4188" i="9"/>
  <c r="K4187" i="9"/>
  <c r="K4186" i="9"/>
  <c r="K4185" i="9"/>
  <c r="K4184" i="9"/>
  <c r="K4183" i="9"/>
  <c r="K4182" i="9"/>
  <c r="K4181" i="9"/>
  <c r="K4180" i="9"/>
  <c r="K4179" i="9"/>
  <c r="K4178" i="9"/>
  <c r="K4177" i="9"/>
  <c r="K4176" i="9"/>
  <c r="K4175" i="9"/>
  <c r="K4174" i="9"/>
  <c r="K4173" i="9"/>
  <c r="K4172" i="9"/>
  <c r="K4171" i="9"/>
  <c r="K4170" i="9"/>
  <c r="K4169" i="9"/>
  <c r="K4168" i="9"/>
  <c r="K4167" i="9"/>
  <c r="K4166" i="9"/>
  <c r="K4165" i="9"/>
  <c r="K4164" i="9"/>
  <c r="K4163" i="9"/>
  <c r="K4162" i="9"/>
  <c r="K4161" i="9"/>
  <c r="K4160" i="9"/>
  <c r="K4159" i="9"/>
  <c r="K4158" i="9"/>
  <c r="K4157" i="9"/>
  <c r="K4156" i="9"/>
  <c r="K4155" i="9"/>
  <c r="K4154" i="9"/>
  <c r="K4153" i="9"/>
  <c r="K4152" i="9"/>
  <c r="K4151" i="9"/>
  <c r="K4150" i="9"/>
  <c r="K4149" i="9"/>
  <c r="K4148" i="9"/>
  <c r="K4147" i="9"/>
  <c r="K4146" i="9"/>
  <c r="K4145" i="9"/>
  <c r="K4144" i="9"/>
  <c r="K4143" i="9"/>
  <c r="K4142" i="9"/>
  <c r="K4141" i="9"/>
  <c r="K4140" i="9"/>
  <c r="K4139" i="9"/>
  <c r="K4138" i="9"/>
  <c r="K4137" i="9"/>
  <c r="K4136" i="9"/>
  <c r="K4135" i="9"/>
  <c r="K4134" i="9"/>
  <c r="K4133" i="9"/>
  <c r="K4132" i="9"/>
  <c r="K4131" i="9"/>
  <c r="K4130" i="9"/>
  <c r="K4129" i="9"/>
  <c r="K4128" i="9"/>
  <c r="K4127" i="9"/>
  <c r="K4126" i="9"/>
  <c r="K4125" i="9"/>
  <c r="K4124" i="9"/>
  <c r="K4123" i="9"/>
  <c r="K4122" i="9"/>
  <c r="K4121" i="9"/>
  <c r="K4120" i="9"/>
  <c r="K4119" i="9"/>
  <c r="K4118" i="9"/>
  <c r="K4117" i="9"/>
  <c r="K4116" i="9"/>
  <c r="K4115" i="9"/>
  <c r="K4114" i="9"/>
  <c r="K4113" i="9"/>
  <c r="K4112" i="9"/>
  <c r="K4111" i="9"/>
  <c r="K4110" i="9"/>
  <c r="K4109" i="9"/>
  <c r="K4108" i="9"/>
  <c r="K4107" i="9"/>
  <c r="K4106" i="9"/>
  <c r="K4105" i="9"/>
  <c r="K4104" i="9"/>
  <c r="K4103" i="9"/>
  <c r="K4102" i="9"/>
  <c r="K4101" i="9"/>
  <c r="K4100" i="9"/>
  <c r="K4099" i="9"/>
  <c r="K4098" i="9"/>
  <c r="K4097" i="9"/>
  <c r="K4096" i="9"/>
  <c r="K4095" i="9"/>
  <c r="K4094" i="9"/>
  <c r="K4093" i="9"/>
  <c r="K4092" i="9"/>
  <c r="K4091" i="9"/>
  <c r="K4090" i="9"/>
  <c r="K4089" i="9"/>
  <c r="K4088" i="9"/>
  <c r="K4087" i="9"/>
  <c r="K4086" i="9"/>
  <c r="K4085" i="9"/>
  <c r="K4084" i="9"/>
  <c r="K4083" i="9"/>
  <c r="K4082" i="9"/>
  <c r="K4081" i="9"/>
  <c r="K4080" i="9"/>
  <c r="K4079" i="9"/>
  <c r="K4078" i="9"/>
  <c r="K4077" i="9"/>
  <c r="K4076" i="9"/>
  <c r="K4075" i="9"/>
  <c r="K4074" i="9"/>
  <c r="K4073" i="9"/>
  <c r="K4072" i="9"/>
  <c r="K4071" i="9"/>
  <c r="K4070" i="9"/>
  <c r="K4069" i="9"/>
  <c r="K4068" i="9"/>
  <c r="K4067" i="9"/>
  <c r="K4066" i="9"/>
  <c r="K4065" i="9"/>
  <c r="K4064" i="9"/>
  <c r="K4063" i="9"/>
  <c r="K4062" i="9"/>
  <c r="K4061" i="9"/>
  <c r="K4060" i="9"/>
  <c r="K4059" i="9"/>
  <c r="K4058" i="9"/>
  <c r="K4057" i="9"/>
  <c r="K4056" i="9"/>
  <c r="K4055" i="9"/>
  <c r="K4054" i="9"/>
  <c r="K4053" i="9"/>
  <c r="K4052" i="9"/>
  <c r="K4051" i="9"/>
  <c r="K4050" i="9"/>
  <c r="K4049" i="9"/>
  <c r="K4048" i="9"/>
  <c r="K4047" i="9"/>
  <c r="K4046" i="9"/>
  <c r="K4045" i="9"/>
  <c r="K4044" i="9"/>
  <c r="K4043" i="9"/>
  <c r="K4042" i="9"/>
  <c r="K4041" i="9"/>
  <c r="K4040" i="9"/>
  <c r="K4039" i="9"/>
  <c r="K4038" i="9"/>
  <c r="K4037" i="9"/>
  <c r="K4036" i="9"/>
  <c r="K4035" i="9"/>
  <c r="K4034" i="9"/>
  <c r="K4033" i="9"/>
  <c r="K4032" i="9"/>
  <c r="K4031" i="9"/>
  <c r="K4030" i="9"/>
  <c r="K4029" i="9"/>
  <c r="K4028" i="9"/>
  <c r="K4027" i="9"/>
  <c r="K4026" i="9"/>
  <c r="K4025" i="9"/>
  <c r="K4024" i="9"/>
  <c r="K4023" i="9"/>
  <c r="K4022" i="9"/>
  <c r="K4021" i="9"/>
  <c r="K4020" i="9"/>
  <c r="K4019" i="9"/>
  <c r="K4018" i="9"/>
  <c r="K4017" i="9"/>
  <c r="K4016" i="9"/>
  <c r="K4015" i="9"/>
  <c r="K4014" i="9"/>
  <c r="K4013" i="9"/>
  <c r="K4012" i="9"/>
  <c r="K4011" i="9"/>
  <c r="K4010" i="9"/>
  <c r="K4009" i="9"/>
  <c r="K4008" i="9"/>
  <c r="K4007" i="9"/>
  <c r="K4006" i="9"/>
  <c r="K4005" i="9"/>
  <c r="K4004" i="9"/>
  <c r="K4003" i="9"/>
  <c r="K4002" i="9"/>
  <c r="K4001" i="9"/>
  <c r="K4000" i="9"/>
  <c r="K3999" i="9"/>
  <c r="K3998" i="9"/>
  <c r="K3997" i="9"/>
  <c r="K3996" i="9"/>
  <c r="K3995" i="9"/>
  <c r="K3994" i="9"/>
  <c r="K3993" i="9"/>
  <c r="K3992" i="9"/>
  <c r="K3991" i="9"/>
  <c r="K3990" i="9"/>
  <c r="K3989" i="9"/>
  <c r="K3988" i="9"/>
  <c r="K3987" i="9"/>
  <c r="K3986" i="9"/>
  <c r="K3985" i="9"/>
  <c r="K3984" i="9"/>
  <c r="K3983" i="9"/>
  <c r="K3982" i="9"/>
  <c r="K3981" i="9"/>
  <c r="K3980" i="9"/>
  <c r="K3979" i="9"/>
  <c r="K3978" i="9"/>
  <c r="K3977" i="9"/>
  <c r="K3976" i="9"/>
  <c r="K3975" i="9"/>
  <c r="K3974" i="9"/>
  <c r="K3973" i="9"/>
  <c r="K3972" i="9"/>
  <c r="K3971" i="9"/>
  <c r="K3970" i="9"/>
  <c r="K3969" i="9"/>
  <c r="K3968" i="9"/>
  <c r="K3967" i="9"/>
  <c r="K3966" i="9"/>
  <c r="K3965" i="9"/>
  <c r="K3964" i="9"/>
  <c r="K3963" i="9"/>
  <c r="K3962" i="9"/>
  <c r="K3961" i="9"/>
  <c r="K3960" i="9"/>
  <c r="K3959" i="9"/>
  <c r="K3958" i="9"/>
  <c r="K3957" i="9"/>
  <c r="K3956" i="9"/>
  <c r="K3955" i="9"/>
  <c r="K3954" i="9"/>
  <c r="K3953" i="9"/>
  <c r="K3952" i="9"/>
  <c r="K3951" i="9"/>
  <c r="K3950" i="9"/>
  <c r="K3949" i="9"/>
  <c r="K3948" i="9"/>
  <c r="K3947" i="9"/>
  <c r="K3946" i="9"/>
  <c r="K3945" i="9"/>
  <c r="K3944" i="9"/>
  <c r="K3943" i="9"/>
  <c r="K3942" i="9"/>
  <c r="K3941" i="9"/>
  <c r="K3940" i="9"/>
  <c r="K3939" i="9"/>
  <c r="K3938" i="9"/>
  <c r="K3937" i="9"/>
  <c r="K3936" i="9"/>
  <c r="K3935" i="9"/>
  <c r="K3934" i="9"/>
  <c r="K3933" i="9"/>
  <c r="K3932" i="9"/>
  <c r="K3931" i="9"/>
  <c r="K3930" i="9"/>
  <c r="K3929" i="9"/>
  <c r="K3928" i="9"/>
  <c r="K3927" i="9"/>
  <c r="K3926" i="9"/>
  <c r="K3925" i="9"/>
  <c r="K3924" i="9"/>
  <c r="K3923" i="9"/>
  <c r="K3922" i="9"/>
  <c r="K3921" i="9"/>
  <c r="K3920" i="9"/>
  <c r="K3919" i="9"/>
  <c r="K3918" i="9"/>
  <c r="K3917" i="9"/>
  <c r="K3916" i="9"/>
  <c r="K3915" i="9"/>
  <c r="K3914" i="9"/>
  <c r="K3913" i="9"/>
  <c r="K3912" i="9"/>
  <c r="K3911" i="9"/>
  <c r="K3910" i="9"/>
  <c r="K3909" i="9"/>
  <c r="K3908" i="9"/>
  <c r="K3907" i="9"/>
  <c r="K3906" i="9"/>
  <c r="K3905" i="9"/>
  <c r="K3904" i="9"/>
  <c r="K3903" i="9"/>
  <c r="K3902" i="9"/>
  <c r="K3901" i="9"/>
  <c r="K3900" i="9"/>
  <c r="K3899" i="9"/>
  <c r="K3898" i="9"/>
  <c r="K3897" i="9"/>
  <c r="K3896" i="9"/>
  <c r="K3895" i="9"/>
  <c r="K3894" i="9"/>
  <c r="K3893" i="9"/>
  <c r="K3892" i="9"/>
  <c r="K3891" i="9"/>
  <c r="K3890" i="9"/>
  <c r="K3889" i="9"/>
  <c r="K3888" i="9"/>
  <c r="K3887" i="9"/>
  <c r="K3886" i="9"/>
  <c r="K3885" i="9"/>
  <c r="K3884" i="9"/>
  <c r="K3883" i="9"/>
  <c r="K3882" i="9"/>
  <c r="K3881" i="9"/>
  <c r="K3880" i="9"/>
  <c r="K3879" i="9"/>
  <c r="K3878" i="9"/>
  <c r="K3877" i="9"/>
  <c r="K3876" i="9"/>
  <c r="K3875" i="9"/>
  <c r="K3874" i="9"/>
  <c r="K3873" i="9"/>
  <c r="K3872" i="9"/>
  <c r="K3871" i="9"/>
  <c r="K3870" i="9"/>
  <c r="K3869" i="9"/>
  <c r="K3868" i="9"/>
  <c r="K3867" i="9"/>
  <c r="K3866" i="9"/>
  <c r="K3865" i="9"/>
  <c r="K3864" i="9"/>
  <c r="K3863" i="9"/>
  <c r="K3862" i="9"/>
  <c r="K3861" i="9"/>
  <c r="K3860" i="9"/>
  <c r="K3859" i="9"/>
  <c r="K3858" i="9"/>
  <c r="K3857" i="9"/>
  <c r="K3856" i="9"/>
  <c r="K3855" i="9"/>
  <c r="K3854" i="9"/>
  <c r="K3853" i="9"/>
  <c r="K3852" i="9"/>
  <c r="K3851" i="9"/>
  <c r="K3850" i="9"/>
  <c r="K3849" i="9"/>
  <c r="K3848" i="9"/>
  <c r="K3847" i="9"/>
  <c r="K3846" i="9"/>
  <c r="K3845" i="9"/>
  <c r="K3844" i="9"/>
  <c r="K3843" i="9"/>
  <c r="K3842" i="9"/>
  <c r="K3841" i="9"/>
  <c r="K3840" i="9"/>
  <c r="K3839" i="9"/>
  <c r="K3838" i="9"/>
  <c r="K3837" i="9"/>
  <c r="K3836" i="9"/>
  <c r="K3835" i="9"/>
  <c r="K3834" i="9"/>
  <c r="K3833" i="9"/>
  <c r="K3832" i="9"/>
  <c r="K3831" i="9"/>
  <c r="K3830" i="9"/>
  <c r="K3829" i="9"/>
  <c r="K3828" i="9"/>
  <c r="K3827" i="9"/>
  <c r="K3826" i="9"/>
  <c r="K3825" i="9"/>
  <c r="K3824" i="9"/>
  <c r="K3823" i="9"/>
  <c r="K3822" i="9"/>
  <c r="K3821" i="9"/>
  <c r="K3820" i="9"/>
  <c r="K3819" i="9"/>
  <c r="K3818" i="9"/>
  <c r="K3817" i="9"/>
  <c r="K3816" i="9"/>
  <c r="K3815" i="9"/>
  <c r="K3814" i="9"/>
  <c r="K3813" i="9"/>
  <c r="K3812" i="9"/>
  <c r="K3811" i="9"/>
  <c r="K3810" i="9"/>
  <c r="K3809" i="9"/>
  <c r="K3808" i="9"/>
  <c r="K3807" i="9"/>
  <c r="K3806" i="9"/>
  <c r="K3805" i="9"/>
  <c r="K3804" i="9"/>
  <c r="K3803" i="9"/>
  <c r="K3802" i="9"/>
  <c r="K3801" i="9"/>
  <c r="K3800" i="9"/>
  <c r="K3799" i="9"/>
  <c r="K3798" i="9"/>
  <c r="K3797" i="9"/>
  <c r="K3796" i="9"/>
  <c r="K3795" i="9"/>
  <c r="K3794" i="9"/>
  <c r="K3793" i="9"/>
  <c r="K3792" i="9"/>
  <c r="K3791" i="9"/>
  <c r="K3790" i="9"/>
  <c r="K3789" i="9"/>
  <c r="K3788" i="9"/>
  <c r="K3787" i="9"/>
  <c r="K3786" i="9"/>
  <c r="K3785" i="9"/>
  <c r="K3784" i="9"/>
  <c r="K3783" i="9"/>
  <c r="K3782" i="9"/>
  <c r="K3781" i="9"/>
  <c r="K3780" i="9"/>
  <c r="K3779" i="9"/>
  <c r="K3778" i="9"/>
  <c r="K3777" i="9"/>
  <c r="K3776" i="9"/>
  <c r="K3775" i="9"/>
  <c r="K3774" i="9"/>
  <c r="K3773" i="9"/>
  <c r="K3772" i="9"/>
  <c r="K3771" i="9"/>
  <c r="K3770" i="9"/>
  <c r="K3769" i="9"/>
  <c r="K3768" i="9"/>
  <c r="K3767" i="9"/>
  <c r="K3766" i="9"/>
  <c r="K3765" i="9"/>
  <c r="K3764" i="9"/>
  <c r="K3763" i="9"/>
  <c r="K3762" i="9"/>
  <c r="K3761" i="9"/>
  <c r="K3760" i="9"/>
  <c r="K3759" i="9"/>
  <c r="K3758" i="9"/>
  <c r="K3757" i="9"/>
  <c r="K3756" i="9"/>
  <c r="K3755" i="9"/>
  <c r="K3754" i="9"/>
  <c r="K3753" i="9"/>
  <c r="K3752" i="9"/>
  <c r="K3751" i="9"/>
  <c r="K3750" i="9"/>
  <c r="K3749" i="9"/>
  <c r="K3748" i="9"/>
  <c r="K3747" i="9"/>
  <c r="K3746" i="9"/>
  <c r="K3745" i="9"/>
  <c r="K3744" i="9"/>
  <c r="K3743" i="9"/>
  <c r="K3742" i="9"/>
  <c r="K3741" i="9"/>
  <c r="K3740" i="9"/>
  <c r="K3739" i="9"/>
  <c r="K3738" i="9"/>
  <c r="K3737" i="9"/>
  <c r="K3736" i="9"/>
  <c r="K3735" i="9"/>
  <c r="K3734" i="9"/>
  <c r="K3733" i="9"/>
  <c r="K3732" i="9"/>
  <c r="K3731" i="9"/>
  <c r="K3730" i="9"/>
  <c r="K3729" i="9"/>
  <c r="K3728" i="9"/>
  <c r="K3727" i="9"/>
  <c r="K3726" i="9"/>
  <c r="K3725" i="9"/>
  <c r="K3724" i="9"/>
  <c r="K3723" i="9"/>
  <c r="K3722" i="9"/>
  <c r="K3721" i="9"/>
  <c r="K3720" i="9"/>
  <c r="K3719" i="9"/>
  <c r="K3718" i="9"/>
  <c r="K3717" i="9"/>
  <c r="K3716" i="9"/>
  <c r="K3715" i="9"/>
  <c r="K3714" i="9"/>
  <c r="K3713" i="9"/>
  <c r="K3712" i="9"/>
  <c r="K3711" i="9"/>
  <c r="K3710" i="9"/>
  <c r="K3709" i="9"/>
  <c r="K3708" i="9"/>
  <c r="K3707" i="9"/>
  <c r="K3706" i="9"/>
  <c r="K3705" i="9"/>
  <c r="K3704" i="9"/>
  <c r="K3703" i="9"/>
  <c r="K3702" i="9"/>
  <c r="K3701" i="9"/>
  <c r="K3700" i="9"/>
  <c r="K3699" i="9"/>
  <c r="K3698" i="9"/>
  <c r="K3697" i="9"/>
  <c r="K3696" i="9"/>
  <c r="K3695" i="9"/>
  <c r="K3694" i="9"/>
  <c r="K3693" i="9"/>
  <c r="K3692" i="9"/>
  <c r="K3691" i="9"/>
  <c r="K3690" i="9"/>
  <c r="K3689" i="9"/>
  <c r="K3688" i="9"/>
  <c r="K3687" i="9"/>
  <c r="K3686" i="9"/>
  <c r="K3685" i="9"/>
  <c r="K3684" i="9"/>
  <c r="K3683" i="9"/>
  <c r="K3682" i="9"/>
  <c r="K3681" i="9"/>
  <c r="K3680" i="9"/>
  <c r="K3679" i="9"/>
  <c r="K3678" i="9"/>
  <c r="K3677" i="9"/>
  <c r="K3676" i="9"/>
  <c r="K3675" i="9"/>
  <c r="K3674" i="9"/>
  <c r="K3673" i="9"/>
  <c r="K3672" i="9"/>
  <c r="K3671" i="9"/>
  <c r="K3670" i="9"/>
  <c r="K3669" i="9"/>
  <c r="K3668" i="9"/>
  <c r="K3667" i="9"/>
  <c r="K3666" i="9"/>
  <c r="K3665" i="9"/>
  <c r="K3664" i="9"/>
  <c r="K3663" i="9"/>
  <c r="K3662" i="9"/>
  <c r="K3661" i="9"/>
  <c r="K3660" i="9"/>
  <c r="K3659" i="9"/>
  <c r="K3658" i="9"/>
  <c r="K3657" i="9"/>
  <c r="K3656" i="9"/>
  <c r="K3655" i="9"/>
  <c r="K3654" i="9"/>
  <c r="K3653" i="9"/>
  <c r="K3652" i="9"/>
  <c r="K3651" i="9"/>
  <c r="K3650" i="9"/>
  <c r="K3649" i="9"/>
  <c r="K3648" i="9"/>
  <c r="K3647" i="9"/>
  <c r="K3646" i="9"/>
  <c r="K3645" i="9"/>
  <c r="K3644" i="9"/>
  <c r="K3643" i="9"/>
  <c r="K3642" i="9"/>
  <c r="K3641" i="9"/>
  <c r="K3640" i="9"/>
  <c r="K3639" i="9"/>
  <c r="K3638" i="9"/>
  <c r="K3637" i="9"/>
  <c r="K3636" i="9"/>
  <c r="K3635" i="9"/>
  <c r="K3634" i="9"/>
  <c r="K3633" i="9"/>
  <c r="K3632" i="9"/>
  <c r="K3631" i="9"/>
  <c r="K3630" i="9"/>
  <c r="K3629" i="9"/>
  <c r="K3628" i="9"/>
  <c r="K3627" i="9"/>
  <c r="K3626" i="9"/>
  <c r="K3625" i="9"/>
  <c r="K3624" i="9"/>
  <c r="K3623" i="9"/>
  <c r="K3622" i="9"/>
  <c r="K3621" i="9"/>
  <c r="K3620" i="9"/>
  <c r="K3619" i="9"/>
  <c r="K3618" i="9"/>
  <c r="K3617" i="9"/>
  <c r="K3616" i="9"/>
  <c r="K3615" i="9"/>
  <c r="K3614" i="9"/>
  <c r="K3613" i="9"/>
  <c r="K3612" i="9"/>
  <c r="K3611" i="9"/>
  <c r="K3610" i="9"/>
  <c r="K3609" i="9"/>
  <c r="K3608" i="9"/>
  <c r="K3607" i="9"/>
  <c r="K3606" i="9"/>
  <c r="K3605" i="9"/>
  <c r="K3604" i="9"/>
  <c r="K3603" i="9"/>
  <c r="K3602" i="9"/>
  <c r="K3601" i="9"/>
  <c r="K3600" i="9"/>
  <c r="K3599" i="9"/>
  <c r="K3598" i="9"/>
  <c r="K3597" i="9"/>
  <c r="K3596" i="9"/>
  <c r="K3595" i="9"/>
  <c r="K3594" i="9"/>
  <c r="K3593" i="9"/>
  <c r="K3592" i="9"/>
  <c r="K3591" i="9"/>
  <c r="K3590" i="9"/>
  <c r="K3589" i="9"/>
  <c r="K3588" i="9"/>
  <c r="K3587" i="9"/>
  <c r="K3586" i="9"/>
  <c r="K3585" i="9"/>
  <c r="K3584" i="9"/>
  <c r="K3583" i="9"/>
  <c r="K3582" i="9"/>
  <c r="K3581" i="9"/>
  <c r="K3580" i="9"/>
  <c r="K3579" i="9"/>
  <c r="K3578" i="9"/>
  <c r="K3577" i="9"/>
  <c r="K3576" i="9"/>
  <c r="K3575" i="9"/>
  <c r="K3574" i="9"/>
  <c r="K3573" i="9"/>
  <c r="K3572" i="9"/>
  <c r="K3571" i="9"/>
  <c r="K3570" i="9"/>
  <c r="K3569" i="9"/>
  <c r="K3568" i="9"/>
  <c r="K3567" i="9"/>
  <c r="K3566" i="9"/>
  <c r="K3565" i="9"/>
  <c r="K3564" i="9"/>
  <c r="K3563" i="9"/>
  <c r="K3562" i="9"/>
  <c r="K3561" i="9"/>
  <c r="K3560" i="9"/>
  <c r="K3559" i="9"/>
  <c r="K3558" i="9"/>
  <c r="K3557" i="9"/>
  <c r="K3556" i="9"/>
  <c r="K3555" i="9"/>
  <c r="K3554" i="9"/>
  <c r="K3553" i="9"/>
  <c r="K3552" i="9"/>
  <c r="K3551" i="9"/>
  <c r="K3550" i="9"/>
  <c r="K3549" i="9"/>
  <c r="K3548" i="9"/>
  <c r="K3547" i="9"/>
  <c r="K3546" i="9"/>
  <c r="K3545" i="9"/>
  <c r="K3544" i="9"/>
  <c r="K3543" i="9"/>
  <c r="K3542" i="9"/>
  <c r="K3541" i="9"/>
  <c r="K3540" i="9"/>
  <c r="K3539" i="9"/>
  <c r="K3538" i="9"/>
  <c r="K3537" i="9"/>
  <c r="K3536" i="9"/>
  <c r="K3535" i="9"/>
  <c r="K3534" i="9"/>
  <c r="K3533" i="9"/>
  <c r="K3532" i="9"/>
  <c r="K3531" i="9"/>
  <c r="K3530" i="9"/>
  <c r="K3529" i="9"/>
  <c r="K3528" i="9"/>
  <c r="K3527" i="9"/>
  <c r="K3526" i="9"/>
  <c r="K3525" i="9"/>
  <c r="K3524" i="9"/>
  <c r="K3523" i="9"/>
  <c r="K3522" i="9"/>
  <c r="K3521" i="9"/>
  <c r="K3520" i="9"/>
  <c r="K3519" i="9"/>
  <c r="K3518" i="9"/>
  <c r="K3517" i="9"/>
  <c r="K3516" i="9"/>
  <c r="K3515" i="9"/>
  <c r="K3514" i="9"/>
  <c r="K3513" i="9"/>
  <c r="K3512" i="9"/>
  <c r="K3511" i="9"/>
  <c r="K3510" i="9"/>
  <c r="K3509" i="9"/>
  <c r="K3508" i="9"/>
  <c r="K3507" i="9"/>
  <c r="K3506" i="9"/>
  <c r="K3505" i="9"/>
  <c r="K3504" i="9"/>
  <c r="K3503" i="9"/>
  <c r="K3502" i="9"/>
  <c r="K3501" i="9"/>
  <c r="K3500" i="9"/>
  <c r="K3499" i="9"/>
  <c r="K3498" i="9"/>
  <c r="K3497" i="9"/>
  <c r="K3496" i="9"/>
  <c r="K3495" i="9"/>
  <c r="K3494" i="9"/>
  <c r="K3493" i="9"/>
  <c r="K3492" i="9"/>
  <c r="K3491" i="9"/>
  <c r="K3490" i="9"/>
  <c r="K3489" i="9"/>
  <c r="K3488" i="9"/>
  <c r="K3487" i="9"/>
  <c r="K3486" i="9"/>
  <c r="K3485" i="9"/>
  <c r="K3484" i="9"/>
  <c r="K3483" i="9"/>
  <c r="K3482" i="9"/>
  <c r="K3481" i="9"/>
  <c r="K3480" i="9"/>
  <c r="K3479" i="9"/>
  <c r="K3478" i="9"/>
  <c r="K3477" i="9"/>
  <c r="K3476" i="9"/>
  <c r="K3475" i="9"/>
  <c r="K3474" i="9"/>
  <c r="K3473" i="9"/>
  <c r="K3472" i="9"/>
  <c r="K3471" i="9"/>
  <c r="K3470" i="9"/>
  <c r="K3469" i="9"/>
  <c r="K3468" i="9"/>
  <c r="K3467" i="9"/>
  <c r="K3466" i="9"/>
  <c r="K3465" i="9"/>
  <c r="K3464" i="9"/>
  <c r="K3463" i="9"/>
  <c r="K3462" i="9"/>
  <c r="K3461" i="9"/>
  <c r="K3460" i="9"/>
  <c r="K3459" i="9"/>
  <c r="K3458" i="9"/>
  <c r="K3457" i="9"/>
  <c r="K3456" i="9"/>
  <c r="K3455" i="9"/>
  <c r="K3454" i="9"/>
  <c r="K3453" i="9"/>
  <c r="K3452" i="9"/>
  <c r="K3451" i="9"/>
  <c r="K3450" i="9"/>
  <c r="K3449" i="9"/>
  <c r="K3448" i="9"/>
  <c r="K3447" i="9"/>
  <c r="K3446" i="9"/>
  <c r="K3445" i="9"/>
  <c r="K3444" i="9"/>
  <c r="K3443" i="9"/>
  <c r="K3442" i="9"/>
  <c r="K3441" i="9"/>
  <c r="K3440" i="9"/>
  <c r="K3439" i="9"/>
  <c r="K3438" i="9"/>
  <c r="K3437" i="9"/>
  <c r="K3436" i="9"/>
  <c r="K3435" i="9"/>
  <c r="K3434" i="9"/>
  <c r="K3433" i="9"/>
  <c r="K3432" i="9"/>
  <c r="K3431" i="9"/>
  <c r="K3430" i="9"/>
  <c r="K3429" i="9"/>
  <c r="K3428" i="9"/>
  <c r="K3427" i="9"/>
  <c r="K3426" i="9"/>
  <c r="K3425" i="9"/>
  <c r="K3424" i="9"/>
  <c r="K3423" i="9"/>
  <c r="K3422" i="9"/>
  <c r="K3421" i="9"/>
  <c r="K3420" i="9"/>
  <c r="K3419" i="9"/>
  <c r="K3418" i="9"/>
  <c r="K3417" i="9"/>
  <c r="K3416" i="9"/>
  <c r="K3415" i="9"/>
  <c r="K3414" i="9"/>
  <c r="K3413" i="9"/>
  <c r="K3412" i="9"/>
  <c r="K3411" i="9"/>
  <c r="K3410" i="9"/>
  <c r="K3409" i="9"/>
  <c r="K3408" i="9"/>
  <c r="K3407" i="9"/>
  <c r="K3406" i="9"/>
  <c r="K3405" i="9"/>
  <c r="K3404" i="9"/>
  <c r="K3403" i="9"/>
  <c r="K3402" i="9"/>
  <c r="K3401" i="9"/>
  <c r="K3400" i="9"/>
  <c r="K3399" i="9"/>
  <c r="K3398" i="9"/>
  <c r="K3397" i="9"/>
  <c r="K3396" i="9"/>
  <c r="K3395" i="9"/>
  <c r="K3394" i="9"/>
  <c r="K3393" i="9"/>
  <c r="K3392" i="9"/>
  <c r="K3391" i="9"/>
  <c r="K3390" i="9"/>
  <c r="K3389" i="9"/>
  <c r="K3388" i="9"/>
  <c r="K3387" i="9"/>
  <c r="K3386" i="9"/>
  <c r="K3385" i="9"/>
  <c r="K3384" i="9"/>
  <c r="K3383" i="9"/>
  <c r="K3382" i="9"/>
  <c r="K3381" i="9"/>
  <c r="K3380" i="9"/>
  <c r="K3379" i="9"/>
  <c r="K3378" i="9"/>
  <c r="K3377" i="9"/>
  <c r="K3376" i="9"/>
  <c r="K3375" i="9"/>
  <c r="K3374" i="9"/>
  <c r="K3373" i="9"/>
  <c r="K3372" i="9"/>
  <c r="K3371" i="9"/>
  <c r="K3370" i="9"/>
  <c r="K3369" i="9"/>
  <c r="K3368" i="9"/>
  <c r="K3367" i="9"/>
  <c r="K3366" i="9"/>
  <c r="K3365" i="9"/>
  <c r="K3364" i="9"/>
  <c r="K3363" i="9"/>
  <c r="K3362" i="9"/>
  <c r="K3361" i="9"/>
  <c r="K3360" i="9"/>
  <c r="K3359" i="9"/>
  <c r="K3358" i="9"/>
  <c r="K3357" i="9"/>
  <c r="K3356" i="9"/>
  <c r="K3355" i="9"/>
  <c r="K3354" i="9"/>
  <c r="K3353" i="9"/>
  <c r="K3352" i="9"/>
  <c r="K3351" i="9"/>
  <c r="K3350" i="9"/>
  <c r="K3349" i="9"/>
  <c r="K3348" i="9"/>
  <c r="K3347" i="9"/>
  <c r="K3346" i="9"/>
  <c r="K3345" i="9"/>
  <c r="K3344" i="9"/>
  <c r="K3343" i="9"/>
  <c r="K3342" i="9"/>
  <c r="K3341" i="9"/>
  <c r="K3340" i="9"/>
  <c r="K3339" i="9"/>
  <c r="K3338" i="9"/>
  <c r="K3337" i="9"/>
  <c r="K3336" i="9"/>
  <c r="K3335" i="9"/>
  <c r="K3334" i="9"/>
  <c r="K3333" i="9"/>
  <c r="K3332" i="9"/>
  <c r="K3331" i="9"/>
  <c r="K3330" i="9"/>
  <c r="K3329" i="9"/>
  <c r="K3328" i="9"/>
  <c r="K3327" i="9"/>
  <c r="K3326" i="9"/>
  <c r="K3325" i="9"/>
  <c r="K3324" i="9"/>
  <c r="K3323" i="9"/>
  <c r="K3322" i="9"/>
  <c r="K3321" i="9"/>
  <c r="K3320" i="9"/>
  <c r="K3319" i="9"/>
  <c r="K3318" i="9"/>
  <c r="K3317" i="9"/>
  <c r="K3316" i="9"/>
  <c r="K3315" i="9"/>
  <c r="K3314" i="9"/>
  <c r="K3313" i="9"/>
  <c r="K3312" i="9"/>
  <c r="K3311" i="9"/>
  <c r="K3310" i="9"/>
  <c r="K3309" i="9"/>
  <c r="K3308" i="9"/>
  <c r="K3307" i="9"/>
  <c r="K3306" i="9"/>
  <c r="K3305" i="9"/>
  <c r="K3304" i="9"/>
  <c r="K3303" i="9"/>
  <c r="K3302" i="9"/>
  <c r="K3301" i="9"/>
  <c r="K3300" i="9"/>
  <c r="K3299" i="9"/>
  <c r="K3298" i="9"/>
  <c r="K3297" i="9"/>
  <c r="K3296" i="9"/>
  <c r="K3295" i="9"/>
  <c r="K3294" i="9"/>
  <c r="K3293" i="9"/>
  <c r="K3292" i="9"/>
  <c r="K3291" i="9"/>
  <c r="K3290" i="9"/>
  <c r="K3289" i="9"/>
  <c r="K3288" i="9"/>
  <c r="K3287" i="9"/>
  <c r="K3286" i="9"/>
  <c r="K3285" i="9"/>
  <c r="K3284" i="9"/>
  <c r="K3283" i="9"/>
  <c r="K3282" i="9"/>
  <c r="K3281" i="9"/>
  <c r="K3280" i="9"/>
  <c r="K3279" i="9"/>
  <c r="K3278" i="9"/>
  <c r="K3277" i="9"/>
  <c r="K3276" i="9"/>
  <c r="K3275" i="9"/>
  <c r="K3274" i="9"/>
  <c r="K3273" i="9"/>
  <c r="K3272" i="9"/>
  <c r="K3271" i="9"/>
  <c r="K3270" i="9"/>
  <c r="K3269" i="9"/>
  <c r="K3268" i="9"/>
  <c r="K3267" i="9"/>
  <c r="K3266" i="9"/>
  <c r="K3265" i="9"/>
  <c r="K3264" i="9"/>
  <c r="K3263" i="9"/>
  <c r="K3262" i="9"/>
  <c r="K3261" i="9"/>
  <c r="K3260" i="9"/>
  <c r="K3259" i="9"/>
  <c r="K3258" i="9"/>
  <c r="K3257" i="9"/>
  <c r="K3256" i="9"/>
  <c r="K3255" i="9"/>
  <c r="K3254" i="9"/>
  <c r="K3253" i="9"/>
  <c r="K3252" i="9"/>
  <c r="K3251" i="9"/>
  <c r="K3250" i="9"/>
  <c r="K3249" i="9"/>
  <c r="K3248" i="9"/>
  <c r="K3247" i="9"/>
  <c r="K3246" i="9"/>
  <c r="K3245" i="9"/>
  <c r="K3244" i="9"/>
  <c r="K3243" i="9"/>
  <c r="K3242" i="9"/>
  <c r="K3241" i="9"/>
  <c r="K3240" i="9"/>
  <c r="K3239" i="9"/>
  <c r="K3238" i="9"/>
  <c r="K3237" i="9"/>
  <c r="K3236" i="9"/>
  <c r="K3235" i="9"/>
  <c r="K3234" i="9"/>
  <c r="K3233" i="9"/>
  <c r="K3232" i="9"/>
  <c r="K3231" i="9"/>
  <c r="K3230" i="9"/>
  <c r="K3229" i="9"/>
  <c r="K3228" i="9"/>
  <c r="K3227" i="9"/>
  <c r="K3226" i="9"/>
  <c r="K3225" i="9"/>
  <c r="K3224" i="9"/>
  <c r="K3223" i="9"/>
  <c r="K3222" i="9"/>
  <c r="K3221" i="9"/>
  <c r="K3220" i="9"/>
  <c r="K3219" i="9"/>
  <c r="K3218" i="9"/>
  <c r="K3217" i="9"/>
  <c r="K3216" i="9"/>
  <c r="K3215" i="9"/>
  <c r="K3214" i="9"/>
  <c r="K3213" i="9"/>
  <c r="K3212" i="9"/>
  <c r="K3211" i="9"/>
  <c r="K3210" i="9"/>
  <c r="K3209" i="9"/>
  <c r="K3208" i="9"/>
  <c r="K3207" i="9"/>
  <c r="K3206" i="9"/>
  <c r="K3205" i="9"/>
  <c r="K3204" i="9"/>
  <c r="K3203" i="9"/>
  <c r="K3202" i="9"/>
  <c r="K3201" i="9"/>
  <c r="K3200" i="9"/>
  <c r="K3199" i="9"/>
  <c r="K3198" i="9"/>
  <c r="K3197" i="9"/>
  <c r="K3196" i="9"/>
  <c r="K3195" i="9"/>
  <c r="K3194" i="9"/>
  <c r="K3193" i="9"/>
  <c r="K3192" i="9"/>
  <c r="K3191" i="9"/>
  <c r="K3190" i="9"/>
  <c r="K3189" i="9"/>
  <c r="K3188" i="9"/>
  <c r="K3187" i="9"/>
  <c r="K3186" i="9"/>
  <c r="K3185" i="9"/>
  <c r="K3184" i="9"/>
  <c r="K3183" i="9"/>
  <c r="K3182" i="9"/>
  <c r="K3181" i="9"/>
  <c r="K3180" i="9"/>
  <c r="K3179" i="9"/>
  <c r="K3178" i="9"/>
  <c r="K3177" i="9"/>
  <c r="K3176" i="9"/>
  <c r="K3175" i="9"/>
  <c r="K3174" i="9"/>
  <c r="K3173" i="9"/>
  <c r="K3172" i="9"/>
  <c r="K3171" i="9"/>
  <c r="K3170" i="9"/>
  <c r="K3169" i="9"/>
  <c r="K3168" i="9"/>
  <c r="K3167" i="9"/>
  <c r="K3166" i="9"/>
  <c r="K3165" i="9"/>
  <c r="K3164" i="9"/>
  <c r="K3163" i="9"/>
  <c r="K3162" i="9"/>
  <c r="K3161" i="9"/>
  <c r="K3160" i="9"/>
  <c r="K3159" i="9"/>
  <c r="K3158" i="9"/>
  <c r="K3157" i="9"/>
  <c r="K3156" i="9"/>
  <c r="K3155" i="9"/>
  <c r="K3154" i="9"/>
  <c r="K3153" i="9"/>
  <c r="K3152" i="9"/>
  <c r="K3151" i="9"/>
  <c r="K3150" i="9"/>
  <c r="K3149" i="9"/>
  <c r="K3148" i="9"/>
  <c r="K3147" i="9"/>
  <c r="K3146" i="9"/>
  <c r="K3145" i="9"/>
  <c r="K3144" i="9"/>
  <c r="K3143" i="9"/>
  <c r="K3142" i="9"/>
  <c r="K3141" i="9"/>
  <c r="K3140" i="9"/>
  <c r="K3139" i="9"/>
  <c r="K3138" i="9"/>
  <c r="K3137" i="9"/>
  <c r="K3136" i="9"/>
  <c r="K3135" i="9"/>
  <c r="K3134" i="9"/>
  <c r="K3133" i="9"/>
  <c r="K3132" i="9"/>
  <c r="K3131" i="9"/>
  <c r="K3130" i="9"/>
  <c r="K3129" i="9"/>
  <c r="K3128" i="9"/>
  <c r="K3127" i="9"/>
  <c r="K3126" i="9"/>
  <c r="K3125" i="9"/>
  <c r="K3124" i="9"/>
  <c r="K3123" i="9"/>
  <c r="K3122" i="9"/>
  <c r="K3121" i="9"/>
  <c r="K3120" i="9"/>
  <c r="K3119" i="9"/>
  <c r="K3118" i="9"/>
  <c r="K3117" i="9"/>
  <c r="K3116" i="9"/>
  <c r="K3115" i="9"/>
  <c r="K3114" i="9"/>
  <c r="K3113" i="9"/>
  <c r="K3112" i="9"/>
  <c r="K3111" i="9"/>
  <c r="K3110" i="9"/>
  <c r="K3109" i="9"/>
  <c r="K3108" i="9"/>
  <c r="K3107" i="9"/>
  <c r="K3106" i="9"/>
  <c r="K3105" i="9"/>
  <c r="K3104" i="9"/>
  <c r="K3103" i="9"/>
  <c r="K3102" i="9"/>
  <c r="K3101" i="9"/>
  <c r="K3100" i="9"/>
  <c r="K3099" i="9"/>
  <c r="K3098" i="9"/>
  <c r="K3097" i="9"/>
  <c r="K3096" i="9"/>
  <c r="K3095" i="9"/>
  <c r="K3094" i="9"/>
  <c r="K3093" i="9"/>
  <c r="K3092" i="9"/>
  <c r="K3091" i="9"/>
  <c r="K3090" i="9"/>
  <c r="K3089" i="9"/>
  <c r="K3088" i="9"/>
  <c r="K3087" i="9"/>
  <c r="K3086" i="9"/>
  <c r="K3085" i="9"/>
  <c r="K3084" i="9"/>
  <c r="K3083" i="9"/>
  <c r="K3082" i="9"/>
  <c r="K3081" i="9"/>
  <c r="K3080" i="9"/>
  <c r="K3079" i="9"/>
  <c r="K3078" i="9"/>
  <c r="K3077" i="9"/>
  <c r="K3076" i="9"/>
  <c r="K3075" i="9"/>
  <c r="K3074" i="9"/>
  <c r="K3073" i="9"/>
  <c r="K3072" i="9"/>
  <c r="K3071" i="9"/>
  <c r="K3070" i="9"/>
  <c r="K3069" i="9"/>
  <c r="K3068" i="9"/>
  <c r="K3067" i="9"/>
  <c r="K3066" i="9"/>
  <c r="K3065" i="9"/>
  <c r="K3064" i="9"/>
  <c r="K3063" i="9"/>
  <c r="K3062" i="9"/>
  <c r="K3061" i="9"/>
  <c r="K3060" i="9"/>
  <c r="K3059" i="9"/>
  <c r="K3058" i="9"/>
  <c r="K3057" i="9"/>
  <c r="K3056" i="9"/>
  <c r="K3055" i="9"/>
  <c r="K3054" i="9"/>
  <c r="K3053" i="9"/>
  <c r="K3052" i="9"/>
  <c r="K3051" i="9"/>
  <c r="K3050" i="9"/>
  <c r="K3049" i="9"/>
  <c r="K3048" i="9"/>
  <c r="K3047" i="9"/>
  <c r="K3046" i="9"/>
  <c r="K3045" i="9"/>
  <c r="K3044" i="9"/>
  <c r="K3043" i="9"/>
  <c r="K3042" i="9"/>
  <c r="K3041" i="9"/>
  <c r="K3040" i="9"/>
  <c r="K3039" i="9"/>
  <c r="K3038" i="9"/>
  <c r="K3037" i="9"/>
  <c r="K3036" i="9"/>
  <c r="K3035" i="9"/>
  <c r="K3034" i="9"/>
  <c r="K3033" i="9"/>
  <c r="K3032" i="9"/>
  <c r="K3031" i="9"/>
  <c r="K3030" i="9"/>
  <c r="K3029" i="9"/>
  <c r="K3028" i="9"/>
  <c r="K3027" i="9"/>
  <c r="K3026" i="9"/>
  <c r="K3025" i="9"/>
  <c r="K3024" i="9"/>
  <c r="K3023" i="9"/>
  <c r="K3022" i="9"/>
  <c r="K3021" i="9"/>
  <c r="K3020" i="9"/>
  <c r="K3019" i="9"/>
  <c r="K3018" i="9"/>
  <c r="K3017" i="9"/>
  <c r="K3016" i="9"/>
  <c r="K3015" i="9"/>
  <c r="K3014" i="9"/>
  <c r="K3013" i="9"/>
  <c r="K3012" i="9"/>
  <c r="K3011" i="9"/>
  <c r="K3010" i="9"/>
  <c r="K3009" i="9"/>
  <c r="K3008" i="9"/>
  <c r="K3007" i="9"/>
  <c r="K3006" i="9"/>
  <c r="K3005" i="9"/>
  <c r="K3004" i="9"/>
  <c r="K3003" i="9"/>
  <c r="K3002" i="9"/>
  <c r="K3001" i="9"/>
  <c r="K3000" i="9"/>
  <c r="K2999" i="9"/>
  <c r="K2998" i="9"/>
  <c r="K2997" i="9"/>
  <c r="K2996" i="9"/>
  <c r="K2995" i="9"/>
  <c r="K2994" i="9"/>
  <c r="K2993" i="9"/>
  <c r="K2992" i="9"/>
  <c r="K2991" i="9"/>
  <c r="K2990" i="9"/>
  <c r="K2989" i="9"/>
  <c r="K2988" i="9"/>
  <c r="K2987" i="9"/>
  <c r="K2986" i="9"/>
  <c r="K2985" i="9"/>
  <c r="K2984" i="9"/>
  <c r="K2983" i="9"/>
  <c r="K2982" i="9"/>
  <c r="K2981" i="9"/>
  <c r="K2980" i="9"/>
  <c r="K2979" i="9"/>
  <c r="K2978" i="9"/>
  <c r="K2977" i="9"/>
  <c r="K2976" i="9"/>
  <c r="K2975" i="9"/>
  <c r="K2974" i="9"/>
  <c r="K2973" i="9"/>
  <c r="K2972" i="9"/>
  <c r="K2971" i="9"/>
  <c r="K2970" i="9"/>
  <c r="K2969" i="9"/>
  <c r="K2968" i="9"/>
  <c r="K2967" i="9"/>
  <c r="K2966" i="9"/>
  <c r="K2965" i="9"/>
  <c r="K2964" i="9"/>
  <c r="K2963" i="9"/>
  <c r="K2962" i="9"/>
  <c r="K2961" i="9"/>
  <c r="K2960" i="9"/>
  <c r="K2959" i="9"/>
  <c r="K2958" i="9"/>
  <c r="K2957" i="9"/>
  <c r="K2956" i="9"/>
  <c r="K2955" i="9"/>
  <c r="K2954" i="9"/>
  <c r="K2953" i="9"/>
  <c r="K2952" i="9"/>
  <c r="K2951" i="9"/>
  <c r="K2950" i="9"/>
  <c r="K2949" i="9"/>
  <c r="K2948" i="9"/>
  <c r="K2947" i="9"/>
  <c r="K2946" i="9"/>
  <c r="K2945" i="9"/>
  <c r="K2944" i="9"/>
  <c r="K2943" i="9"/>
  <c r="K2942" i="9"/>
  <c r="K2941" i="9"/>
  <c r="K2940" i="9"/>
  <c r="K2939" i="9"/>
  <c r="K2938" i="9"/>
  <c r="K2937" i="9"/>
  <c r="K2936" i="9"/>
  <c r="K2935" i="9"/>
  <c r="K2934" i="9"/>
  <c r="K2933" i="9"/>
  <c r="K2932" i="9"/>
  <c r="K2931" i="9"/>
  <c r="K2930" i="9"/>
  <c r="K2929" i="9"/>
  <c r="K2928" i="9"/>
  <c r="K2927" i="9"/>
  <c r="K2926" i="9"/>
  <c r="K2925" i="9"/>
  <c r="K2924" i="9"/>
  <c r="K2923" i="9"/>
  <c r="K2922" i="9"/>
  <c r="K2921" i="9"/>
  <c r="K2920" i="9"/>
  <c r="K2919" i="9"/>
  <c r="K2918" i="9"/>
  <c r="K2917" i="9"/>
  <c r="K2916" i="9"/>
  <c r="K2915" i="9"/>
  <c r="K2914" i="9"/>
  <c r="K2913" i="9"/>
  <c r="K2912" i="9"/>
  <c r="K2911" i="9"/>
  <c r="K2910" i="9"/>
  <c r="K2909" i="9"/>
  <c r="K2908" i="9"/>
  <c r="K2907" i="9"/>
  <c r="K2906" i="9"/>
  <c r="K2905" i="9"/>
  <c r="K2904" i="9"/>
  <c r="K2903" i="9"/>
  <c r="K2902" i="9"/>
  <c r="K2901" i="9"/>
  <c r="K2900" i="9"/>
  <c r="K2899" i="9"/>
  <c r="K2898" i="9"/>
  <c r="K2897" i="9"/>
  <c r="K2896" i="9"/>
  <c r="K2895" i="9"/>
  <c r="K2894" i="9"/>
  <c r="K2893" i="9"/>
  <c r="K2892" i="9"/>
  <c r="K2891" i="9"/>
  <c r="K2890" i="9"/>
  <c r="K2889" i="9"/>
  <c r="K2888" i="9"/>
  <c r="K2887" i="9"/>
  <c r="K2886" i="9"/>
  <c r="K2885" i="9"/>
  <c r="K2884" i="9"/>
  <c r="K2883" i="9"/>
  <c r="K2882" i="9"/>
  <c r="K2881" i="9"/>
  <c r="K2880" i="9"/>
  <c r="K2879" i="9"/>
  <c r="K2878" i="9"/>
  <c r="K2877" i="9"/>
  <c r="K2876" i="9"/>
  <c r="K2875" i="9"/>
  <c r="K2874" i="9"/>
  <c r="K2873" i="9"/>
  <c r="K2872" i="9"/>
  <c r="K2871" i="9"/>
  <c r="K2870" i="9"/>
  <c r="K2869" i="9"/>
  <c r="K2868" i="9"/>
  <c r="K2867" i="9"/>
  <c r="K2866" i="9"/>
  <c r="K2865" i="9"/>
  <c r="K2864" i="9"/>
  <c r="K2863" i="9"/>
  <c r="K2862" i="9"/>
  <c r="K2861" i="9"/>
  <c r="K2860" i="9"/>
  <c r="K2859" i="9"/>
  <c r="K2858" i="9"/>
  <c r="K2857" i="9"/>
  <c r="K2856" i="9"/>
  <c r="K2855" i="9"/>
  <c r="K2854" i="9"/>
  <c r="K2853" i="9"/>
  <c r="K2852" i="9"/>
  <c r="K2851" i="9"/>
  <c r="K2850" i="9"/>
  <c r="K2849" i="9"/>
  <c r="K2848" i="9"/>
  <c r="K2847" i="9"/>
  <c r="K2846" i="9"/>
  <c r="K2845" i="9"/>
  <c r="K2844" i="9"/>
  <c r="K2843" i="9"/>
  <c r="K2842" i="9"/>
  <c r="K2841" i="9"/>
  <c r="K2840" i="9"/>
  <c r="K2839" i="9"/>
  <c r="K2838" i="9"/>
  <c r="K2837" i="9"/>
  <c r="K2836" i="9"/>
  <c r="K2835" i="9"/>
  <c r="K2834" i="9"/>
  <c r="K2833" i="9"/>
  <c r="K2832" i="9"/>
  <c r="K2831" i="9"/>
  <c r="K2830" i="9"/>
  <c r="K2829" i="9"/>
  <c r="K2828" i="9"/>
  <c r="K2827" i="9"/>
  <c r="K2826" i="9"/>
  <c r="K2825" i="9"/>
  <c r="K2824" i="9"/>
  <c r="K2823" i="9"/>
  <c r="K2822" i="9"/>
  <c r="K2821" i="9"/>
  <c r="K2820" i="9"/>
  <c r="K2819" i="9"/>
  <c r="K2818" i="9"/>
  <c r="K2817" i="9"/>
  <c r="K2816" i="9"/>
  <c r="K2815" i="9"/>
  <c r="K2814" i="9"/>
  <c r="K2813" i="9"/>
  <c r="K2812" i="9"/>
  <c r="K2811" i="9"/>
  <c r="K2810" i="9"/>
  <c r="K2809" i="9"/>
  <c r="K2808" i="9"/>
  <c r="K2807" i="9"/>
  <c r="K2806" i="9"/>
  <c r="K2805" i="9"/>
  <c r="K2804" i="9"/>
  <c r="K2803" i="9"/>
  <c r="K2802" i="9"/>
  <c r="K2801" i="9"/>
  <c r="K2800" i="9"/>
  <c r="K2799" i="9"/>
  <c r="K2798" i="9"/>
  <c r="K2797" i="9"/>
  <c r="K2796" i="9"/>
  <c r="K2795" i="9"/>
  <c r="K2794" i="9"/>
  <c r="K2793" i="9"/>
  <c r="K2792" i="9"/>
  <c r="K2791" i="9"/>
  <c r="K2790" i="9"/>
  <c r="K2789" i="9"/>
  <c r="K2788" i="9"/>
  <c r="K2787" i="9"/>
  <c r="K2786" i="9"/>
  <c r="K2785" i="9"/>
  <c r="K2784" i="9"/>
  <c r="K2783" i="9"/>
  <c r="K2782" i="9"/>
  <c r="K2781" i="9"/>
  <c r="K2780" i="9"/>
  <c r="K2779" i="9"/>
  <c r="K2778" i="9"/>
  <c r="K2777" i="9"/>
  <c r="K2776" i="9"/>
  <c r="K2775" i="9"/>
  <c r="K2774" i="9"/>
  <c r="K2773" i="9"/>
  <c r="K2772" i="9"/>
  <c r="K2771" i="9"/>
  <c r="K2770" i="9"/>
  <c r="K2769" i="9"/>
  <c r="K2768" i="9"/>
  <c r="K2767" i="9"/>
  <c r="K2766" i="9"/>
  <c r="K2765" i="9"/>
  <c r="K2764" i="9"/>
  <c r="K2763" i="9"/>
  <c r="K2762" i="9"/>
  <c r="K2761" i="9"/>
  <c r="K2760" i="9"/>
  <c r="K2759" i="9"/>
  <c r="K2758" i="9"/>
  <c r="K2757" i="9"/>
  <c r="K2756" i="9"/>
  <c r="K2755" i="9"/>
  <c r="K2754" i="9"/>
  <c r="K2753" i="9"/>
  <c r="K2752" i="9"/>
  <c r="K2751" i="9"/>
  <c r="K2750" i="9"/>
  <c r="K2749" i="9"/>
  <c r="K2748" i="9"/>
  <c r="K2747" i="9"/>
  <c r="K2746" i="9"/>
  <c r="K2745" i="9"/>
  <c r="K2744" i="9"/>
  <c r="K2743" i="9"/>
  <c r="K2742" i="9"/>
  <c r="K2741" i="9"/>
  <c r="K2740" i="9"/>
  <c r="K2739" i="9"/>
  <c r="K2738" i="9"/>
  <c r="K2737" i="9"/>
  <c r="K2736" i="9"/>
  <c r="K2735" i="9"/>
  <c r="K2734" i="9"/>
  <c r="K2733" i="9"/>
  <c r="K2732" i="9"/>
  <c r="K2731" i="9"/>
  <c r="K2730" i="9"/>
  <c r="K2729" i="9"/>
  <c r="K2728" i="9"/>
  <c r="K2727" i="9"/>
  <c r="K2726" i="9"/>
  <c r="K2725" i="9"/>
  <c r="K2724" i="9"/>
  <c r="K2723" i="9"/>
  <c r="K2722" i="9"/>
  <c r="K2721" i="9"/>
  <c r="K2720" i="9"/>
  <c r="K2719" i="9"/>
  <c r="K2718" i="9"/>
  <c r="K2717" i="9"/>
  <c r="K2716" i="9"/>
  <c r="K2715" i="9"/>
  <c r="K2714" i="9"/>
  <c r="K2713" i="9"/>
  <c r="K2712" i="9"/>
  <c r="K2711" i="9"/>
  <c r="K2710" i="9"/>
  <c r="K2709" i="9"/>
  <c r="K2708" i="9"/>
  <c r="K2707" i="9"/>
  <c r="K2706" i="9"/>
  <c r="K2705" i="9"/>
  <c r="K2704" i="9"/>
  <c r="K2703" i="9"/>
  <c r="K2702" i="9"/>
  <c r="K2701" i="9"/>
  <c r="K2700" i="9"/>
  <c r="K2699" i="9"/>
  <c r="K2698" i="9"/>
  <c r="K2697" i="9"/>
  <c r="K2696" i="9"/>
  <c r="K2695" i="9"/>
  <c r="K2694" i="9"/>
  <c r="K2693" i="9"/>
  <c r="K2692" i="9"/>
  <c r="K2691" i="9"/>
  <c r="K2690" i="9"/>
  <c r="K2689" i="9"/>
  <c r="K2688" i="9"/>
  <c r="K2687" i="9"/>
  <c r="K2686" i="9"/>
  <c r="K2685" i="9"/>
  <c r="K2684" i="9"/>
  <c r="K2683" i="9"/>
  <c r="K2682" i="9"/>
  <c r="K2681" i="9"/>
  <c r="K2680" i="9"/>
  <c r="K2679" i="9"/>
  <c r="K2678" i="9"/>
  <c r="K2677" i="9"/>
  <c r="K2676" i="9"/>
  <c r="K2675" i="9"/>
  <c r="K2674" i="9"/>
  <c r="K2673" i="9"/>
  <c r="K2672" i="9"/>
  <c r="K2671" i="9"/>
  <c r="K2670" i="9"/>
  <c r="K2669" i="9"/>
  <c r="K2668" i="9"/>
  <c r="K2667" i="9"/>
  <c r="K2666" i="9"/>
  <c r="K2665" i="9"/>
  <c r="K2664" i="9"/>
  <c r="K2663" i="9"/>
  <c r="K2662" i="9"/>
  <c r="K2661" i="9"/>
  <c r="K2660" i="9"/>
  <c r="K2659" i="9"/>
  <c r="K2658" i="9"/>
  <c r="K2657" i="9"/>
  <c r="K2656" i="9"/>
  <c r="K2655" i="9"/>
  <c r="K2654" i="9"/>
  <c r="K2653" i="9"/>
  <c r="K2652" i="9"/>
  <c r="K2651" i="9"/>
  <c r="K2650" i="9"/>
  <c r="K2649" i="9"/>
  <c r="K2648" i="9"/>
  <c r="K2647" i="9"/>
  <c r="K2646" i="9"/>
  <c r="K2645" i="9"/>
  <c r="K2644" i="9"/>
  <c r="K2643" i="9"/>
  <c r="K2642" i="9"/>
  <c r="K2641" i="9"/>
  <c r="K2640" i="9"/>
  <c r="K2639" i="9"/>
  <c r="K2638" i="9"/>
  <c r="K2637" i="9"/>
  <c r="K2636" i="9"/>
  <c r="K2635" i="9"/>
  <c r="K2634" i="9"/>
  <c r="K2633" i="9"/>
  <c r="K2632" i="9"/>
  <c r="K2631" i="9"/>
  <c r="K2630" i="9"/>
  <c r="K2629" i="9"/>
  <c r="K2628" i="9"/>
  <c r="K2627" i="9"/>
  <c r="K2626" i="9"/>
  <c r="K2625" i="9"/>
  <c r="K2624" i="9"/>
  <c r="K2623" i="9"/>
  <c r="K2622" i="9"/>
  <c r="K2621" i="9"/>
  <c r="K2620" i="9"/>
  <c r="K2619" i="9"/>
  <c r="K2618" i="9"/>
  <c r="K2617" i="9"/>
  <c r="K2616" i="9"/>
  <c r="K2615" i="9"/>
  <c r="K2614" i="9"/>
  <c r="K2613" i="9"/>
  <c r="K2612" i="9"/>
  <c r="K2611" i="9"/>
  <c r="K2610" i="9"/>
  <c r="K2609" i="9"/>
  <c r="K2608" i="9"/>
  <c r="K2607" i="9"/>
  <c r="K2606" i="9"/>
  <c r="K2605" i="9"/>
  <c r="K2604" i="9"/>
  <c r="K2603" i="9"/>
  <c r="K2602" i="9"/>
  <c r="K2601" i="9"/>
  <c r="K2600" i="9"/>
  <c r="K2599" i="9"/>
  <c r="K2598" i="9"/>
  <c r="K2597" i="9"/>
  <c r="K2596" i="9"/>
  <c r="K2595" i="9"/>
  <c r="K2594" i="9"/>
  <c r="K2593" i="9"/>
  <c r="K2592" i="9"/>
  <c r="K2591" i="9"/>
  <c r="K2590" i="9"/>
  <c r="K2589" i="9"/>
  <c r="K2588" i="9"/>
  <c r="K2587" i="9"/>
  <c r="K2586" i="9"/>
  <c r="K2585" i="9"/>
  <c r="K2584" i="9"/>
  <c r="K2583" i="9"/>
  <c r="K2582" i="9"/>
  <c r="K2581" i="9"/>
  <c r="K2580" i="9"/>
  <c r="K2579" i="9"/>
  <c r="K2578" i="9"/>
  <c r="K2577" i="9"/>
  <c r="K2576" i="9"/>
  <c r="K2575" i="9"/>
  <c r="K2574" i="9"/>
  <c r="K2573" i="9"/>
  <c r="K2572" i="9"/>
  <c r="K2571" i="9"/>
  <c r="K2570" i="9"/>
  <c r="K2569" i="9"/>
  <c r="K2568" i="9"/>
  <c r="K2567" i="9"/>
  <c r="K2566" i="9"/>
  <c r="K2565" i="9"/>
  <c r="K2564" i="9"/>
  <c r="K2563" i="9"/>
  <c r="K2562" i="9"/>
  <c r="K2561" i="9"/>
  <c r="K2560" i="9"/>
  <c r="K2559" i="9"/>
  <c r="K2558" i="9"/>
  <c r="K2557" i="9"/>
  <c r="K2556" i="9"/>
  <c r="K2555" i="9"/>
  <c r="K2554" i="9"/>
  <c r="K2553" i="9"/>
  <c r="K2552" i="9"/>
  <c r="K2551" i="9"/>
  <c r="K2550" i="9"/>
  <c r="K2549" i="9"/>
  <c r="K2548" i="9"/>
  <c r="K2547" i="9"/>
  <c r="K2546" i="9"/>
  <c r="K2545" i="9"/>
  <c r="K2544" i="9"/>
  <c r="K2543" i="9"/>
  <c r="K2542" i="9"/>
  <c r="K2541" i="9"/>
  <c r="K2540" i="9"/>
  <c r="K2539" i="9"/>
  <c r="K2538" i="9"/>
  <c r="K2537" i="9"/>
  <c r="K2536" i="9"/>
  <c r="K2535" i="9"/>
  <c r="K2534" i="9"/>
  <c r="K2533" i="9"/>
  <c r="K2532" i="9"/>
  <c r="K2531" i="9"/>
  <c r="K2530" i="9"/>
  <c r="K2529" i="9"/>
  <c r="K2528" i="9"/>
  <c r="K2527" i="9"/>
  <c r="K2526" i="9"/>
  <c r="K2525" i="9"/>
  <c r="K2524" i="9"/>
  <c r="K2523" i="9"/>
  <c r="K2522" i="9"/>
  <c r="K2521" i="9"/>
  <c r="K2520" i="9"/>
  <c r="K2519" i="9"/>
  <c r="K2518" i="9"/>
  <c r="K2517" i="9"/>
  <c r="K2516" i="9"/>
  <c r="K2047" i="9"/>
  <c r="K2046" i="9"/>
  <c r="K2045" i="9"/>
  <c r="K2044" i="9"/>
  <c r="K2043" i="9"/>
  <c r="K2042" i="9"/>
  <c r="K2041" i="9"/>
  <c r="K2040" i="9"/>
  <c r="K2039" i="9"/>
  <c r="K2038" i="9"/>
  <c r="K2037" i="9"/>
  <c r="K2036" i="9"/>
  <c r="K2035" i="9"/>
  <c r="K2034" i="9"/>
  <c r="K2033" i="9"/>
  <c r="K2032" i="9"/>
  <c r="K2031" i="9"/>
  <c r="K2030" i="9"/>
  <c r="K2029" i="9"/>
  <c r="K2028" i="9"/>
  <c r="K2027" i="9"/>
  <c r="K2026" i="9"/>
  <c r="K2025" i="9"/>
  <c r="K2024" i="9"/>
  <c r="K2023" i="9"/>
  <c r="K2022" i="9"/>
  <c r="K2021" i="9"/>
  <c r="K2020" i="9"/>
  <c r="K2019" i="9"/>
  <c r="K2018" i="9"/>
  <c r="K2017" i="9"/>
  <c r="K2016" i="9"/>
  <c r="K2015" i="9"/>
  <c r="K2014" i="9"/>
  <c r="K2013" i="9"/>
  <c r="K2012" i="9"/>
  <c r="K2011" i="9"/>
  <c r="K2010" i="9"/>
  <c r="K2009" i="9"/>
  <c r="K2008" i="9"/>
  <c r="K2007" i="9"/>
  <c r="K2006" i="9"/>
  <c r="K2005" i="9"/>
  <c r="K2004" i="9"/>
  <c r="K2003" i="9"/>
  <c r="K2002" i="9"/>
  <c r="K2001" i="9"/>
  <c r="K2000" i="9"/>
  <c r="K1999" i="9"/>
  <c r="K1998" i="9"/>
  <c r="K1997" i="9"/>
  <c r="K1996" i="9"/>
  <c r="K1995" i="9"/>
  <c r="K1994" i="9"/>
  <c r="K1993" i="9"/>
  <c r="K1992" i="9"/>
  <c r="K1991" i="9"/>
  <c r="K1990" i="9"/>
  <c r="K1989" i="9"/>
  <c r="K1988" i="9"/>
  <c r="K1987" i="9"/>
  <c r="K1986" i="9"/>
  <c r="K1985" i="9"/>
  <c r="K1984" i="9"/>
  <c r="K1983" i="9"/>
  <c r="K1982" i="9"/>
  <c r="K1981" i="9"/>
  <c r="K1980" i="9"/>
  <c r="D1973" i="9"/>
  <c r="L1962" i="9"/>
  <c r="K1962" i="9"/>
  <c r="J1962" i="9"/>
  <c r="I1962" i="9"/>
  <c r="H1962" i="9"/>
  <c r="G1962" i="9"/>
  <c r="F1962" i="9"/>
  <c r="E1962" i="9"/>
  <c r="D1962" i="9"/>
  <c r="M1952" i="9"/>
  <c r="L1952" i="9"/>
  <c r="K1952" i="9"/>
  <c r="J1952" i="9"/>
  <c r="I1952" i="9"/>
  <c r="H1952" i="9"/>
  <c r="G1952" i="9"/>
  <c r="F1952" i="9"/>
  <c r="E1952" i="9"/>
  <c r="D1952" i="9"/>
  <c r="L1940" i="9"/>
  <c r="J1940" i="9"/>
  <c r="I1940" i="9"/>
  <c r="I1171" i="9" l="1"/>
  <c r="K1170" i="9"/>
  <c r="K1171" i="9" s="1"/>
  <c r="K1161" i="9"/>
  <c r="K1160" i="9"/>
  <c r="K1159" i="9"/>
  <c r="K1158" i="9"/>
  <c r="K1157" i="9"/>
  <c r="K1156" i="9"/>
  <c r="K1155" i="9"/>
  <c r="K1150" i="9"/>
  <c r="K1149" i="9"/>
  <c r="K1148" i="9"/>
  <c r="K1147" i="9"/>
  <c r="K1146" i="9"/>
  <c r="K1145" i="9"/>
  <c r="K1144" i="9"/>
  <c r="K1143" i="9"/>
  <c r="K1142" i="9"/>
  <c r="K1141" i="9"/>
  <c r="K1140" i="9"/>
  <c r="K1139" i="9"/>
  <c r="K1138" i="9"/>
  <c r="K1137" i="9"/>
  <c r="K1136" i="9"/>
  <c r="K1135" i="9"/>
  <c r="K1134" i="9"/>
  <c r="K1133" i="9"/>
  <c r="K1132" i="9"/>
  <c r="K1131" i="9"/>
  <c r="K1130" i="9"/>
  <c r="K1129" i="9"/>
  <c r="K1128" i="9"/>
  <c r="K1127" i="9"/>
  <c r="K1126" i="9"/>
  <c r="K1125" i="9"/>
  <c r="K1124" i="9"/>
  <c r="K1123" i="9"/>
  <c r="K1122" i="9"/>
  <c r="K1121" i="9"/>
  <c r="K1120" i="9"/>
  <c r="K1119" i="9"/>
  <c r="K1118" i="9"/>
  <c r="K1117" i="9"/>
  <c r="K1116" i="9"/>
  <c r="K1115" i="9"/>
  <c r="K1114" i="9"/>
  <c r="K1113" i="9"/>
  <c r="K1112" i="9"/>
  <c r="K1111" i="9"/>
  <c r="K1110" i="9"/>
  <c r="K1109" i="9"/>
  <c r="K1108" i="9"/>
  <c r="K1107" i="9"/>
  <c r="K1106" i="9"/>
  <c r="K1105" i="9"/>
  <c r="K1104" i="9"/>
  <c r="K1103" i="9"/>
  <c r="K1102" i="9"/>
  <c r="K1101" i="9"/>
  <c r="K1100" i="9"/>
  <c r="K1099" i="9"/>
  <c r="K1098" i="9"/>
  <c r="K1097" i="9"/>
  <c r="K1096" i="9"/>
  <c r="K1095" i="9"/>
  <c r="K1094" i="9"/>
  <c r="K1093" i="9"/>
  <c r="K1092" i="9"/>
  <c r="K1091" i="9"/>
  <c r="K1090" i="9"/>
  <c r="K1089" i="9"/>
  <c r="K1088" i="9"/>
  <c r="K1087" i="9"/>
  <c r="K1086" i="9"/>
  <c r="K1085" i="9"/>
  <c r="K1084" i="9"/>
  <c r="K1083" i="9"/>
  <c r="K1082" i="9"/>
  <c r="K1081" i="9"/>
  <c r="K1080" i="9"/>
  <c r="K1079" i="9"/>
  <c r="K1078" i="9"/>
  <c r="K1077" i="9"/>
  <c r="K1076" i="9"/>
  <c r="K1075" i="9"/>
  <c r="K1074" i="9"/>
  <c r="K1073" i="9"/>
  <c r="K1072" i="9"/>
  <c r="K1071" i="9"/>
  <c r="K1070" i="9"/>
  <c r="K1069" i="9"/>
  <c r="K1068" i="9"/>
  <c r="K1067" i="9"/>
  <c r="K1066" i="9"/>
  <c r="K1065" i="9"/>
  <c r="K1064" i="9"/>
  <c r="K1063" i="9"/>
  <c r="K1062" i="9"/>
  <c r="K1061" i="9"/>
  <c r="K1060" i="9"/>
  <c r="K1059" i="9"/>
  <c r="K1058" i="9"/>
  <c r="K1057" i="9"/>
  <c r="K1056" i="9"/>
  <c r="K1055" i="9"/>
  <c r="K1054" i="9"/>
  <c r="K1053" i="9"/>
  <c r="K1052" i="9"/>
  <c r="K1051" i="9"/>
  <c r="K1050" i="9"/>
  <c r="K1049" i="9"/>
  <c r="K1048" i="9"/>
  <c r="K1047" i="9"/>
  <c r="K1046" i="9"/>
  <c r="K1045" i="9"/>
  <c r="K1044" i="9"/>
  <c r="K1043" i="9"/>
  <c r="K1042" i="9"/>
  <c r="K1041" i="9"/>
  <c r="K1040" i="9"/>
  <c r="K1039" i="9"/>
  <c r="K1038" i="9"/>
  <c r="K1037" i="9"/>
  <c r="K1036" i="9"/>
  <c r="K1035" i="9"/>
  <c r="K1034" i="9"/>
  <c r="K1033" i="9"/>
  <c r="K1032" i="9"/>
  <c r="K1031" i="9"/>
  <c r="K1030" i="9"/>
  <c r="K1029" i="9"/>
  <c r="K1028" i="9"/>
  <c r="K1027" i="9"/>
  <c r="K1026" i="9"/>
  <c r="H1017" i="9"/>
  <c r="G1017" i="9"/>
  <c r="F1017" i="9"/>
  <c r="E1017" i="9"/>
  <c r="N1007" i="9"/>
  <c r="M1007" i="9"/>
  <c r="L1007" i="9"/>
  <c r="K1007" i="9"/>
  <c r="J1007" i="9"/>
  <c r="I1007" i="9"/>
  <c r="H1007" i="9"/>
  <c r="G1007" i="9"/>
  <c r="F1007" i="9"/>
  <c r="E376" i="9"/>
  <c r="K371" i="9"/>
  <c r="I371" i="9"/>
  <c r="K370" i="9"/>
  <c r="I370" i="9"/>
  <c r="K366" i="9"/>
  <c r="K365" i="9"/>
  <c r="K364" i="9"/>
  <c r="K363" i="9"/>
  <c r="K362" i="9"/>
  <c r="K361" i="9"/>
  <c r="K360" i="9"/>
  <c r="K359" i="9"/>
  <c r="K358" i="9"/>
  <c r="K357" i="9"/>
  <c r="K356" i="9"/>
  <c r="K355" i="9"/>
  <c r="K354" i="9"/>
  <c r="K353" i="9"/>
  <c r="K352" i="9"/>
  <c r="K351" i="9"/>
  <c r="K350" i="9"/>
  <c r="K349" i="9"/>
  <c r="K348" i="9"/>
  <c r="I335" i="9"/>
  <c r="K334" i="9"/>
  <c r="K333" i="9"/>
  <c r="K332" i="9"/>
  <c r="K331" i="9"/>
  <c r="K330" i="9"/>
  <c r="I321" i="9"/>
  <c r="I320" i="9"/>
  <c r="I319" i="9"/>
  <c r="I318" i="9"/>
  <c r="I317" i="9"/>
  <c r="I316" i="9"/>
  <c r="K335" i="9" l="1"/>
  <c r="D340" i="9" s="1"/>
  <c r="E340" i="9" s="1"/>
  <c r="I324" i="9"/>
  <c r="K372" i="9"/>
  <c r="D377" i="9" s="1"/>
  <c r="E377" i="9" s="1"/>
  <c r="K367" i="9"/>
  <c r="L6183" i="9" l="1"/>
  <c r="I6183" i="9"/>
  <c r="H6183" i="9"/>
  <c r="L5739" i="9"/>
  <c r="I5739" i="9"/>
  <c r="H5739" i="9"/>
  <c r="J1105" i="5" l="1"/>
  <c r="A1104" i="5"/>
  <c r="J1009" i="5" l="1"/>
  <c r="J1173" i="5"/>
  <c r="J1164" i="5"/>
  <c r="J1153" i="5"/>
  <c r="J1144" i="5"/>
  <c r="J1135" i="5"/>
  <c r="J1128" i="5"/>
  <c r="J1112" i="5"/>
  <c r="J1097" i="5"/>
  <c r="J1090" i="5"/>
  <c r="J1081" i="5"/>
  <c r="J1172" i="5"/>
  <c r="J1161" i="5"/>
  <c r="G1127" i="5"/>
  <c r="G1126" i="5"/>
  <c r="G1125" i="5"/>
  <c r="G1124" i="5"/>
  <c r="G1123" i="5"/>
  <c r="G1122" i="5"/>
  <c r="J1121" i="5"/>
  <c r="G1121" i="5"/>
  <c r="G1111" i="5"/>
  <c r="A1096" i="5"/>
  <c r="A1111" i="5" s="1"/>
  <c r="I159" i="5"/>
  <c r="A1121" i="5" l="1"/>
  <c r="A1122" i="5" s="1"/>
  <c r="A1123" i="5" s="1"/>
  <c r="A1124" i="5" s="1"/>
  <c r="A1125" i="5" s="1"/>
  <c r="A1126" i="5" s="1"/>
  <c r="A1127" i="5" s="1"/>
  <c r="A1134" i="5" s="1"/>
  <c r="A1143" i="5" s="1"/>
  <c r="A1161" i="5" l="1"/>
  <c r="A1162" i="5" s="1"/>
  <c r="A1163" i="5" s="1"/>
  <c r="A1172" i="5" s="1"/>
  <c r="A1152" i="5"/>
  <c r="J995" i="5"/>
  <c r="J986" i="5"/>
  <c r="J976" i="5"/>
  <c r="J985" i="5"/>
  <c r="J984" i="5"/>
  <c r="J975" i="5"/>
  <c r="J974" i="5"/>
  <c r="J973" i="5"/>
  <c r="A974" i="5"/>
  <c r="A975" i="5" s="1"/>
  <c r="A984" i="5" s="1"/>
  <c r="A985" i="5" s="1"/>
  <c r="A994" i="5" s="1"/>
  <c r="J952" i="5"/>
  <c r="J943" i="5"/>
  <c r="J931" i="5"/>
  <c r="J913" i="5"/>
  <c r="J902" i="5"/>
  <c r="J882" i="5"/>
  <c r="J921" i="5"/>
  <c r="G901" i="5"/>
  <c r="G900" i="5"/>
  <c r="G899" i="5"/>
  <c r="G898" i="5"/>
  <c r="G897" i="5"/>
  <c r="G896" i="5"/>
  <c r="G895" i="5"/>
  <c r="G894" i="5"/>
  <c r="G893" i="5"/>
  <c r="G892" i="5"/>
  <c r="G891" i="5"/>
  <c r="G890" i="5"/>
  <c r="J881" i="5"/>
  <c r="J880" i="5"/>
  <c r="J879" i="5"/>
  <c r="J878" i="5"/>
  <c r="J877" i="5"/>
  <c r="J876" i="5"/>
  <c r="J875" i="5"/>
  <c r="J874" i="5"/>
  <c r="J873" i="5"/>
  <c r="J872" i="5"/>
  <c r="J871" i="5"/>
  <c r="J870" i="5"/>
  <c r="J869" i="5"/>
  <c r="J868" i="5"/>
  <c r="J867" i="5"/>
  <c r="J866" i="5"/>
  <c r="J864" i="5"/>
  <c r="J863" i="5"/>
  <c r="J862" i="5"/>
  <c r="J861" i="5"/>
  <c r="J860" i="5"/>
  <c r="J859" i="5"/>
  <c r="J858" i="5"/>
  <c r="J857" i="5"/>
  <c r="J856" i="5"/>
  <c r="J855" i="5"/>
  <c r="J854" i="5"/>
  <c r="J853" i="5"/>
  <c r="J852" i="5"/>
  <c r="J851" i="5"/>
  <c r="J850" i="5"/>
  <c r="J849" i="5"/>
  <c r="J848" i="5"/>
  <c r="J847" i="5"/>
  <c r="J846" i="5"/>
  <c r="J845" i="5"/>
  <c r="J844" i="5"/>
  <c r="J843" i="5"/>
  <c r="J842" i="5"/>
  <c r="J841" i="5"/>
  <c r="J840" i="5"/>
  <c r="J839" i="5"/>
  <c r="J782" i="5"/>
  <c r="J781" i="5"/>
  <c r="J780" i="5"/>
  <c r="J779" i="5"/>
  <c r="J778" i="5"/>
  <c r="J777" i="5"/>
  <c r="J776" i="5"/>
  <c r="J775" i="5"/>
  <c r="J774" i="5"/>
  <c r="J773" i="5"/>
  <c r="J772" i="5"/>
  <c r="J771" i="5"/>
  <c r="J770" i="5"/>
  <c r="J769" i="5"/>
  <c r="J768" i="5"/>
  <c r="J767" i="5"/>
  <c r="J766" i="5"/>
  <c r="J765" i="5"/>
  <c r="J764" i="5"/>
  <c r="J763" i="5"/>
  <c r="J762" i="5"/>
  <c r="J761" i="5"/>
  <c r="J760" i="5"/>
  <c r="J759" i="5"/>
  <c r="J758" i="5"/>
  <c r="J757" i="5"/>
  <c r="J756" i="5"/>
  <c r="J755" i="5"/>
  <c r="J754" i="5"/>
  <c r="J753" i="5"/>
  <c r="J752" i="5"/>
  <c r="J751" i="5"/>
  <c r="J750" i="5"/>
  <c r="J749" i="5"/>
  <c r="J748" i="5"/>
  <c r="J747" i="5"/>
  <c r="J746" i="5"/>
  <c r="J745" i="5"/>
  <c r="J744" i="5"/>
  <c r="J743" i="5"/>
  <c r="J742" i="5"/>
  <c r="J741" i="5"/>
  <c r="J740" i="5"/>
  <c r="J739" i="5"/>
  <c r="J738" i="5"/>
  <c r="J737" i="5"/>
  <c r="J736" i="5"/>
  <c r="J735" i="5"/>
  <c r="J734" i="5"/>
  <c r="J733" i="5"/>
  <c r="J732" i="5"/>
  <c r="J731" i="5"/>
  <c r="J730" i="5"/>
  <c r="J729" i="5"/>
  <c r="J728" i="5"/>
  <c r="J727" i="5"/>
  <c r="J726" i="5"/>
  <c r="J725" i="5"/>
  <c r="J724" i="5"/>
  <c r="J723" i="5"/>
  <c r="J722" i="5"/>
  <c r="J721" i="5"/>
  <c r="J720" i="5"/>
  <c r="J719" i="5"/>
  <c r="J718" i="5"/>
  <c r="J717" i="5"/>
  <c r="J716" i="5"/>
  <c r="J715" i="5"/>
  <c r="J714" i="5"/>
  <c r="J713" i="5"/>
  <c r="J712" i="5"/>
  <c r="J711" i="5"/>
  <c r="J710" i="5"/>
  <c r="J709" i="5"/>
  <c r="J708" i="5"/>
  <c r="J707" i="5"/>
  <c r="J706" i="5"/>
  <c r="J705" i="5"/>
  <c r="J704" i="5"/>
  <c r="J703" i="5"/>
  <c r="J702" i="5"/>
  <c r="J701" i="5"/>
  <c r="J700" i="5"/>
  <c r="J699" i="5"/>
  <c r="J698" i="5"/>
  <c r="J697" i="5"/>
  <c r="J696" i="5"/>
  <c r="J695" i="5"/>
  <c r="J694" i="5"/>
  <c r="J693" i="5"/>
  <c r="J692" i="5"/>
  <c r="J691" i="5"/>
  <c r="J690" i="5"/>
  <c r="J689" i="5"/>
  <c r="J688" i="5"/>
  <c r="J687" i="5"/>
  <c r="J686" i="5"/>
  <c r="J685" i="5"/>
  <c r="J684" i="5"/>
  <c r="J683" i="5"/>
  <c r="J682" i="5"/>
  <c r="J681" i="5"/>
  <c r="J680" i="5"/>
  <c r="J679" i="5"/>
  <c r="J678" i="5"/>
  <c r="J677" i="5"/>
  <c r="J676" i="5"/>
  <c r="J675" i="5"/>
  <c r="J674" i="5"/>
  <c r="J673" i="5"/>
  <c r="J672" i="5"/>
  <c r="J671" i="5"/>
  <c r="J670" i="5"/>
  <c r="J669" i="5"/>
  <c r="J668" i="5"/>
  <c r="J667" i="5"/>
  <c r="J666" i="5"/>
  <c r="J665" i="5"/>
  <c r="J664" i="5"/>
  <c r="J663" i="5"/>
  <c r="J662" i="5"/>
  <c r="J661" i="5"/>
  <c r="J660" i="5"/>
  <c r="J659" i="5"/>
  <c r="J658" i="5"/>
  <c r="J657" i="5"/>
  <c r="J656" i="5"/>
  <c r="J655" i="5"/>
  <c r="J654" i="5"/>
  <c r="J653" i="5"/>
  <c r="J652" i="5"/>
  <c r="J651" i="5"/>
  <c r="J650" i="5"/>
  <c r="J649" i="5"/>
  <c r="J648" i="5"/>
  <c r="J647" i="5"/>
  <c r="J646" i="5"/>
  <c r="J645" i="5"/>
  <c r="J644" i="5"/>
  <c r="J643" i="5"/>
  <c r="J642" i="5"/>
  <c r="J641" i="5"/>
  <c r="J640" i="5"/>
  <c r="J639" i="5"/>
  <c r="J638" i="5"/>
  <c r="J637" i="5"/>
  <c r="J636" i="5"/>
  <c r="J635" i="5"/>
  <c r="J634" i="5"/>
  <c r="J633" i="5"/>
  <c r="J632" i="5"/>
  <c r="J631" i="5"/>
  <c r="J630" i="5"/>
  <c r="J629" i="5"/>
  <c r="J628" i="5"/>
  <c r="J627" i="5"/>
  <c r="J626" i="5"/>
  <c r="J625" i="5"/>
  <c r="J624" i="5"/>
  <c r="J623" i="5"/>
  <c r="J622" i="5"/>
  <c r="J621" i="5"/>
  <c r="J620" i="5"/>
  <c r="J619" i="5"/>
  <c r="J618" i="5"/>
  <c r="J617" i="5"/>
  <c r="J616" i="5"/>
  <c r="J615" i="5"/>
  <c r="J614" i="5"/>
  <c r="J613" i="5"/>
  <c r="J612" i="5"/>
  <c r="J611" i="5"/>
  <c r="J610" i="5"/>
  <c r="J609" i="5"/>
  <c r="J608" i="5"/>
  <c r="J607" i="5"/>
  <c r="J606" i="5"/>
  <c r="J605" i="5"/>
  <c r="J604" i="5"/>
  <c r="J603" i="5"/>
  <c r="J602" i="5"/>
  <c r="J601" i="5"/>
  <c r="J600" i="5"/>
  <c r="J599" i="5"/>
  <c r="J598" i="5"/>
  <c r="J597" i="5"/>
  <c r="J596" i="5"/>
  <c r="J595" i="5"/>
  <c r="J594" i="5"/>
  <c r="J593" i="5"/>
  <c r="J592" i="5"/>
  <c r="J591" i="5"/>
  <c r="J590" i="5"/>
  <c r="J589" i="5"/>
  <c r="J588" i="5"/>
  <c r="J587" i="5"/>
  <c r="J586" i="5"/>
  <c r="J585" i="5"/>
  <c r="J584" i="5"/>
  <c r="J583" i="5"/>
  <c r="J582" i="5"/>
  <c r="J581" i="5"/>
  <c r="J580" i="5"/>
  <c r="J579" i="5"/>
  <c r="J578" i="5"/>
  <c r="J577" i="5"/>
  <c r="J576" i="5"/>
  <c r="J575" i="5"/>
  <c r="J574" i="5"/>
  <c r="J573" i="5"/>
  <c r="J572" i="5"/>
  <c r="J571" i="5"/>
  <c r="J570" i="5"/>
  <c r="J569" i="5"/>
  <c r="J568" i="5"/>
  <c r="J567" i="5"/>
  <c r="J566" i="5"/>
  <c r="J565" i="5"/>
  <c r="J564" i="5"/>
  <c r="J563" i="5"/>
  <c r="J562" i="5"/>
  <c r="J561" i="5"/>
  <c r="J560" i="5"/>
  <c r="J559" i="5"/>
  <c r="J558" i="5"/>
  <c r="J557" i="5"/>
  <c r="J556" i="5"/>
  <c r="J555" i="5"/>
  <c r="J554" i="5"/>
  <c r="J553" i="5"/>
  <c r="J552" i="5"/>
  <c r="J551" i="5"/>
  <c r="J550" i="5"/>
  <c r="J549" i="5"/>
  <c r="J548" i="5"/>
  <c r="J547" i="5"/>
  <c r="J546" i="5"/>
  <c r="J545" i="5"/>
  <c r="J544" i="5"/>
  <c r="J543" i="5"/>
  <c r="J542" i="5"/>
  <c r="J541" i="5"/>
  <c r="J540" i="5"/>
  <c r="J539" i="5"/>
  <c r="J538" i="5"/>
  <c r="J537" i="5"/>
  <c r="J536" i="5"/>
  <c r="J535" i="5"/>
  <c r="J534" i="5"/>
  <c r="J533" i="5"/>
  <c r="J532" i="5"/>
  <c r="J531" i="5"/>
  <c r="J530" i="5"/>
  <c r="J529" i="5"/>
  <c r="J528" i="5"/>
  <c r="J527" i="5"/>
  <c r="J526" i="5"/>
  <c r="J525" i="5"/>
  <c r="J524" i="5"/>
  <c r="J523" i="5"/>
  <c r="J522" i="5"/>
  <c r="J521" i="5"/>
  <c r="J520" i="5"/>
  <c r="J519" i="5"/>
  <c r="J518" i="5"/>
  <c r="J517" i="5"/>
  <c r="J516" i="5"/>
  <c r="J515" i="5"/>
  <c r="J514" i="5"/>
  <c r="J513" i="5"/>
  <c r="J512" i="5"/>
  <c r="J511" i="5"/>
  <c r="J510" i="5"/>
  <c r="J509" i="5"/>
  <c r="J508" i="5"/>
  <c r="J507" i="5"/>
  <c r="J506" i="5"/>
  <c r="J505" i="5"/>
  <c r="J504" i="5"/>
  <c r="J503" i="5"/>
  <c r="J502" i="5"/>
  <c r="J501" i="5"/>
  <c r="J500" i="5"/>
  <c r="J499" i="5"/>
  <c r="J498" i="5"/>
  <c r="J497" i="5"/>
  <c r="J496" i="5"/>
  <c r="J495" i="5"/>
  <c r="J494" i="5"/>
  <c r="J493" i="5"/>
  <c r="J492" i="5"/>
  <c r="J491" i="5"/>
  <c r="J490" i="5"/>
  <c r="J489" i="5"/>
  <c r="J488" i="5"/>
  <c r="J487" i="5"/>
  <c r="J486" i="5"/>
  <c r="J485" i="5"/>
  <c r="J484" i="5"/>
  <c r="J483" i="5"/>
  <c r="J482" i="5"/>
  <c r="J481" i="5"/>
  <c r="J480" i="5"/>
  <c r="J479" i="5"/>
  <c r="J478" i="5"/>
  <c r="J477" i="5"/>
  <c r="J476" i="5"/>
  <c r="J475" i="5"/>
  <c r="J474" i="5"/>
  <c r="J473" i="5"/>
  <c r="J472" i="5"/>
  <c r="J471" i="5"/>
  <c r="J470" i="5"/>
  <c r="J469" i="5"/>
  <c r="J468" i="5"/>
  <c r="J467" i="5"/>
  <c r="J466" i="5"/>
  <c r="J465" i="5"/>
  <c r="J464" i="5"/>
  <c r="J463" i="5"/>
  <c r="J462" i="5"/>
  <c r="J461" i="5"/>
  <c r="J460" i="5"/>
  <c r="J459" i="5"/>
  <c r="J458" i="5"/>
  <c r="J457" i="5"/>
  <c r="J456" i="5"/>
  <c r="J455" i="5"/>
  <c r="J454" i="5"/>
  <c r="J453" i="5"/>
  <c r="J452" i="5"/>
  <c r="J451" i="5"/>
  <c r="J450" i="5"/>
  <c r="J449" i="5"/>
  <c r="J448" i="5"/>
  <c r="J447" i="5"/>
  <c r="J446" i="5"/>
  <c r="J445" i="5"/>
  <c r="J444" i="5"/>
  <c r="J443" i="5"/>
  <c r="J442" i="5"/>
  <c r="J441" i="5"/>
  <c r="J440" i="5"/>
  <c r="J439" i="5"/>
  <c r="J438" i="5"/>
  <c r="J437" i="5"/>
  <c r="J436" i="5"/>
  <c r="J435" i="5"/>
  <c r="J434" i="5"/>
  <c r="J433" i="5"/>
  <c r="A434" i="5"/>
  <c r="A435" i="5" s="1"/>
  <c r="A436" i="5" s="1"/>
  <c r="A437" i="5" s="1"/>
  <c r="A438" i="5" s="1"/>
  <c r="A439" i="5" s="1"/>
  <c r="A440" i="5" s="1"/>
  <c r="A441" i="5" s="1"/>
  <c r="A442" i="5" s="1"/>
  <c r="A443" i="5" s="1"/>
  <c r="A444" i="5" s="1"/>
  <c r="A445" i="5" s="1"/>
  <c r="A446" i="5" s="1"/>
  <c r="A447" i="5" s="1"/>
  <c r="A448" i="5" s="1"/>
  <c r="A449" i="5" s="1"/>
  <c r="A450" i="5" s="1"/>
  <c r="A451" i="5" s="1"/>
  <c r="A452" i="5" s="1"/>
  <c r="A453" i="5" s="1"/>
  <c r="A454" i="5" s="1"/>
  <c r="A455" i="5" s="1"/>
  <c r="A456" i="5" s="1"/>
  <c r="A457" i="5" s="1"/>
  <c r="A458" i="5" s="1"/>
  <c r="A459" i="5" s="1"/>
  <c r="A460" i="5" s="1"/>
  <c r="A461" i="5" s="1"/>
  <c r="A462" i="5" s="1"/>
  <c r="A463" i="5" s="1"/>
  <c r="A464" i="5" s="1"/>
  <c r="A465" i="5" s="1"/>
  <c r="A466" i="5" s="1"/>
  <c r="A467" i="5" s="1"/>
  <c r="A468" i="5" s="1"/>
  <c r="A469" i="5" s="1"/>
  <c r="A470" i="5" s="1"/>
  <c r="A471" i="5" s="1"/>
  <c r="A472" i="5" s="1"/>
  <c r="A473" i="5" s="1"/>
  <c r="A474" i="5" s="1"/>
  <c r="A475" i="5" s="1"/>
  <c r="A476" i="5" s="1"/>
  <c r="A477" i="5" s="1"/>
  <c r="A478" i="5" s="1"/>
  <c r="A479" i="5" s="1"/>
  <c r="A480" i="5" s="1"/>
  <c r="A481" i="5" s="1"/>
  <c r="A482" i="5" s="1"/>
  <c r="A483" i="5" s="1"/>
  <c r="A484" i="5" s="1"/>
  <c r="A485" i="5" s="1"/>
  <c r="A486" i="5" s="1"/>
  <c r="A487" i="5" s="1"/>
  <c r="A488" i="5" s="1"/>
  <c r="A489" i="5" s="1"/>
  <c r="A490" i="5" s="1"/>
  <c r="A491" i="5" s="1"/>
  <c r="A492" i="5" s="1"/>
  <c r="A493" i="5" s="1"/>
  <c r="A494" i="5" s="1"/>
  <c r="A495" i="5" s="1"/>
  <c r="A496" i="5" s="1"/>
  <c r="A497" i="5" s="1"/>
  <c r="A498" i="5" s="1"/>
  <c r="A499" i="5" s="1"/>
  <c r="A500" i="5" s="1"/>
  <c r="A501" i="5" s="1"/>
  <c r="A502" i="5" s="1"/>
  <c r="A503" i="5" s="1"/>
  <c r="A504" i="5" s="1"/>
  <c r="A505" i="5" s="1"/>
  <c r="A506" i="5" s="1"/>
  <c r="A507" i="5" s="1"/>
  <c r="A508" i="5" s="1"/>
  <c r="A509" i="5" s="1"/>
  <c r="A510" i="5" s="1"/>
  <c r="A511" i="5" s="1"/>
  <c r="A512" i="5" s="1"/>
  <c r="A513" i="5" s="1"/>
  <c r="J340" i="5"/>
  <c r="J329" i="5"/>
  <c r="J321" i="5"/>
  <c r="J307" i="5"/>
  <c r="J299" i="5"/>
  <c r="J290" i="5"/>
  <c r="J279" i="5"/>
  <c r="J269" i="5"/>
  <c r="K339" i="5"/>
  <c r="J257" i="5"/>
  <c r="J230" i="5"/>
  <c r="J216" i="5"/>
  <c r="J255" i="5"/>
  <c r="G255" i="5"/>
  <c r="J254" i="5"/>
  <c r="G254" i="5"/>
  <c r="J253" i="5"/>
  <c r="G253" i="5"/>
  <c r="J252" i="5"/>
  <c r="G252" i="5"/>
  <c r="J246" i="5"/>
  <c r="G246" i="5"/>
  <c r="J239" i="5"/>
  <c r="J224" i="5"/>
  <c r="A224" i="5"/>
  <c r="A229" i="5" s="1"/>
  <c r="A239" i="5" s="1"/>
  <c r="A246" i="5" s="1"/>
  <c r="A252" i="5" s="1"/>
  <c r="A253" i="5" s="1"/>
  <c r="A254" i="5" s="1"/>
  <c r="A255" i="5" s="1"/>
  <c r="J215" i="5"/>
  <c r="J207" i="5"/>
  <c r="J197" i="5"/>
  <c r="A514" i="5" l="1"/>
  <c r="A515" i="5" s="1"/>
  <c r="A516" i="5" s="1"/>
  <c r="A517" i="5" s="1"/>
  <c r="A518" i="5" s="1"/>
  <c r="A519" i="5" s="1"/>
  <c r="A520" i="5" s="1"/>
  <c r="A521" i="5" s="1"/>
  <c r="A522" i="5" s="1"/>
  <c r="A523" i="5" s="1"/>
  <c r="A524" i="5" s="1"/>
  <c r="A525" i="5" s="1"/>
  <c r="A526" i="5" s="1"/>
  <c r="A527" i="5" s="1"/>
  <c r="A528" i="5" s="1"/>
  <c r="A529" i="5" s="1"/>
  <c r="A530" i="5" s="1"/>
  <c r="A531" i="5" s="1"/>
  <c r="A532" i="5" s="1"/>
  <c r="A533" i="5" s="1"/>
  <c r="A534" i="5" s="1"/>
  <c r="A535" i="5" s="1"/>
  <c r="A536" i="5" s="1"/>
  <c r="A537" i="5" s="1"/>
  <c r="A538" i="5" s="1"/>
  <c r="A539" i="5" s="1"/>
  <c r="A540" i="5" s="1"/>
  <c r="A541" i="5" s="1"/>
  <c r="A542" i="5" s="1"/>
  <c r="A543" i="5" s="1"/>
  <c r="A544" i="5" s="1"/>
  <c r="A545" i="5" s="1"/>
  <c r="A546" i="5" s="1"/>
  <c r="A547" i="5" s="1"/>
  <c r="A548" i="5" s="1"/>
  <c r="A549" i="5" s="1"/>
  <c r="A550" i="5" s="1"/>
  <c r="A551" i="5" s="1"/>
  <c r="A552" i="5" s="1"/>
  <c r="A553" i="5" s="1"/>
  <c r="A554" i="5" s="1"/>
  <c r="A555" i="5" s="1"/>
  <c r="A556" i="5" s="1"/>
  <c r="A557" i="5" s="1"/>
  <c r="A558" i="5" s="1"/>
  <c r="A559" i="5" s="1"/>
  <c r="A560" i="5" s="1"/>
  <c r="A561" i="5" s="1"/>
  <c r="A562" i="5" s="1"/>
  <c r="A563" i="5" s="1"/>
  <c r="A564" i="5" s="1"/>
  <c r="A565" i="5" s="1"/>
  <c r="A566" i="5" s="1"/>
  <c r="A567" i="5" s="1"/>
  <c r="A568" i="5" s="1"/>
  <c r="A569" i="5" s="1"/>
  <c r="A570" i="5" s="1"/>
  <c r="A571" i="5" s="1"/>
  <c r="A572" i="5" s="1"/>
  <c r="A573" i="5" s="1"/>
  <c r="A574" i="5" s="1"/>
  <c r="A575" i="5" s="1"/>
  <c r="A576" i="5" s="1"/>
  <c r="A577" i="5" s="1"/>
  <c r="A578" i="5" s="1"/>
  <c r="A579" i="5" s="1"/>
  <c r="A580" i="5" s="1"/>
  <c r="A581" i="5" s="1"/>
  <c r="A582" i="5" s="1"/>
  <c r="A583" i="5" s="1"/>
  <c r="A584" i="5" s="1"/>
  <c r="A585" i="5" s="1"/>
  <c r="A586" i="5" s="1"/>
  <c r="A587" i="5" s="1"/>
  <c r="A588" i="5" s="1"/>
  <c r="A589" i="5" s="1"/>
  <c r="A590" i="5" s="1"/>
  <c r="A591" i="5" s="1"/>
  <c r="A592" i="5" s="1"/>
  <c r="A593" i="5" s="1"/>
  <c r="A594" i="5" s="1"/>
  <c r="A595" i="5" s="1"/>
  <c r="A596" i="5" s="1"/>
  <c r="A597" i="5" s="1"/>
  <c r="A598" i="5" s="1"/>
  <c r="A599" i="5" s="1"/>
  <c r="A600" i="5" s="1"/>
  <c r="A601" i="5" s="1"/>
  <c r="A602" i="5" s="1"/>
  <c r="A603" i="5" s="1"/>
  <c r="A604" i="5" s="1"/>
  <c r="A605" i="5" s="1"/>
  <c r="A606" i="5" s="1"/>
  <c r="A607" i="5" s="1"/>
  <c r="A608" i="5" s="1"/>
  <c r="A609" i="5" s="1"/>
  <c r="A610" i="5" s="1"/>
  <c r="A611" i="5" s="1"/>
  <c r="A612" i="5" s="1"/>
  <c r="A613" i="5" s="1"/>
  <c r="A614" i="5" s="1"/>
  <c r="A615" i="5" s="1"/>
  <c r="A616" i="5" s="1"/>
  <c r="A617" i="5" s="1"/>
  <c r="A618" i="5" s="1"/>
  <c r="A619" i="5" s="1"/>
  <c r="A620" i="5" s="1"/>
  <c r="A621" i="5" s="1"/>
  <c r="A622" i="5" s="1"/>
  <c r="A623" i="5" s="1"/>
  <c r="A624" i="5" s="1"/>
  <c r="A625" i="5" s="1"/>
  <c r="A626" i="5" s="1"/>
  <c r="A627" i="5" s="1"/>
  <c r="A628" i="5" s="1"/>
  <c r="A629" i="5" s="1"/>
  <c r="A630" i="5" s="1"/>
  <c r="A631" i="5" s="1"/>
  <c r="A632" i="5" s="1"/>
  <c r="A633" i="5" s="1"/>
  <c r="A634" i="5" s="1"/>
  <c r="A635" i="5" s="1"/>
  <c r="A636" i="5" s="1"/>
  <c r="A637" i="5" s="1"/>
  <c r="A638" i="5" s="1"/>
  <c r="A639" i="5" s="1"/>
  <c r="A640" i="5" s="1"/>
  <c r="A641" i="5" s="1"/>
  <c r="A642" i="5" s="1"/>
  <c r="A643" i="5" s="1"/>
  <c r="A644" i="5" s="1"/>
  <c r="A645" i="5" s="1"/>
  <c r="A646" i="5" s="1"/>
  <c r="A647" i="5" s="1"/>
  <c r="A648" i="5" s="1"/>
  <c r="A649" i="5" s="1"/>
  <c r="A650" i="5" s="1"/>
  <c r="A651" i="5" s="1"/>
  <c r="A652" i="5" s="1"/>
  <c r="A653" i="5" s="1"/>
  <c r="A654" i="5" s="1"/>
  <c r="A655" i="5" s="1"/>
  <c r="A656" i="5" s="1"/>
  <c r="A657" i="5" s="1"/>
  <c r="A658" i="5" s="1"/>
  <c r="A659" i="5" s="1"/>
  <c r="A660" i="5" s="1"/>
  <c r="A661" i="5" s="1"/>
  <c r="A662" i="5" s="1"/>
  <c r="A663" i="5" s="1"/>
  <c r="A664" i="5" s="1"/>
  <c r="A665" i="5" s="1"/>
  <c r="A666" i="5" s="1"/>
  <c r="A667" i="5" s="1"/>
  <c r="A668" i="5" s="1"/>
  <c r="A669" i="5" s="1"/>
  <c r="A670" i="5" s="1"/>
  <c r="A671" i="5" s="1"/>
  <c r="A672" i="5" s="1"/>
  <c r="A673" i="5" s="1"/>
  <c r="A674" i="5" s="1"/>
  <c r="A675" i="5" s="1"/>
  <c r="A676" i="5" s="1"/>
  <c r="A677" i="5" s="1"/>
  <c r="A678" i="5" s="1"/>
  <c r="A679" i="5" s="1"/>
  <c r="A680" i="5" s="1"/>
  <c r="A681" i="5" s="1"/>
  <c r="A682" i="5" s="1"/>
  <c r="A683" i="5" s="1"/>
  <c r="A684" i="5" s="1"/>
  <c r="A685" i="5" s="1"/>
  <c r="A686" i="5" s="1"/>
  <c r="A687" i="5" s="1"/>
  <c r="A688" i="5" s="1"/>
  <c r="A689" i="5" s="1"/>
  <c r="A690" i="5" s="1"/>
  <c r="A691" i="5" s="1"/>
  <c r="A692" i="5" s="1"/>
  <c r="A693" i="5" s="1"/>
  <c r="A694" i="5" s="1"/>
  <c r="A695" i="5" s="1"/>
  <c r="A696" i="5" s="1"/>
  <c r="A697" i="5" s="1"/>
  <c r="A698" i="5" s="1"/>
  <c r="A699" i="5" s="1"/>
  <c r="A700" i="5" s="1"/>
  <c r="A701" i="5" s="1"/>
  <c r="A702" i="5" s="1"/>
  <c r="A703" i="5" s="1"/>
  <c r="A704" i="5" s="1"/>
  <c r="A705" i="5" s="1"/>
  <c r="A706" i="5" s="1"/>
  <c r="A707" i="5" s="1"/>
  <c r="A708" i="5" s="1"/>
  <c r="A709" i="5" s="1"/>
  <c r="A710" i="5" s="1"/>
  <c r="A711" i="5" s="1"/>
  <c r="A712" i="5" s="1"/>
  <c r="A713" i="5" s="1"/>
  <c r="A714" i="5" s="1"/>
  <c r="A715" i="5" s="1"/>
  <c r="A716" i="5" s="1"/>
  <c r="A717" i="5" s="1"/>
  <c r="A718" i="5" s="1"/>
  <c r="A719" i="5" s="1"/>
  <c r="A720" i="5" s="1"/>
  <c r="A721" i="5" s="1"/>
  <c r="A722" i="5" s="1"/>
  <c r="A723" i="5" s="1"/>
  <c r="A724" i="5" s="1"/>
  <c r="A725" i="5" s="1"/>
  <c r="A726" i="5" s="1"/>
  <c r="A727" i="5" s="1"/>
  <c r="A728" i="5" s="1"/>
  <c r="A729" i="5" s="1"/>
  <c r="A730" i="5" s="1"/>
  <c r="A731" i="5" s="1"/>
  <c r="A732" i="5" s="1"/>
  <c r="A733" i="5" s="1"/>
  <c r="A734" i="5" s="1"/>
  <c r="A735" i="5" s="1"/>
  <c r="A736" i="5" s="1"/>
  <c r="A737" i="5" s="1"/>
  <c r="A738" i="5" s="1"/>
  <c r="A739" i="5" s="1"/>
  <c r="A740" i="5" s="1"/>
  <c r="A741" i="5" s="1"/>
  <c r="A742" i="5" s="1"/>
  <c r="A743" i="5" s="1"/>
  <c r="A744" i="5" s="1"/>
  <c r="A745" i="5" s="1"/>
  <c r="A746" i="5" s="1"/>
  <c r="A747" i="5" s="1"/>
  <c r="A748" i="5" s="1"/>
  <c r="A749" i="5" s="1"/>
  <c r="A750" i="5" s="1"/>
  <c r="A751" i="5" s="1"/>
  <c r="A752" i="5" s="1"/>
  <c r="A753" i="5" s="1"/>
  <c r="A754" i="5" s="1"/>
  <c r="A755" i="5" s="1"/>
  <c r="A756" i="5" s="1"/>
  <c r="A757" i="5" s="1"/>
  <c r="A758" i="5" s="1"/>
  <c r="A759" i="5" s="1"/>
  <c r="A760" i="5" s="1"/>
  <c r="A761" i="5" s="1"/>
  <c r="A762" i="5" s="1"/>
  <c r="A763" i="5" s="1"/>
  <c r="A764" i="5" s="1"/>
  <c r="A765" i="5" s="1"/>
  <c r="A766" i="5" s="1"/>
  <c r="A767" i="5" s="1"/>
  <c r="A768" i="5" s="1"/>
  <c r="A769" i="5" s="1"/>
  <c r="A770" i="5" s="1"/>
  <c r="A771" i="5" s="1"/>
  <c r="A772" i="5" s="1"/>
  <c r="A773" i="5" s="1"/>
  <c r="A774" i="5" s="1"/>
  <c r="A775" i="5" s="1"/>
  <c r="A776" i="5" s="1"/>
  <c r="A777" i="5" s="1"/>
  <c r="A778" i="5" s="1"/>
  <c r="A779" i="5" s="1"/>
  <c r="A780" i="5" s="1"/>
  <c r="A781" i="5" s="1"/>
  <c r="A782" i="5" s="1"/>
  <c r="A783" i="5" s="1"/>
  <c r="A784" i="5" s="1"/>
  <c r="A785" i="5" s="1"/>
  <c r="A786" i="5" s="1"/>
  <c r="A787" i="5" s="1"/>
  <c r="A788" i="5" s="1"/>
  <c r="A789" i="5" s="1"/>
  <c r="A790" i="5" s="1"/>
  <c r="A791" i="5" s="1"/>
  <c r="A792" i="5" s="1"/>
  <c r="A793" i="5" s="1"/>
  <c r="A794" i="5" s="1"/>
  <c r="A795" i="5" s="1"/>
  <c r="A796" i="5" s="1"/>
  <c r="A797" i="5" s="1"/>
  <c r="A798" i="5" s="1"/>
  <c r="A799" i="5" s="1"/>
  <c r="A800" i="5" s="1"/>
  <c r="A801" i="5" s="1"/>
  <c r="A802" i="5" s="1"/>
  <c r="A803" i="5" s="1"/>
  <c r="A804" i="5" s="1"/>
  <c r="A805" i="5" s="1"/>
  <c r="A806" i="5" s="1"/>
  <c r="A807" i="5" s="1"/>
  <c r="A808" i="5" s="1"/>
  <c r="A809" i="5" s="1"/>
  <c r="A810" i="5" s="1"/>
  <c r="A811" i="5" s="1"/>
  <c r="A812" i="5" s="1"/>
  <c r="A813" i="5" s="1"/>
  <c r="A814" i="5" s="1"/>
  <c r="A815" i="5" s="1"/>
  <c r="A816" i="5" s="1"/>
  <c r="A817" i="5" s="1"/>
  <c r="A818" i="5" s="1"/>
  <c r="A819" i="5" s="1"/>
  <c r="A820" i="5" s="1"/>
  <c r="A821" i="5" s="1"/>
  <c r="A822" i="5" s="1"/>
  <c r="A823" i="5" s="1"/>
  <c r="A824" i="5" s="1"/>
  <c r="A825" i="5" s="1"/>
  <c r="A826" i="5" s="1"/>
  <c r="A827" i="5" s="1"/>
  <c r="A828" i="5" s="1"/>
  <c r="A829" i="5" s="1"/>
  <c r="A830" i="5" s="1"/>
  <c r="A831" i="5" s="1"/>
  <c r="A832" i="5" s="1"/>
  <c r="A833" i="5" s="1"/>
  <c r="A834" i="5" s="1"/>
  <c r="A835" i="5" s="1"/>
  <c r="A836" i="5" s="1"/>
  <c r="A837" i="5" s="1"/>
  <c r="A838" i="5" s="1"/>
  <c r="A839" i="5" s="1"/>
  <c r="A840" i="5" s="1"/>
  <c r="A841" i="5" s="1"/>
  <c r="A842" i="5" s="1"/>
  <c r="A843" i="5" s="1"/>
  <c r="A844" i="5" s="1"/>
  <c r="A845" i="5" s="1"/>
  <c r="A846" i="5" s="1"/>
  <c r="A847" i="5" s="1"/>
  <c r="A848" i="5" s="1"/>
  <c r="A849" i="5" s="1"/>
  <c r="A850" i="5" s="1"/>
  <c r="A851" i="5" s="1"/>
  <c r="A852" i="5" s="1"/>
  <c r="A853" i="5" s="1"/>
  <c r="A854" i="5" s="1"/>
  <c r="A855" i="5" s="1"/>
  <c r="A856" i="5" s="1"/>
  <c r="A857" i="5" s="1"/>
  <c r="A858" i="5" s="1"/>
  <c r="A859" i="5" s="1"/>
  <c r="A860" i="5" s="1"/>
  <c r="A861" i="5" s="1"/>
  <c r="A862" i="5" s="1"/>
  <c r="A863" i="5" s="1"/>
  <c r="A864" i="5" s="1"/>
  <c r="A865" i="5" s="1"/>
  <c r="A866" i="5" s="1"/>
  <c r="A867" i="5" s="1"/>
  <c r="A868" i="5" s="1"/>
  <c r="A869" i="5" s="1"/>
  <c r="A870" i="5" s="1"/>
  <c r="A871" i="5" s="1"/>
  <c r="A872" i="5" s="1"/>
  <c r="A873" i="5" s="1"/>
  <c r="A874" i="5" s="1"/>
  <c r="A875" i="5" s="1"/>
  <c r="A876" i="5" s="1"/>
  <c r="A877" i="5" s="1"/>
  <c r="A878" i="5" s="1"/>
  <c r="A879" i="5" s="1"/>
  <c r="A880" i="5" s="1"/>
  <c r="A881" i="5" s="1"/>
  <c r="A890" i="5" s="1"/>
  <c r="A891" i="5" s="1"/>
  <c r="A892" i="5" s="1"/>
  <c r="A893" i="5" s="1"/>
  <c r="A894" i="5" s="1"/>
  <c r="A895" i="5" s="1"/>
  <c r="A896" i="5" s="1"/>
  <c r="A897" i="5" s="1"/>
  <c r="A898" i="5" s="1"/>
  <c r="A899" i="5" s="1"/>
  <c r="A900" i="5" s="1"/>
  <c r="A901" i="5" s="1"/>
  <c r="A907" i="5" s="1"/>
  <c r="A908" i="5" s="1"/>
  <c r="A909" i="5" s="1"/>
  <c r="A910" i="5" s="1"/>
  <c r="A911" i="5" s="1"/>
  <c r="A912" i="5" s="1"/>
  <c r="A921" i="5" s="1"/>
  <c r="A922" i="5" s="1"/>
  <c r="A923" i="5" s="1"/>
  <c r="A924" i="5" s="1"/>
  <c r="A925" i="5" s="1"/>
  <c r="A926" i="5" s="1"/>
  <c r="A927" i="5" s="1"/>
  <c r="A928" i="5" s="1"/>
  <c r="A929" i="5" s="1"/>
  <c r="A930" i="5" s="1"/>
  <c r="A939" i="5" s="1"/>
  <c r="A940" i="5" s="1"/>
  <c r="A941" i="5" s="1"/>
  <c r="A942" i="5" s="1"/>
  <c r="A951" i="5" s="1"/>
  <c r="A1080" i="5"/>
  <c r="A268" i="5"/>
  <c r="A276" i="5" s="1"/>
  <c r="A277" i="5" s="1"/>
  <c r="A278" i="5" s="1"/>
  <c r="A286" i="5" s="1"/>
  <c r="A287" i="5" s="1"/>
  <c r="A288" i="5" s="1"/>
  <c r="A289" i="5" s="1"/>
  <c r="A297" i="5" s="1"/>
  <c r="A298" i="5" s="1"/>
  <c r="A306" i="5" s="1"/>
  <c r="A314" i="5" s="1"/>
  <c r="A315" i="5" s="1"/>
  <c r="A316" i="5" s="1"/>
  <c r="A317" i="5" s="1"/>
  <c r="A318" i="5" s="1"/>
  <c r="A319" i="5" s="1"/>
  <c r="A320" i="5" s="1"/>
  <c r="A328" i="5" s="1"/>
  <c r="A336" i="5" s="1"/>
  <c r="A337" i="5" s="1"/>
  <c r="A338" i="5" s="1"/>
  <c r="A339" i="5" s="1"/>
  <c r="J1072" i="5" l="1"/>
  <c r="J1063" i="5"/>
  <c r="J1040" i="5"/>
  <c r="J1053" i="5"/>
  <c r="J1028" i="5"/>
  <c r="J1018" i="5" l="1"/>
  <c r="J965" i="5"/>
  <c r="J997" i="5" s="1"/>
  <c r="I105" i="5" s="1"/>
  <c r="J425" i="5"/>
  <c r="J954" i="5" s="1"/>
  <c r="I104" i="5" s="1"/>
  <c r="J401" i="5"/>
  <c r="J391" i="5"/>
  <c r="J182" i="5"/>
  <c r="J181" i="5"/>
  <c r="G181" i="5"/>
  <c r="J174" i="5"/>
  <c r="G174" i="5"/>
  <c r="J1175" i="5" l="1"/>
  <c r="I106" i="5" s="1"/>
  <c r="J403" i="5"/>
  <c r="I103" i="5" s="1"/>
  <c r="J1177" i="5" l="1"/>
  <c r="H109" i="5"/>
  <c r="I108" i="5"/>
  <c r="J108" i="5" s="1"/>
  <c r="I107" i="5"/>
  <c r="J107" i="5" s="1"/>
  <c r="J106" i="5"/>
  <c r="J105" i="5"/>
  <c r="J104" i="5"/>
  <c r="J103" i="5"/>
  <c r="J661" i="3"/>
  <c r="J660" i="3"/>
  <c r="J659" i="3"/>
  <c r="J658" i="3"/>
  <c r="J657" i="3"/>
  <c r="J656" i="3"/>
  <c r="J655" i="3"/>
  <c r="J654" i="3"/>
  <c r="J653" i="3"/>
  <c r="J652" i="3"/>
  <c r="J651" i="3"/>
  <c r="J650" i="3"/>
  <c r="J649" i="3"/>
  <c r="J648" i="3"/>
  <c r="J647" i="3"/>
  <c r="J646" i="3"/>
  <c r="J645" i="3"/>
  <c r="J644" i="3"/>
  <c r="J643" i="3"/>
  <c r="J642" i="3"/>
  <c r="J641" i="3"/>
  <c r="J640" i="3"/>
  <c r="J639" i="3"/>
  <c r="J638" i="3"/>
  <c r="J637" i="3"/>
  <c r="J636" i="3"/>
  <c r="J635" i="3"/>
  <c r="J634" i="3"/>
  <c r="J633" i="3"/>
  <c r="J632" i="3"/>
  <c r="J631" i="3"/>
  <c r="J630" i="3"/>
  <c r="J629" i="3"/>
  <c r="J628" i="3"/>
  <c r="J627" i="3"/>
  <c r="J626" i="3"/>
  <c r="J625" i="3"/>
  <c r="J624" i="3"/>
  <c r="J623" i="3"/>
  <c r="J622" i="3"/>
  <c r="J621" i="3"/>
  <c r="J620" i="3"/>
  <c r="J619" i="3"/>
  <c r="J618" i="3"/>
  <c r="J617" i="3"/>
  <c r="J616" i="3"/>
  <c r="J615" i="3"/>
  <c r="J614" i="3"/>
  <c r="J613" i="3"/>
  <c r="J612" i="3"/>
  <c r="J611" i="3"/>
  <c r="J610" i="3"/>
  <c r="J609" i="3"/>
  <c r="J608" i="3"/>
  <c r="J607" i="3"/>
  <c r="J606" i="3"/>
  <c r="J605" i="3"/>
  <c r="J604" i="3"/>
  <c r="J603" i="3"/>
  <c r="J602" i="3"/>
  <c r="J601" i="3"/>
  <c r="J600" i="3"/>
  <c r="J599" i="3"/>
  <c r="J598" i="3"/>
  <c r="J597" i="3"/>
  <c r="J596" i="3"/>
  <c r="J595" i="3"/>
  <c r="J594" i="3"/>
  <c r="J593" i="3"/>
  <c r="J592" i="3"/>
  <c r="J591" i="3"/>
  <c r="J590" i="3"/>
  <c r="J589" i="3"/>
  <c r="J588" i="3"/>
  <c r="J587" i="3"/>
  <c r="J586" i="3"/>
  <c r="J585" i="3"/>
  <c r="J584" i="3"/>
  <c r="J583" i="3"/>
  <c r="J582" i="3"/>
  <c r="J581" i="3"/>
  <c r="J580" i="3"/>
  <c r="J579" i="3"/>
  <c r="J578" i="3"/>
  <c r="J577" i="3"/>
  <c r="J576" i="3"/>
  <c r="J575" i="3"/>
  <c r="J574" i="3"/>
  <c r="J573" i="3"/>
  <c r="J572" i="3"/>
  <c r="J571" i="3"/>
  <c r="J570" i="3"/>
  <c r="J569" i="3"/>
  <c r="J568" i="3"/>
  <c r="J567" i="3"/>
  <c r="J566" i="3"/>
  <c r="J565" i="3"/>
  <c r="J564" i="3"/>
  <c r="J563" i="3"/>
  <c r="J562" i="3"/>
  <c r="J561" i="3"/>
  <c r="J560" i="3"/>
  <c r="J559" i="3"/>
  <c r="J558" i="3"/>
  <c r="J557" i="3"/>
  <c r="J556" i="3"/>
  <c r="J555" i="3"/>
  <c r="J554" i="3"/>
  <c r="J553" i="3"/>
  <c r="J552" i="3"/>
  <c r="J551" i="3"/>
  <c r="J550" i="3"/>
  <c r="J549" i="3"/>
  <c r="J548" i="3"/>
  <c r="J547" i="3"/>
  <c r="J546" i="3"/>
  <c r="J545" i="3"/>
  <c r="J544" i="3"/>
  <c r="J543" i="3"/>
  <c r="J542" i="3"/>
  <c r="J541" i="3"/>
  <c r="J540" i="3"/>
  <c r="J539" i="3"/>
  <c r="J538" i="3"/>
  <c r="J537" i="3"/>
  <c r="J536" i="3"/>
  <c r="J535" i="3"/>
  <c r="J534" i="3"/>
  <c r="J533" i="3"/>
  <c r="J532" i="3"/>
  <c r="J531" i="3"/>
  <c r="J530" i="3"/>
  <c r="J529" i="3"/>
  <c r="J528" i="3"/>
  <c r="J527" i="3"/>
  <c r="J526" i="3"/>
  <c r="J525" i="3"/>
  <c r="J524" i="3"/>
  <c r="J523" i="3"/>
  <c r="J522" i="3"/>
  <c r="J521" i="3"/>
  <c r="J520" i="3"/>
  <c r="J519" i="3"/>
  <c r="J518" i="3"/>
  <c r="J517" i="3"/>
  <c r="J516" i="3"/>
  <c r="J515" i="3"/>
  <c r="J514" i="3"/>
  <c r="J513" i="3"/>
  <c r="J512" i="3"/>
  <c r="J511" i="3"/>
  <c r="J510" i="3"/>
  <c r="J509" i="3"/>
  <c r="J508" i="3"/>
  <c r="J507" i="3"/>
  <c r="J506" i="3"/>
  <c r="J505" i="3"/>
  <c r="J504" i="3"/>
  <c r="J503" i="3"/>
  <c r="J502" i="3"/>
  <c r="J501" i="3"/>
  <c r="J500" i="3"/>
  <c r="J499" i="3"/>
  <c r="J498" i="3"/>
  <c r="J497" i="3"/>
  <c r="J496" i="3"/>
  <c r="J495" i="3"/>
  <c r="J494" i="3"/>
  <c r="J493" i="3"/>
  <c r="J492" i="3"/>
  <c r="J491" i="3"/>
  <c r="J490" i="3"/>
  <c r="J489" i="3"/>
  <c r="J488" i="3"/>
  <c r="J487" i="3"/>
  <c r="J486" i="3"/>
  <c r="J485" i="3"/>
  <c r="J484" i="3"/>
  <c r="J483" i="3"/>
  <c r="J482" i="3"/>
  <c r="J481" i="3"/>
  <c r="J480" i="3"/>
  <c r="J479" i="3"/>
  <c r="J478" i="3"/>
  <c r="J477" i="3"/>
  <c r="J476" i="3"/>
  <c r="J475" i="3"/>
  <c r="J474" i="3"/>
  <c r="J473" i="3"/>
  <c r="J472" i="3"/>
  <c r="J471" i="3"/>
  <c r="J470" i="3"/>
  <c r="J469" i="3"/>
  <c r="J468" i="3"/>
  <c r="J467" i="3"/>
  <c r="J466" i="3"/>
  <c r="J465" i="3"/>
  <c r="J464" i="3"/>
  <c r="J463" i="3"/>
  <c r="J462" i="3"/>
  <c r="J461" i="3"/>
  <c r="J460" i="3"/>
  <c r="J459" i="3"/>
  <c r="J458" i="3"/>
  <c r="J457" i="3"/>
  <c r="J456" i="3"/>
  <c r="J455" i="3"/>
  <c r="J454" i="3"/>
  <c r="J453" i="3"/>
  <c r="J452" i="3"/>
  <c r="J451" i="3"/>
  <c r="J450" i="3"/>
  <c r="J449" i="3"/>
  <c r="J448" i="3"/>
  <c r="J447" i="3"/>
  <c r="J446" i="3"/>
  <c r="J445" i="3"/>
  <c r="J444" i="3"/>
  <c r="J443" i="3"/>
  <c r="J442" i="3"/>
  <c r="J441" i="3"/>
  <c r="J440" i="3"/>
  <c r="J439" i="3"/>
  <c r="J438" i="3"/>
  <c r="J437" i="3"/>
  <c r="J436" i="3"/>
  <c r="J435" i="3"/>
  <c r="J434" i="3"/>
  <c r="J433" i="3"/>
  <c r="J432" i="3"/>
  <c r="J431" i="3"/>
  <c r="J430" i="3"/>
  <c r="J429" i="3"/>
  <c r="J428" i="3"/>
  <c r="J427" i="3"/>
  <c r="J426" i="3"/>
  <c r="J425" i="3"/>
  <c r="J424" i="3"/>
  <c r="J423" i="3"/>
  <c r="J422" i="3"/>
  <c r="J421" i="3"/>
  <c r="J420" i="3"/>
  <c r="J419" i="3"/>
  <c r="J418" i="3"/>
  <c r="J417" i="3"/>
  <c r="J416" i="3"/>
  <c r="J415" i="3"/>
  <c r="J414" i="3"/>
  <c r="J413" i="3"/>
  <c r="J412" i="3"/>
  <c r="J411" i="3"/>
  <c r="J410" i="3"/>
  <c r="J409" i="3"/>
  <c r="J408" i="3"/>
  <c r="J407" i="3"/>
  <c r="J406" i="3"/>
  <c r="J405" i="3"/>
  <c r="J404" i="3"/>
  <c r="J403" i="3"/>
  <c r="J402" i="3"/>
  <c r="J401" i="3"/>
  <c r="J400" i="3"/>
  <c r="J399" i="3"/>
  <c r="J398" i="3"/>
  <c r="J397" i="3"/>
  <c r="J396" i="3"/>
  <c r="J395" i="3"/>
  <c r="J394" i="3"/>
  <c r="J393" i="3"/>
  <c r="J392" i="3"/>
  <c r="J391" i="3"/>
  <c r="J390" i="3"/>
  <c r="J389" i="3"/>
  <c r="J388" i="3"/>
  <c r="J387" i="3"/>
  <c r="J386" i="3"/>
  <c r="J385" i="3"/>
  <c r="J384" i="3"/>
  <c r="J383" i="3"/>
  <c r="J382" i="3"/>
  <c r="J381" i="3"/>
  <c r="J380" i="3"/>
  <c r="J379" i="3"/>
  <c r="J378" i="3"/>
  <c r="J377" i="3"/>
  <c r="J376" i="3"/>
  <c r="J375" i="3"/>
  <c r="J374" i="3"/>
  <c r="J373" i="3"/>
  <c r="J372" i="3"/>
  <c r="J371" i="3"/>
  <c r="J370" i="3"/>
  <c r="J369" i="3"/>
  <c r="J368" i="3"/>
  <c r="J367" i="3"/>
  <c r="J366" i="3"/>
  <c r="J365" i="3"/>
  <c r="J364" i="3"/>
  <c r="J363" i="3"/>
  <c r="J362" i="3"/>
  <c r="J361" i="3"/>
  <c r="J360" i="3"/>
  <c r="J359" i="3"/>
  <c r="J358" i="3"/>
  <c r="J357" i="3"/>
  <c r="J356" i="3"/>
  <c r="J355" i="3"/>
  <c r="J354" i="3"/>
  <c r="J353" i="3"/>
  <c r="J352" i="3"/>
  <c r="J351" i="3"/>
  <c r="J350" i="3"/>
  <c r="J349" i="3"/>
  <c r="J348" i="3"/>
  <c r="J347" i="3"/>
  <c r="J346" i="3"/>
  <c r="J345" i="3"/>
  <c r="J344" i="3"/>
  <c r="J343" i="3"/>
  <c r="J342" i="3"/>
  <c r="J341" i="3"/>
  <c r="J340" i="3"/>
  <c r="J339" i="3"/>
  <c r="J338" i="3"/>
  <c r="J337" i="3"/>
  <c r="J336" i="3"/>
  <c r="J335" i="3"/>
  <c r="J334" i="3"/>
  <c r="J333" i="3"/>
  <c r="J332" i="3"/>
  <c r="J331" i="3"/>
  <c r="J330" i="3"/>
  <c r="J329" i="3"/>
  <c r="J328" i="3"/>
  <c r="J327" i="3"/>
  <c r="J326" i="3"/>
  <c r="J325" i="3"/>
  <c r="J324" i="3"/>
  <c r="J323" i="3"/>
  <c r="J322" i="3"/>
  <c r="J321" i="3"/>
  <c r="J320" i="3"/>
  <c r="J319" i="3"/>
  <c r="J318" i="3"/>
  <c r="J317" i="3"/>
  <c r="J316" i="3"/>
  <c r="J315" i="3"/>
  <c r="J314" i="3"/>
  <c r="J313" i="3"/>
  <c r="J312" i="3"/>
  <c r="J311" i="3"/>
  <c r="J310" i="3"/>
  <c r="J309" i="3"/>
  <c r="J308" i="3"/>
  <c r="J307" i="3"/>
  <c r="J306" i="3"/>
  <c r="J305" i="3"/>
  <c r="J304" i="3"/>
  <c r="J303" i="3"/>
  <c r="J302" i="3"/>
  <c r="J301" i="3"/>
  <c r="J300" i="3"/>
  <c r="J299" i="3"/>
  <c r="J298" i="3"/>
  <c r="J297" i="3"/>
  <c r="J296" i="3"/>
  <c r="J295" i="3"/>
  <c r="J294" i="3"/>
  <c r="J293" i="3"/>
  <c r="J292" i="3"/>
  <c r="J291" i="3"/>
  <c r="J290" i="3"/>
  <c r="J289" i="3"/>
  <c r="J288" i="3"/>
  <c r="J287" i="3"/>
  <c r="J286" i="3"/>
  <c r="J285" i="3"/>
  <c r="J284" i="3"/>
  <c r="J283" i="3"/>
  <c r="J282" i="3"/>
  <c r="J281" i="3"/>
  <c r="J280" i="3"/>
  <c r="J279" i="3"/>
  <c r="J278" i="3"/>
  <c r="J277" i="3"/>
  <c r="J276" i="3"/>
  <c r="J275" i="3"/>
  <c r="J274" i="3"/>
  <c r="J273" i="3"/>
  <c r="J272" i="3"/>
  <c r="J271" i="3"/>
  <c r="I109" i="5" l="1"/>
  <c r="G99" i="5" s="1"/>
  <c r="G100" i="5" s="1"/>
  <c r="J109" i="5"/>
  <c r="A247" i="3" l="1"/>
  <c r="A248" i="3" s="1"/>
  <c r="A249" i="3" s="1"/>
  <c r="A250" i="3" s="1"/>
  <c r="A251" i="3" s="1"/>
  <c r="A252" i="3" s="1"/>
  <c r="A253" i="3" s="1"/>
  <c r="A254" i="3" s="1"/>
  <c r="A255" i="3" s="1"/>
  <c r="A256" i="3" s="1"/>
  <c r="A257" i="3" s="1"/>
  <c r="A258" i="3" s="1"/>
  <c r="A259" i="3" s="1"/>
  <c r="A260" i="3" s="1"/>
  <c r="A261" i="3" s="1"/>
  <c r="A262" i="3" s="1"/>
  <c r="A263" i="3" s="1"/>
  <c r="A264" i="3" s="1"/>
  <c r="A265" i="3" s="1"/>
  <c r="A270" i="3" s="1"/>
  <c r="A271" i="3" s="1"/>
  <c r="A272" i="3" s="1"/>
  <c r="A273" i="3" s="1"/>
  <c r="A274" i="3" s="1"/>
  <c r="A275" i="3" s="1"/>
  <c r="A276" i="3" s="1"/>
  <c r="A277" i="3" s="1"/>
  <c r="A278" i="3" s="1"/>
  <c r="A279" i="3" s="1"/>
  <c r="A280" i="3" s="1"/>
  <c r="A281" i="3" s="1"/>
  <c r="A282" i="3" s="1"/>
  <c r="A283" i="3" s="1"/>
  <c r="A284" i="3" s="1"/>
  <c r="A285" i="3" s="1"/>
  <c r="A286" i="3" s="1"/>
  <c r="A287" i="3" s="1"/>
  <c r="A288" i="3" s="1"/>
  <c r="A289" i="3" s="1"/>
  <c r="A290" i="3" s="1"/>
  <c r="A291" i="3" s="1"/>
  <c r="A292" i="3" s="1"/>
  <c r="A293" i="3" s="1"/>
  <c r="A294" i="3" s="1"/>
  <c r="A295" i="3" s="1"/>
  <c r="A296" i="3" s="1"/>
  <c r="A297" i="3" s="1"/>
  <c r="A298" i="3" s="1"/>
  <c r="A299" i="3" s="1"/>
  <c r="A300" i="3" s="1"/>
  <c r="A301" i="3" s="1"/>
  <c r="A302" i="3" s="1"/>
  <c r="A303" i="3" s="1"/>
  <c r="A304" i="3" s="1"/>
  <c r="A305" i="3" s="1"/>
  <c r="A306" i="3" s="1"/>
  <c r="A307" i="3" s="1"/>
  <c r="A308" i="3" s="1"/>
  <c r="A309" i="3" s="1"/>
  <c r="A310" i="3" s="1"/>
  <c r="A311" i="3" s="1"/>
  <c r="A312" i="3" s="1"/>
  <c r="A313" i="3" s="1"/>
  <c r="A314" i="3" s="1"/>
  <c r="A315" i="3" s="1"/>
  <c r="A316" i="3" s="1"/>
  <c r="A317" i="3" s="1"/>
  <c r="A318" i="3" s="1"/>
  <c r="A319" i="3" s="1"/>
  <c r="A320" i="3" s="1"/>
  <c r="A321" i="3" s="1"/>
  <c r="A322" i="3" s="1"/>
  <c r="A323" i="3" s="1"/>
  <c r="A324" i="3" s="1"/>
  <c r="A325" i="3" s="1"/>
  <c r="A326" i="3" s="1"/>
  <c r="A327" i="3" s="1"/>
  <c r="A328" i="3" s="1"/>
  <c r="A329" i="3" s="1"/>
  <c r="A330" i="3" s="1"/>
  <c r="A331" i="3" s="1"/>
  <c r="A332" i="3" s="1"/>
  <c r="A333" i="3" s="1"/>
  <c r="A334" i="3" s="1"/>
  <c r="A335" i="3" s="1"/>
  <c r="A336" i="3" s="1"/>
  <c r="A337" i="3" s="1"/>
  <c r="A338" i="3" s="1"/>
  <c r="A339" i="3" s="1"/>
  <c r="A340" i="3" s="1"/>
  <c r="A341" i="3" s="1"/>
  <c r="A342" i="3" s="1"/>
  <c r="A343" i="3" s="1"/>
  <c r="A344" i="3" s="1"/>
  <c r="A345" i="3" s="1"/>
  <c r="A346" i="3" s="1"/>
  <c r="A347" i="3" s="1"/>
  <c r="A348" i="3" s="1"/>
  <c r="A349" i="3" s="1"/>
  <c r="A350" i="3" s="1"/>
  <c r="A351" i="3" s="1"/>
  <c r="A352" i="3" s="1"/>
  <c r="A353" i="3" s="1"/>
  <c r="A354" i="3" s="1"/>
  <c r="A355" i="3" s="1"/>
  <c r="A356" i="3" s="1"/>
  <c r="A357" i="3" s="1"/>
  <c r="A358" i="3" s="1"/>
  <c r="A359" i="3" s="1"/>
  <c r="A360" i="3" s="1"/>
  <c r="A361" i="3" s="1"/>
  <c r="A362" i="3" s="1"/>
  <c r="A363" i="3" s="1"/>
  <c r="A364" i="3" s="1"/>
  <c r="A365" i="3" s="1"/>
  <c r="A366" i="3" s="1"/>
  <c r="A367" i="3" s="1"/>
  <c r="A368" i="3" s="1"/>
  <c r="A369" i="3" s="1"/>
  <c r="A370" i="3" s="1"/>
  <c r="A371" i="3" s="1"/>
  <c r="A372" i="3" s="1"/>
  <c r="A373" i="3" s="1"/>
  <c r="A374" i="3" s="1"/>
  <c r="A375" i="3" s="1"/>
  <c r="A376" i="3" s="1"/>
  <c r="A377" i="3" s="1"/>
  <c r="A378" i="3" s="1"/>
  <c r="A379" i="3" s="1"/>
  <c r="A380" i="3" s="1"/>
  <c r="A381" i="3" s="1"/>
  <c r="A382" i="3" s="1"/>
  <c r="A383" i="3" s="1"/>
  <c r="A384" i="3" s="1"/>
  <c r="A385" i="3" s="1"/>
  <c r="A386" i="3" s="1"/>
  <c r="A387" i="3" s="1"/>
  <c r="A388" i="3" s="1"/>
  <c r="A389" i="3" s="1"/>
  <c r="A390" i="3" s="1"/>
  <c r="A391" i="3" s="1"/>
  <c r="A392" i="3" s="1"/>
  <c r="A393" i="3" s="1"/>
  <c r="A394" i="3" s="1"/>
  <c r="A395" i="3" s="1"/>
  <c r="A396" i="3" s="1"/>
  <c r="A397" i="3" s="1"/>
  <c r="A398" i="3" s="1"/>
  <c r="A399" i="3" s="1"/>
  <c r="A400" i="3" s="1"/>
  <c r="A401" i="3" s="1"/>
  <c r="A402" i="3" s="1"/>
  <c r="A403" i="3" s="1"/>
  <c r="A404" i="3" s="1"/>
  <c r="A405" i="3" s="1"/>
  <c r="A406" i="3" s="1"/>
  <c r="A407" i="3" s="1"/>
  <c r="A408" i="3" s="1"/>
  <c r="A409" i="3" s="1"/>
  <c r="A410" i="3" s="1"/>
  <c r="A411" i="3" s="1"/>
  <c r="A412" i="3" s="1"/>
  <c r="A413" i="3" s="1"/>
  <c r="A414" i="3" s="1"/>
  <c r="A415" i="3" s="1"/>
  <c r="A416" i="3" s="1"/>
  <c r="A417" i="3" s="1"/>
  <c r="A418" i="3" s="1"/>
  <c r="A419" i="3" s="1"/>
  <c r="A420" i="3" s="1"/>
  <c r="A421" i="3" s="1"/>
  <c r="A422" i="3" s="1"/>
  <c r="A423" i="3" s="1"/>
  <c r="A424" i="3" s="1"/>
  <c r="A425" i="3" s="1"/>
  <c r="A426" i="3" s="1"/>
  <c r="A427" i="3" s="1"/>
  <c r="A428" i="3" s="1"/>
  <c r="A429" i="3" s="1"/>
  <c r="A430" i="3" s="1"/>
  <c r="A431" i="3" s="1"/>
  <c r="A432" i="3" s="1"/>
  <c r="A433" i="3" s="1"/>
  <c r="A434" i="3" s="1"/>
  <c r="A435" i="3" s="1"/>
  <c r="A436" i="3" s="1"/>
  <c r="A437" i="3" s="1"/>
  <c r="A438" i="3" s="1"/>
  <c r="A439" i="3" s="1"/>
  <c r="A440" i="3" s="1"/>
  <c r="A441" i="3" s="1"/>
  <c r="A442" i="3" s="1"/>
  <c r="A443" i="3" s="1"/>
  <c r="A444" i="3" s="1"/>
  <c r="A445" i="3" s="1"/>
  <c r="A446" i="3" s="1"/>
  <c r="A447" i="3" s="1"/>
  <c r="A448" i="3" s="1"/>
  <c r="A449" i="3" s="1"/>
  <c r="A450" i="3" s="1"/>
  <c r="A451" i="3" s="1"/>
  <c r="A452" i="3" s="1"/>
  <c r="A453" i="3" s="1"/>
  <c r="A454" i="3" s="1"/>
  <c r="A455" i="3" s="1"/>
  <c r="A456" i="3" s="1"/>
  <c r="A457" i="3" s="1"/>
  <c r="A458" i="3" s="1"/>
  <c r="A459" i="3" s="1"/>
  <c r="A460" i="3" s="1"/>
  <c r="A461" i="3" s="1"/>
  <c r="A462" i="3" s="1"/>
  <c r="A463" i="3" s="1"/>
  <c r="A464" i="3" s="1"/>
  <c r="A465" i="3" s="1"/>
  <c r="A466" i="3" s="1"/>
  <c r="A467" i="3" s="1"/>
  <c r="A468" i="3" s="1"/>
  <c r="A469" i="3" s="1"/>
  <c r="A470" i="3" s="1"/>
  <c r="A471" i="3" s="1"/>
  <c r="A472" i="3" s="1"/>
  <c r="A473" i="3" s="1"/>
  <c r="A474" i="3" s="1"/>
  <c r="A475" i="3" s="1"/>
  <c r="A476" i="3" s="1"/>
  <c r="A477" i="3" s="1"/>
  <c r="A478" i="3" s="1"/>
  <c r="A479" i="3" s="1"/>
  <c r="A480" i="3" s="1"/>
  <c r="A481" i="3" s="1"/>
  <c r="A482" i="3" s="1"/>
  <c r="A483" i="3" s="1"/>
  <c r="A484" i="3" s="1"/>
  <c r="A485" i="3" s="1"/>
  <c r="A486" i="3" s="1"/>
  <c r="A487" i="3" s="1"/>
  <c r="A488" i="3" s="1"/>
  <c r="A489" i="3" s="1"/>
  <c r="A490" i="3" s="1"/>
  <c r="A491" i="3" s="1"/>
  <c r="A492" i="3" s="1"/>
  <c r="A493" i="3" s="1"/>
  <c r="A494" i="3" s="1"/>
  <c r="A495" i="3" s="1"/>
  <c r="A496" i="3" s="1"/>
  <c r="A497" i="3" s="1"/>
  <c r="A498" i="3" s="1"/>
  <c r="A499" i="3" s="1"/>
  <c r="A500" i="3" s="1"/>
  <c r="A501" i="3" s="1"/>
  <c r="A502" i="3" s="1"/>
  <c r="A503" i="3" s="1"/>
  <c r="A504" i="3" s="1"/>
  <c r="A505" i="3" s="1"/>
  <c r="A506" i="3" s="1"/>
  <c r="A507" i="3" s="1"/>
  <c r="A508" i="3" s="1"/>
  <c r="A509" i="3" s="1"/>
  <c r="A510" i="3" s="1"/>
  <c r="A511" i="3" s="1"/>
  <c r="A512" i="3" s="1"/>
  <c r="A513" i="3" s="1"/>
  <c r="A514" i="3" s="1"/>
  <c r="A515" i="3" s="1"/>
  <c r="A516" i="3" s="1"/>
  <c r="A517" i="3" s="1"/>
  <c r="A518" i="3" s="1"/>
  <c r="A519" i="3" s="1"/>
  <c r="A520" i="3" s="1"/>
  <c r="A521" i="3" s="1"/>
  <c r="A522" i="3" s="1"/>
  <c r="A523" i="3" s="1"/>
  <c r="A524" i="3" s="1"/>
  <c r="A525" i="3" s="1"/>
  <c r="A526" i="3" s="1"/>
  <c r="A527" i="3" s="1"/>
  <c r="A528" i="3" s="1"/>
  <c r="A529" i="3" s="1"/>
  <c r="A530" i="3" s="1"/>
  <c r="A531" i="3" s="1"/>
  <c r="A532" i="3" s="1"/>
  <c r="A533" i="3" s="1"/>
  <c r="A534" i="3" s="1"/>
  <c r="A535" i="3" s="1"/>
  <c r="A536" i="3" s="1"/>
  <c r="A537" i="3" s="1"/>
  <c r="A538" i="3" s="1"/>
  <c r="A539" i="3" s="1"/>
  <c r="A540" i="3" s="1"/>
  <c r="A541" i="3" s="1"/>
  <c r="A542" i="3" s="1"/>
  <c r="A543" i="3" s="1"/>
  <c r="A544" i="3" s="1"/>
  <c r="A545" i="3" s="1"/>
  <c r="A546" i="3" s="1"/>
  <c r="A547" i="3" s="1"/>
  <c r="A548" i="3" s="1"/>
  <c r="A549" i="3" s="1"/>
  <c r="A550" i="3" s="1"/>
  <c r="A551" i="3" s="1"/>
  <c r="A552" i="3" s="1"/>
  <c r="A553" i="3" s="1"/>
  <c r="A554" i="3" s="1"/>
  <c r="A555" i="3" s="1"/>
  <c r="A556" i="3" s="1"/>
  <c r="A557" i="3" s="1"/>
  <c r="A558" i="3" s="1"/>
  <c r="A559" i="3" s="1"/>
  <c r="A560" i="3" s="1"/>
  <c r="A561" i="3" s="1"/>
  <c r="A562" i="3" s="1"/>
  <c r="A563" i="3" s="1"/>
  <c r="A564" i="3" s="1"/>
  <c r="A565" i="3" s="1"/>
  <c r="A566" i="3" s="1"/>
  <c r="A567" i="3" s="1"/>
  <c r="A568" i="3" s="1"/>
  <c r="A569" i="3" s="1"/>
  <c r="A570" i="3" s="1"/>
  <c r="A571" i="3" s="1"/>
  <c r="A572" i="3" s="1"/>
  <c r="A573" i="3" s="1"/>
  <c r="A574" i="3" s="1"/>
  <c r="A575" i="3" s="1"/>
  <c r="A576" i="3" s="1"/>
  <c r="A577" i="3" s="1"/>
  <c r="A578" i="3" s="1"/>
  <c r="A579" i="3" s="1"/>
  <c r="A580" i="3" s="1"/>
  <c r="A581" i="3" s="1"/>
  <c r="A582" i="3" s="1"/>
  <c r="A583" i="3" s="1"/>
  <c r="A584" i="3" s="1"/>
  <c r="A585" i="3" s="1"/>
  <c r="A586" i="3" s="1"/>
  <c r="A587" i="3" s="1"/>
  <c r="A588" i="3" s="1"/>
  <c r="A589" i="3" s="1"/>
  <c r="A590" i="3" s="1"/>
  <c r="A591" i="3" s="1"/>
  <c r="A592" i="3" s="1"/>
  <c r="A593" i="3" s="1"/>
  <c r="A594" i="3" s="1"/>
  <c r="A595" i="3" s="1"/>
  <c r="A596" i="3" s="1"/>
  <c r="A597" i="3" s="1"/>
  <c r="A598" i="3" s="1"/>
  <c r="A599" i="3" s="1"/>
  <c r="A600" i="3" s="1"/>
  <c r="A601" i="3" s="1"/>
  <c r="A602" i="3" s="1"/>
  <c r="A603" i="3" s="1"/>
  <c r="A604" i="3" s="1"/>
  <c r="A605" i="3" s="1"/>
  <c r="A606" i="3" s="1"/>
  <c r="A607" i="3" s="1"/>
  <c r="A608" i="3" s="1"/>
  <c r="A609" i="3" s="1"/>
  <c r="A610" i="3" s="1"/>
  <c r="A611" i="3" s="1"/>
  <c r="A612" i="3" s="1"/>
  <c r="A613" i="3" s="1"/>
  <c r="A614" i="3" s="1"/>
  <c r="A615" i="3" s="1"/>
  <c r="A616" i="3" s="1"/>
  <c r="A617" i="3" s="1"/>
  <c r="A618" i="3" s="1"/>
  <c r="A619" i="3" s="1"/>
  <c r="A620" i="3" s="1"/>
  <c r="A621" i="3" s="1"/>
  <c r="A622" i="3" s="1"/>
  <c r="A623" i="3" s="1"/>
  <c r="A624" i="3" s="1"/>
  <c r="A625" i="3" s="1"/>
  <c r="A626" i="3" s="1"/>
  <c r="A627" i="3" s="1"/>
  <c r="A628" i="3" s="1"/>
  <c r="A629" i="3" s="1"/>
  <c r="A630" i="3" s="1"/>
  <c r="A631" i="3" s="1"/>
  <c r="A632" i="3" s="1"/>
  <c r="A633" i="3" s="1"/>
  <c r="A634" i="3" s="1"/>
  <c r="A635" i="3" s="1"/>
  <c r="A636" i="3" s="1"/>
  <c r="A637" i="3" s="1"/>
  <c r="A638" i="3" s="1"/>
  <c r="A639" i="3" s="1"/>
  <c r="A640" i="3" s="1"/>
  <c r="A641" i="3" s="1"/>
  <c r="A642" i="3" s="1"/>
  <c r="A643" i="3" s="1"/>
  <c r="A644" i="3" s="1"/>
  <c r="A645" i="3" s="1"/>
  <c r="A646" i="3" s="1"/>
  <c r="A647" i="3" s="1"/>
  <c r="A648" i="3" s="1"/>
  <c r="A649" i="3" s="1"/>
  <c r="A650" i="3" s="1"/>
  <c r="A651" i="3" s="1"/>
  <c r="A652" i="3" s="1"/>
  <c r="A653" i="3" s="1"/>
  <c r="A654" i="3" s="1"/>
  <c r="A655" i="3" s="1"/>
  <c r="A656" i="3" s="1"/>
  <c r="A657" i="3" s="1"/>
  <c r="A658" i="3" s="1"/>
  <c r="A659" i="3" s="1"/>
  <c r="A660" i="3" s="1"/>
  <c r="A661" i="3" s="1"/>
  <c r="A675" i="3" s="1"/>
  <c r="A676" i="3" s="1"/>
  <c r="A690" i="3" s="1"/>
  <c r="A691" i="3" s="1"/>
  <c r="J265" i="3"/>
  <c r="J264" i="3"/>
  <c r="J263" i="3"/>
  <c r="J262" i="3"/>
  <c r="J261" i="3"/>
  <c r="J260" i="3"/>
  <c r="J259" i="3"/>
  <c r="J258" i="3"/>
  <c r="J257" i="3"/>
  <c r="J256" i="3"/>
  <c r="J255" i="3"/>
  <c r="J254" i="3"/>
  <c r="J253" i="3"/>
  <c r="J252" i="3"/>
  <c r="J251" i="3"/>
  <c r="J250" i="3"/>
  <c r="J249" i="3"/>
  <c r="J248" i="3"/>
  <c r="J247" i="3"/>
  <c r="G1040" i="3" l="1"/>
  <c r="G1039" i="3"/>
  <c r="G1038" i="3"/>
  <c r="J1052" i="3" l="1"/>
  <c r="G872" i="3"/>
  <c r="G871" i="3"/>
  <c r="G870" i="3"/>
  <c r="G869" i="3"/>
  <c r="G868" i="3"/>
  <c r="G866" i="3"/>
  <c r="G865" i="3"/>
  <c r="G864" i="3"/>
  <c r="G863" i="3"/>
  <c r="G862" i="3"/>
  <c r="G861" i="3"/>
  <c r="G860" i="3"/>
  <c r="G859" i="3"/>
  <c r="G858" i="3"/>
  <c r="G857" i="3"/>
  <c r="G856" i="3"/>
  <c r="G855" i="3"/>
  <c r="G854" i="3"/>
  <c r="G853" i="3"/>
  <c r="G852" i="3"/>
  <c r="G851" i="3"/>
  <c r="G850" i="3"/>
  <c r="G849" i="3"/>
  <c r="K112" i="3"/>
  <c r="M115" i="3" s="1"/>
  <c r="G696" i="3"/>
  <c r="G1037" i="3"/>
  <c r="G1036" i="3"/>
  <c r="G1035" i="3"/>
  <c r="G1034" i="3"/>
  <c r="G1033" i="3"/>
  <c r="G1032" i="3"/>
  <c r="G1031" i="3"/>
  <c r="G1030" i="3"/>
  <c r="G1029" i="3"/>
  <c r="G1028" i="3"/>
  <c r="G1027" i="3"/>
  <c r="G1026" i="3"/>
  <c r="G1025" i="3"/>
  <c r="G1024" i="3"/>
  <c r="G1023" i="3"/>
  <c r="G1022" i="3"/>
  <c r="G1021" i="3"/>
  <c r="G1020" i="3"/>
  <c r="G1019" i="3"/>
  <c r="G1018" i="3"/>
  <c r="G1017" i="3"/>
  <c r="G1016" i="3"/>
  <c r="G1015" i="3"/>
  <c r="G1014" i="3"/>
  <c r="G1013" i="3"/>
  <c r="G711" i="3"/>
  <c r="G710" i="3"/>
  <c r="G709" i="3"/>
  <c r="G691" i="3"/>
  <c r="G690" i="3"/>
  <c r="F704" i="3"/>
  <c r="G704" i="3" s="1"/>
  <c r="F708" i="3"/>
  <c r="G708" i="3" s="1"/>
  <c r="F707" i="3"/>
  <c r="G707" i="3" s="1"/>
  <c r="F706" i="3"/>
  <c r="G706" i="3" s="1"/>
  <c r="F705" i="3"/>
  <c r="G705" i="3" s="1"/>
  <c r="F703" i="3"/>
  <c r="G703" i="3" s="1"/>
  <c r="F702" i="3"/>
  <c r="G702" i="3" s="1"/>
  <c r="F701" i="3"/>
  <c r="G701" i="3" s="1"/>
  <c r="F730" i="3"/>
  <c r="G730" i="3" s="1"/>
  <c r="F729" i="3"/>
  <c r="G729" i="3" s="1"/>
  <c r="F728" i="3"/>
  <c r="G728" i="3" s="1"/>
  <c r="F727" i="3"/>
  <c r="G727" i="3" s="1"/>
  <c r="F726" i="3"/>
  <c r="G726" i="3" s="1"/>
  <c r="F725" i="3"/>
  <c r="G725" i="3" s="1"/>
  <c r="F724" i="3"/>
  <c r="G724" i="3" s="1"/>
  <c r="F723" i="3"/>
  <c r="G723" i="3" s="1"/>
  <c r="F722" i="3"/>
  <c r="G722" i="3" s="1"/>
  <c r="F721" i="3"/>
  <c r="G721" i="3" s="1"/>
  <c r="F720" i="3"/>
  <c r="G720" i="3" s="1"/>
  <c r="F719" i="3"/>
  <c r="G719" i="3" s="1"/>
  <c r="F718" i="3"/>
  <c r="G718" i="3" s="1"/>
  <c r="F717" i="3"/>
  <c r="G717" i="3" s="1"/>
  <c r="F716" i="3"/>
  <c r="G716" i="3" s="1"/>
  <c r="F760" i="3"/>
  <c r="G760" i="3" s="1"/>
  <c r="F759" i="3"/>
  <c r="G759" i="3" s="1"/>
  <c r="F758" i="3"/>
  <c r="G758" i="3" s="1"/>
  <c r="F757" i="3"/>
  <c r="G757" i="3" s="1"/>
  <c r="F756" i="3"/>
  <c r="G756" i="3" s="1"/>
  <c r="F755" i="3"/>
  <c r="G755" i="3" s="1"/>
  <c r="F754" i="3"/>
  <c r="G754" i="3" s="1"/>
  <c r="F753" i="3"/>
  <c r="G753" i="3" s="1"/>
  <c r="F752" i="3"/>
  <c r="G752" i="3" s="1"/>
  <c r="F751" i="3"/>
  <c r="G751" i="3" s="1"/>
  <c r="F750" i="3"/>
  <c r="G750" i="3" s="1"/>
  <c r="F749" i="3"/>
  <c r="G749" i="3" s="1"/>
  <c r="F748" i="3"/>
  <c r="G748" i="3" s="1"/>
  <c r="F747" i="3"/>
  <c r="G747" i="3" s="1"/>
  <c r="F746" i="3"/>
  <c r="G746" i="3" s="1"/>
  <c r="F745" i="3"/>
  <c r="G745" i="3" s="1"/>
  <c r="F744" i="3"/>
  <c r="G744" i="3" s="1"/>
  <c r="F743" i="3"/>
  <c r="G743" i="3" s="1"/>
  <c r="F742" i="3"/>
  <c r="G742" i="3" s="1"/>
  <c r="F741" i="3"/>
  <c r="G741" i="3" s="1"/>
  <c r="F740" i="3"/>
  <c r="G740" i="3" s="1"/>
  <c r="F739" i="3"/>
  <c r="G739" i="3" s="1"/>
  <c r="F738" i="3"/>
  <c r="G738" i="3" s="1"/>
  <c r="F737" i="3"/>
  <c r="G737" i="3" s="1"/>
  <c r="F736" i="3"/>
  <c r="G736" i="3" s="1"/>
  <c r="F735" i="3"/>
  <c r="G735" i="3" s="1"/>
  <c r="F734" i="3"/>
  <c r="G734" i="3" s="1"/>
  <c r="F733" i="3"/>
  <c r="G733" i="3" s="1"/>
  <c r="F732" i="3"/>
  <c r="G732" i="3" s="1"/>
  <c r="F731" i="3"/>
  <c r="G731" i="3" s="1"/>
  <c r="F774" i="3"/>
  <c r="G774" i="3" s="1"/>
  <c r="F773" i="3"/>
  <c r="G773" i="3" s="1"/>
  <c r="F772" i="3"/>
  <c r="G772" i="3" s="1"/>
  <c r="F771" i="3"/>
  <c r="G771" i="3" s="1"/>
  <c r="F770" i="3"/>
  <c r="G770" i="3" s="1"/>
  <c r="F769" i="3"/>
  <c r="G769" i="3" s="1"/>
  <c r="F768" i="3"/>
  <c r="G768" i="3" s="1"/>
  <c r="F767" i="3"/>
  <c r="G767" i="3" s="1"/>
  <c r="F766" i="3"/>
  <c r="G766" i="3" s="1"/>
  <c r="F765" i="3"/>
  <c r="G765" i="3" s="1"/>
  <c r="F764" i="3"/>
  <c r="G764" i="3" s="1"/>
  <c r="F763" i="3"/>
  <c r="G763" i="3" s="1"/>
  <c r="F762" i="3"/>
  <c r="G762" i="3" s="1"/>
  <c r="F761" i="3"/>
  <c r="G761" i="3" s="1"/>
  <c r="F791" i="3"/>
  <c r="G791" i="3" s="1"/>
  <c r="F790" i="3"/>
  <c r="G790" i="3" s="1"/>
  <c r="F789" i="3"/>
  <c r="G789" i="3" s="1"/>
  <c r="F788" i="3"/>
  <c r="G788" i="3" s="1"/>
  <c r="F787" i="3"/>
  <c r="G787" i="3" s="1"/>
  <c r="F786" i="3"/>
  <c r="G786" i="3" s="1"/>
  <c r="F785" i="3"/>
  <c r="G785" i="3" s="1"/>
  <c r="F784" i="3"/>
  <c r="G784" i="3" s="1"/>
  <c r="F783" i="3"/>
  <c r="G783" i="3" s="1"/>
  <c r="F782" i="3"/>
  <c r="G782" i="3" s="1"/>
  <c r="F781" i="3"/>
  <c r="G781" i="3" s="1"/>
  <c r="F780" i="3"/>
  <c r="G780" i="3" s="1"/>
  <c r="F779" i="3"/>
  <c r="G779" i="3" s="1"/>
  <c r="F778" i="3"/>
  <c r="G778" i="3" s="1"/>
  <c r="F777" i="3"/>
  <c r="G777" i="3" s="1"/>
  <c r="F776" i="3"/>
  <c r="G776" i="3" s="1"/>
  <c r="F775" i="3"/>
  <c r="G775" i="3" s="1"/>
  <c r="F812" i="3"/>
  <c r="G812" i="3" s="1"/>
  <c r="F811" i="3"/>
  <c r="G811" i="3" s="1"/>
  <c r="F810" i="3"/>
  <c r="G810" i="3" s="1"/>
  <c r="F809" i="3"/>
  <c r="G809" i="3" s="1"/>
  <c r="F808" i="3"/>
  <c r="G808" i="3" s="1"/>
  <c r="F807" i="3"/>
  <c r="G807" i="3" s="1"/>
  <c r="F806" i="3"/>
  <c r="G806" i="3" s="1"/>
  <c r="F805" i="3"/>
  <c r="G805" i="3" s="1"/>
  <c r="F804" i="3"/>
  <c r="G804" i="3" s="1"/>
  <c r="F803" i="3"/>
  <c r="G803" i="3" s="1"/>
  <c r="F802" i="3"/>
  <c r="G802" i="3" s="1"/>
  <c r="F801" i="3"/>
  <c r="G801" i="3" s="1"/>
  <c r="F800" i="3"/>
  <c r="G800" i="3" s="1"/>
  <c r="F799" i="3"/>
  <c r="G799" i="3" s="1"/>
  <c r="F798" i="3"/>
  <c r="G798" i="3" s="1"/>
  <c r="F797" i="3"/>
  <c r="G797" i="3" s="1"/>
  <c r="F796" i="3"/>
  <c r="G796" i="3" s="1"/>
  <c r="F795" i="3"/>
  <c r="G795" i="3" s="1"/>
  <c r="F794" i="3"/>
  <c r="G794" i="3" s="1"/>
  <c r="F793" i="3"/>
  <c r="G793" i="3" s="1"/>
  <c r="F792" i="3"/>
  <c r="G792" i="3" s="1"/>
  <c r="F813" i="3"/>
  <c r="G813" i="3" s="1"/>
  <c r="F831" i="3"/>
  <c r="G831" i="3" s="1"/>
  <c r="F830" i="3"/>
  <c r="G830" i="3" s="1"/>
  <c r="F829" i="3"/>
  <c r="G829" i="3" s="1"/>
  <c r="F828" i="3"/>
  <c r="G828" i="3" s="1"/>
  <c r="F827" i="3"/>
  <c r="G827" i="3" s="1"/>
  <c r="F826" i="3"/>
  <c r="G826" i="3" s="1"/>
  <c r="F825" i="3"/>
  <c r="G825" i="3" s="1"/>
  <c r="F824" i="3"/>
  <c r="G824" i="3" s="1"/>
  <c r="F823" i="3"/>
  <c r="G823" i="3" s="1"/>
  <c r="F822" i="3"/>
  <c r="G822" i="3" s="1"/>
  <c r="F821" i="3"/>
  <c r="G821" i="3" s="1"/>
  <c r="F820" i="3"/>
  <c r="G820" i="3" s="1"/>
  <c r="F819" i="3"/>
  <c r="G819" i="3" s="1"/>
  <c r="F818" i="3"/>
  <c r="G818" i="3" s="1"/>
  <c r="F840" i="3"/>
  <c r="G840" i="3" s="1"/>
  <c r="F839" i="3"/>
  <c r="G839" i="3" s="1"/>
  <c r="F838" i="3"/>
  <c r="G838" i="3" s="1"/>
  <c r="F837" i="3"/>
  <c r="G837" i="3" s="1"/>
  <c r="F849" i="3"/>
  <c r="F871" i="3"/>
  <c r="F870" i="3"/>
  <c r="F869" i="3"/>
  <c r="F868" i="3"/>
  <c r="F866" i="3"/>
  <c r="F865" i="3"/>
  <c r="F864" i="3"/>
  <c r="F863" i="3"/>
  <c r="F862" i="3"/>
  <c r="F861" i="3"/>
  <c r="F860" i="3"/>
  <c r="F859" i="3"/>
  <c r="F858" i="3"/>
  <c r="F857" i="3"/>
  <c r="F856" i="3"/>
  <c r="F855" i="3"/>
  <c r="F854" i="3"/>
  <c r="F853" i="3"/>
  <c r="F852" i="3"/>
  <c r="F851" i="3"/>
  <c r="F850" i="3"/>
  <c r="F872" i="3"/>
  <c r="F877" i="3"/>
  <c r="G877" i="3" s="1"/>
  <c r="F878" i="3"/>
  <c r="G878" i="3" s="1"/>
  <c r="F879" i="3"/>
  <c r="G879" i="3" s="1"/>
  <c r="F880" i="3"/>
  <c r="G880" i="3" s="1"/>
  <c r="F881" i="3"/>
  <c r="G881" i="3" s="1"/>
  <c r="F882" i="3"/>
  <c r="G882" i="3" s="1"/>
  <c r="F883" i="3"/>
  <c r="G883" i="3" s="1"/>
  <c r="F884" i="3"/>
  <c r="G884" i="3" s="1"/>
  <c r="F885" i="3"/>
  <c r="G885" i="3" s="1"/>
  <c r="F886" i="3"/>
  <c r="G886" i="3" s="1"/>
  <c r="F887" i="3"/>
  <c r="G887" i="3" s="1"/>
  <c r="F888" i="3"/>
  <c r="G888" i="3" s="1"/>
  <c r="F889" i="3"/>
  <c r="G889" i="3" s="1"/>
  <c r="F890" i="3"/>
  <c r="G890" i="3" s="1"/>
  <c r="F891" i="3"/>
  <c r="G891" i="3" s="1"/>
  <c r="F892" i="3"/>
  <c r="G892" i="3" s="1"/>
  <c r="F893" i="3"/>
  <c r="G893" i="3" s="1"/>
  <c r="F898" i="3"/>
  <c r="F899" i="3"/>
  <c r="F900" i="3"/>
  <c r="F901" i="3"/>
  <c r="F902" i="3"/>
  <c r="F903" i="3"/>
  <c r="F904" i="3"/>
  <c r="F905" i="3"/>
  <c r="F906" i="3"/>
  <c r="F907" i="3"/>
  <c r="F908" i="3"/>
  <c r="F909" i="3"/>
  <c r="J226" i="3"/>
  <c r="J225" i="3"/>
  <c r="J224" i="3"/>
  <c r="J223" i="3"/>
  <c r="J222" i="3"/>
  <c r="J221" i="3"/>
  <c r="J220" i="3"/>
  <c r="J219" i="3"/>
  <c r="A213" i="3"/>
  <c r="A214" i="3" s="1"/>
  <c r="A215" i="3" s="1"/>
  <c r="A216" i="3" s="1"/>
  <c r="A217" i="3" s="1"/>
  <c r="A218" i="3" s="1"/>
  <c r="A219" i="3" s="1"/>
  <c r="A220" i="3" s="1"/>
  <c r="A221" i="3" s="1"/>
  <c r="A222" i="3" s="1"/>
  <c r="A223" i="3" s="1"/>
  <c r="A224" i="3" s="1"/>
  <c r="A225" i="3" s="1"/>
  <c r="A226" i="3" s="1"/>
  <c r="A227" i="3" s="1"/>
  <c r="A228" i="3" s="1"/>
  <c r="A229" i="3" s="1"/>
  <c r="A230" i="3" s="1"/>
  <c r="A231" i="3" s="1"/>
  <c r="A232" i="3" s="1"/>
  <c r="I106" i="3"/>
  <c r="A199" i="3"/>
  <c r="A200" i="3" s="1"/>
  <c r="A201" i="3" s="1"/>
  <c r="A202" i="3" s="1"/>
  <c r="A203" i="3" s="1"/>
  <c r="H176" i="3"/>
  <c r="J234" i="3" s="1"/>
  <c r="A181" i="3"/>
  <c r="A182" i="3" s="1"/>
  <c r="A183" i="3" s="1"/>
  <c r="A184" i="3" s="1"/>
  <c r="A185" i="3" s="1"/>
  <c r="A186" i="3" s="1"/>
  <c r="A187" i="3" s="1"/>
  <c r="A188" i="3" s="1"/>
  <c r="A189" i="3" s="1"/>
  <c r="A190" i="3" s="1"/>
  <c r="A191" i="3" s="1"/>
  <c r="A192" i="3" s="1"/>
  <c r="J162" i="3"/>
  <c r="J161" i="3"/>
  <c r="N105" i="3"/>
  <c r="M105" i="3"/>
  <c r="M104" i="3" s="1"/>
  <c r="Q104" i="3" s="1"/>
  <c r="Q108" i="3"/>
  <c r="J1041" i="3" l="1"/>
  <c r="K1041" i="3" s="1"/>
  <c r="K1049" i="3"/>
  <c r="J678" i="3"/>
  <c r="J676" i="3"/>
  <c r="J675" i="3"/>
  <c r="J663" i="3"/>
  <c r="J270" i="3"/>
  <c r="J246" i="3"/>
  <c r="A696" i="3" l="1"/>
  <c r="A701" i="3" s="1"/>
  <c r="A702" i="3" s="1"/>
  <c r="A703" i="3" s="1"/>
  <c r="A704" i="3" s="1"/>
  <c r="A705" i="3" s="1"/>
  <c r="J218" i="3"/>
  <c r="J217" i="3"/>
  <c r="J216" i="3"/>
  <c r="J215" i="3"/>
  <c r="J214" i="3"/>
  <c r="J213" i="3"/>
  <c r="J212" i="3"/>
  <c r="I129" i="3"/>
  <c r="I128" i="3"/>
  <c r="I135" i="3" l="1"/>
  <c r="A706" i="3"/>
  <c r="A707" i="3" l="1"/>
  <c r="A708" i="3" s="1"/>
  <c r="A709" i="3" s="1"/>
  <c r="A710" i="3" s="1"/>
  <c r="A711" i="3" s="1"/>
  <c r="A716" i="3" s="1"/>
  <c r="A717" i="3" s="1"/>
  <c r="A718" i="3" s="1"/>
  <c r="A719" i="3" s="1"/>
  <c r="A720" i="3" s="1"/>
  <c r="A721" i="3" s="1"/>
  <c r="A722" i="3" s="1"/>
  <c r="A723" i="3" s="1"/>
  <c r="A724" i="3" s="1"/>
  <c r="A725" i="3" s="1"/>
  <c r="A726" i="3" s="1"/>
  <c r="A727" i="3" s="1"/>
  <c r="A728" i="3" s="1"/>
  <c r="A729" i="3" s="1"/>
  <c r="A730" i="3" s="1"/>
  <c r="A731" i="3" s="1"/>
  <c r="A732" i="3" s="1"/>
  <c r="A733" i="3" s="1"/>
  <c r="A734" i="3" s="1"/>
  <c r="A735" i="3" s="1"/>
  <c r="A736" i="3" s="1"/>
  <c r="A737" i="3" s="1"/>
  <c r="A738" i="3" s="1"/>
  <c r="A739" i="3" s="1"/>
  <c r="A740" i="3" s="1"/>
  <c r="A741" i="3" s="1"/>
  <c r="A742" i="3" s="1"/>
  <c r="A743" i="3" s="1"/>
  <c r="A744" i="3" s="1"/>
  <c r="A745" i="3" s="1"/>
  <c r="A746" i="3" s="1"/>
  <c r="A747" i="3" s="1"/>
  <c r="A748" i="3" s="1"/>
  <c r="A749" i="3" s="1"/>
  <c r="A750" i="3" s="1"/>
  <c r="A751" i="3" s="1"/>
  <c r="A752" i="3" s="1"/>
  <c r="A753" i="3" s="1"/>
  <c r="A754" i="3" s="1"/>
  <c r="A755" i="3" s="1"/>
  <c r="A756" i="3" s="1"/>
  <c r="A757" i="3" s="1"/>
  <c r="A758" i="3" s="1"/>
  <c r="A759" i="3" s="1"/>
  <c r="A760" i="3" s="1"/>
  <c r="A761" i="3" s="1"/>
  <c r="A762" i="3" s="1"/>
  <c r="A763" i="3" s="1"/>
  <c r="A764" i="3" s="1"/>
  <c r="A765" i="3" s="1"/>
  <c r="A766" i="3" s="1"/>
  <c r="A767" i="3" s="1"/>
  <c r="A768" i="3" s="1"/>
  <c r="A769" i="3" s="1"/>
  <c r="A770" i="3" s="1"/>
  <c r="A771" i="3" s="1"/>
  <c r="A772" i="3" s="1"/>
  <c r="A773" i="3" s="1"/>
  <c r="A774" i="3" s="1"/>
  <c r="A775" i="3" s="1"/>
  <c r="A776" i="3" s="1"/>
  <c r="A777" i="3" s="1"/>
  <c r="A778" i="3" s="1"/>
  <c r="A779" i="3" s="1"/>
  <c r="A780" i="3" s="1"/>
  <c r="A781" i="3" s="1"/>
  <c r="A782" i="3" s="1"/>
  <c r="A783" i="3" s="1"/>
  <c r="A784" i="3" s="1"/>
  <c r="A785" i="3" s="1"/>
  <c r="A786" i="3" s="1"/>
  <c r="A787" i="3" s="1"/>
  <c r="A788" i="3" s="1"/>
  <c r="A789" i="3" s="1"/>
  <c r="A790" i="3" s="1"/>
  <c r="A791" i="3" s="1"/>
  <c r="A792" i="3" s="1"/>
  <c r="A793" i="3" s="1"/>
  <c r="A794" i="3" s="1"/>
  <c r="A795" i="3" s="1"/>
  <c r="A796" i="3" s="1"/>
  <c r="A797" i="3" s="1"/>
  <c r="A798" i="3" s="1"/>
  <c r="A799" i="3" s="1"/>
  <c r="A800" i="3" s="1"/>
  <c r="A801" i="3" s="1"/>
  <c r="A802" i="3" s="1"/>
  <c r="A803" i="3" s="1"/>
  <c r="A804" i="3" s="1"/>
  <c r="A805" i="3" s="1"/>
  <c r="A806" i="3" s="1"/>
  <c r="A807" i="3" s="1"/>
  <c r="A808" i="3" s="1"/>
  <c r="A809" i="3" s="1"/>
  <c r="A810" i="3" s="1"/>
  <c r="A811" i="3" s="1"/>
  <c r="A812" i="3" s="1"/>
  <c r="A813" i="3" s="1"/>
  <c r="A818" i="3" l="1"/>
  <c r="A819" i="3" s="1"/>
  <c r="A820" i="3" s="1"/>
  <c r="A821" i="3" l="1"/>
  <c r="A822" i="3" s="1"/>
  <c r="A823" i="3" s="1"/>
  <c r="A824" i="3" s="1"/>
  <c r="A825" i="3" s="1"/>
  <c r="A826" i="3" s="1"/>
  <c r="A827" i="3" s="1"/>
  <c r="A828" i="3" s="1"/>
  <c r="A829" i="3" s="1"/>
  <c r="A830" i="3" s="1"/>
  <c r="A831" i="3" s="1"/>
  <c r="A837" i="3" s="1"/>
  <c r="A838" i="3" s="1"/>
  <c r="I98" i="3"/>
  <c r="I97" i="3"/>
  <c r="J95" i="3"/>
  <c r="J94" i="3"/>
  <c r="J93" i="3"/>
  <c r="A839" i="3" l="1"/>
  <c r="A840" i="3" s="1"/>
  <c r="A849" i="3" s="1"/>
  <c r="A850" i="3" s="1"/>
  <c r="A851" i="3" s="1"/>
  <c r="A852" i="3" s="1"/>
  <c r="A853" i="3" s="1"/>
  <c r="A854" i="3" s="1"/>
  <c r="A855" i="3" s="1"/>
  <c r="A856" i="3" s="1"/>
  <c r="A857" i="3" s="1"/>
  <c r="A858" i="3" s="1"/>
  <c r="A859" i="3" s="1"/>
  <c r="A860" i="3" s="1"/>
  <c r="A861" i="3" s="1"/>
  <c r="A862" i="3" s="1"/>
  <c r="A863" i="3" s="1"/>
  <c r="A864" i="3" s="1"/>
  <c r="A865" i="3" s="1"/>
  <c r="A866" i="3" s="1"/>
  <c r="A867" i="3" s="1"/>
  <c r="A868" i="3" s="1"/>
  <c r="A869" i="3" s="1"/>
  <c r="A870" i="3" s="1"/>
  <c r="A871" i="3" s="1"/>
  <c r="A872" i="3" s="1"/>
  <c r="A877" i="3" s="1"/>
  <c r="A878" i="3" s="1"/>
  <c r="I99" i="3"/>
  <c r="H99" i="3"/>
  <c r="A879" i="3" l="1"/>
  <c r="A880" i="3" s="1"/>
  <c r="A881" i="3" s="1"/>
  <c r="A882" i="3" s="1"/>
  <c r="A883" i="3" s="1"/>
  <c r="A884" i="3" s="1"/>
  <c r="A885" i="3" s="1"/>
  <c r="A886" i="3" s="1"/>
  <c r="A887" i="3" s="1"/>
  <c r="A888" i="3" s="1"/>
  <c r="A889" i="3" s="1"/>
  <c r="A890" i="3" s="1"/>
  <c r="A891" i="3" s="1"/>
  <c r="A892" i="3" s="1"/>
  <c r="A893" i="3" s="1"/>
  <c r="A898" i="3" s="1"/>
  <c r="A899" i="3" s="1"/>
  <c r="A900" i="3" s="1"/>
  <c r="A901" i="3" s="1"/>
  <c r="A902" i="3" s="1"/>
  <c r="A903" i="3" s="1"/>
  <c r="A904" i="3" s="1"/>
  <c r="A905" i="3" s="1"/>
  <c r="A906" i="3" s="1"/>
  <c r="A907" i="3" s="1"/>
  <c r="A908" i="3" s="1"/>
  <c r="A909" i="3" s="1"/>
  <c r="A918" i="3" s="1"/>
  <c r="A923" i="3" s="1"/>
  <c r="A924" i="3" s="1"/>
  <c r="A925" i="3" s="1"/>
  <c r="A926" i="3" s="1"/>
  <c r="A927" i="3" s="1"/>
  <c r="A928" i="3" s="1"/>
  <c r="A929" i="3" s="1"/>
  <c r="A935" i="3" s="1"/>
  <c r="A940" i="3" s="1"/>
  <c r="A941" i="3" s="1"/>
  <c r="A942" i="3" s="1"/>
  <c r="A943" i="3" s="1"/>
  <c r="A944" i="3" s="1"/>
  <c r="A945" i="3" s="1"/>
  <c r="A946" i="3" s="1"/>
  <c r="A947" i="3" s="1"/>
  <c r="A951" i="3" s="1"/>
  <c r="A952" i="3" s="1"/>
  <c r="A959" i="3" s="1"/>
  <c r="A968" i="3" s="1"/>
  <c r="A977" i="3" s="1"/>
  <c r="A982" i="3" s="1"/>
  <c r="A983" i="3" s="1"/>
  <c r="A988" i="3" s="1"/>
  <c r="A989" i="3" s="1"/>
  <c r="A990" i="3" s="1"/>
  <c r="A995" i="3" s="1"/>
  <c r="A1004" i="3" s="1"/>
  <c r="A1013" i="3" s="1"/>
  <c r="A1014" i="3" s="1"/>
  <c r="A1015" i="3" s="1"/>
  <c r="A1016" i="3" s="1"/>
  <c r="A1017" i="3" s="1"/>
  <c r="A1018" i="3" s="1"/>
  <c r="A1019" i="3" s="1"/>
  <c r="A1020" i="3" s="1"/>
  <c r="A1021" i="3" s="1"/>
  <c r="A1022" i="3" s="1"/>
  <c r="A1023" i="3" s="1"/>
  <c r="A1024" i="3" s="1"/>
  <c r="A1025" i="3" s="1"/>
  <c r="A1026" i="3" s="1"/>
  <c r="A1027" i="3" s="1"/>
  <c r="A1028" i="3" s="1"/>
  <c r="A1029" i="3" s="1"/>
  <c r="A1030" i="3" s="1"/>
  <c r="A1031" i="3" s="1"/>
  <c r="A1032" i="3" s="1"/>
  <c r="A1033" i="3" s="1"/>
  <c r="A1034" i="3" s="1"/>
  <c r="A1035" i="3" s="1"/>
  <c r="A1036" i="3" s="1"/>
  <c r="A1037" i="3" s="1"/>
  <c r="A1038" i="3" s="1"/>
  <c r="A1039" i="3" s="1"/>
  <c r="A1040" i="3" s="1"/>
  <c r="A1049" i="3" s="1"/>
  <c r="A1050" i="3" s="1"/>
  <c r="J96" i="3"/>
  <c r="J97" i="3"/>
  <c r="J98" i="3"/>
  <c r="J149" i="3"/>
  <c r="J154" i="3"/>
  <c r="J99" i="3" l="1"/>
  <c r="K135"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AA05. Damaris Garcerant Jimenez</author>
    <author>Autor</author>
    <author>EMIRO NEL PALACIOS D</author>
  </authors>
  <commentList>
    <comment ref="I159" authorId="0" shapeId="0" xr:uid="{00000000-0006-0000-0100-000001000000}">
      <text>
        <r>
          <rPr>
            <b/>
            <sz val="9"/>
            <color indexed="81"/>
            <rFont val="Tahoma"/>
            <family val="2"/>
          </rPr>
          <t>AA05. Damaris Garcerant Jimenez:</t>
        </r>
        <r>
          <rPr>
            <sz val="9"/>
            <color indexed="81"/>
            <rFont val="Tahoma"/>
            <family val="2"/>
          </rPr>
          <t xml:space="preserve">
640,844,149</t>
        </r>
      </text>
    </comment>
    <comment ref="F191" authorId="1" shapeId="0" xr:uid="{00000000-0006-0000-0100-000002000000}">
      <text>
        <r>
          <rPr>
            <b/>
            <sz val="9"/>
            <color indexed="81"/>
            <rFont val="Tahoma"/>
            <family val="2"/>
          </rPr>
          <t>Autor:</t>
        </r>
        <r>
          <rPr>
            <sz val="9"/>
            <color indexed="81"/>
            <rFont val="Tahoma"/>
            <family val="2"/>
          </rPr>
          <t xml:space="preserve">
PRECIO COMBUSTIBLE MARZO  8.639</t>
        </r>
      </text>
    </comment>
    <comment ref="G191" authorId="1" shapeId="0" xr:uid="{00000000-0006-0000-0100-000003000000}">
      <text>
        <r>
          <rPr>
            <b/>
            <sz val="9"/>
            <color indexed="81"/>
            <rFont val="Tahoma"/>
            <family val="2"/>
          </rPr>
          <t>Autor:</t>
        </r>
        <r>
          <rPr>
            <sz val="9"/>
            <color indexed="81"/>
            <rFont val="Tahoma"/>
            <family val="2"/>
          </rPr>
          <t xml:space="preserve">
PRECIO COMBUSTIBLE MARZO  8.639</t>
        </r>
      </text>
    </comment>
    <comment ref="F196" authorId="1" shapeId="0" xr:uid="{00000000-0006-0000-0100-000004000000}">
      <text>
        <r>
          <rPr>
            <b/>
            <sz val="9"/>
            <color indexed="81"/>
            <rFont val="Tahoma"/>
            <family val="2"/>
          </rPr>
          <t>Autor:</t>
        </r>
        <r>
          <rPr>
            <sz val="9"/>
            <color indexed="81"/>
            <rFont val="Tahoma"/>
            <family val="2"/>
          </rPr>
          <t xml:space="preserve">
PRECIO COMBUSTIBLE ACPM MARZO 8.485</t>
        </r>
      </text>
    </comment>
    <comment ref="F206" authorId="1" shapeId="0" xr:uid="{00000000-0006-0000-0100-000005000000}">
      <text>
        <r>
          <rPr>
            <b/>
            <sz val="9"/>
            <color indexed="81"/>
            <rFont val="Tahoma"/>
            <family val="2"/>
          </rPr>
          <t>Autor:</t>
        </r>
        <r>
          <rPr>
            <sz val="9"/>
            <color indexed="81"/>
            <rFont val="Tahoma"/>
            <family val="2"/>
          </rPr>
          <t xml:space="preserve">
PRECIO COMBUSTIBLE MARZO  8.639</t>
        </r>
      </text>
    </comment>
    <comment ref="G206" authorId="1" shapeId="0" xr:uid="{00000000-0006-0000-0100-000006000000}">
      <text>
        <r>
          <rPr>
            <b/>
            <sz val="9"/>
            <color indexed="81"/>
            <rFont val="Tahoma"/>
            <family val="2"/>
          </rPr>
          <t>Autor:</t>
        </r>
        <r>
          <rPr>
            <sz val="9"/>
            <color indexed="81"/>
            <rFont val="Tahoma"/>
            <family val="2"/>
          </rPr>
          <t xml:space="preserve">
PRECIO COMBUSTIBLE MARZO  8.639</t>
        </r>
      </text>
    </comment>
    <comment ref="B268" authorId="2" shapeId="0" xr:uid="{00000000-0006-0000-0100-000007000000}">
      <text>
        <r>
          <rPr>
            <b/>
            <sz val="9"/>
            <color indexed="81"/>
            <rFont val="Tahoma"/>
            <family val="2"/>
          </rPr>
          <t>EMIRO NEL PALACIOS D:</t>
        </r>
        <r>
          <rPr>
            <sz val="9"/>
            <color indexed="81"/>
            <rFont val="Tahoma"/>
            <family val="2"/>
          </rPr>
          <t xml:space="preserve">
02-02-01-003-004-07
Plásticos en formas primarias</t>
        </r>
      </text>
    </comment>
    <comment ref="C276" authorId="2" shapeId="0" xr:uid="{00000000-0006-0000-0100-000008000000}">
      <text>
        <r>
          <rPr>
            <b/>
            <sz val="9"/>
            <color indexed="81"/>
            <rFont val="Tahoma"/>
            <family val="2"/>
          </rPr>
          <t>EMIRO NEL PALACIOS D:</t>
        </r>
        <r>
          <rPr>
            <sz val="9"/>
            <color indexed="81"/>
            <rFont val="Tahoma"/>
            <family val="2"/>
          </rPr>
          <t xml:space="preserve">
QUE  COLOR</t>
        </r>
      </text>
    </comment>
    <comment ref="B287" authorId="2" shapeId="0" xr:uid="{00000000-0006-0000-0100-000009000000}">
      <text>
        <r>
          <rPr>
            <b/>
            <sz val="9"/>
            <color indexed="81"/>
            <rFont val="Tahoma"/>
            <family val="2"/>
          </rPr>
          <t>EMIRO NEL PALACIOS D:</t>
        </r>
        <r>
          <rPr>
            <sz val="9"/>
            <color indexed="81"/>
            <rFont val="Tahoma"/>
            <family val="2"/>
          </rPr>
          <t xml:space="preserve">
02-02-01-003-006-09
Otros productos plásticos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tc={A5627ECB-A7DF-4B0A-9AB5-2B7ABEC9CD5D}</author>
    <author>tc={C050AAC6-1422-4CF2-8C66-F0A0B6A12C0A}</author>
    <author>tc={ABBB3671-B7D8-431E-AE16-F7AC95B84FBC}</author>
    <author>tc={633546B5-C0FE-4544-BF68-82CFBD51D451}</author>
    <author>tc={A7F5A565-BF79-4865-BCD3-AAA9680F881E}</author>
    <author>tc={E7A81C95-E90F-422F-A8A2-E04DB5461B4F}</author>
    <author>tc={346F7216-3FE9-4782-A4EF-1FD06051C3B9}</author>
    <author>tc={F5E5917E-E069-43D4-B426-25FB056A40CA}</author>
    <author>tc={87EC4ED7-1425-427B-A299-9CE6E266E06D}</author>
    <author>tc={799569C3-F8DD-409C-B8A9-B7861B39A182}</author>
  </authors>
  <commentList>
    <comment ref="E1004" authorId="0" shapeId="0" xr:uid="{00000000-0006-0000-0200-000001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No hay elementos en detalle</t>
      </text>
    </comment>
    <comment ref="C1976" authorId="1" shapeId="0" xr:uid="{00000000-0006-0000-0200-000002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Deben haber dos tablas por unidad en materiales de intendencia, que están divididos en ACERADOS y NO ACERADOS.
En este ejemplo como son 4 unidades deben haber 8 tablas en total.</t>
      </text>
    </comment>
    <comment ref="I1979" authorId="2" shapeId="0" xr:uid="{00000000-0006-0000-0200-000003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Es el conteo del numero de unidades del activo, en caso de ser un activo que viene por par (ejemplo: Bota de combate) un par cuenta solo como una unidad.</t>
      </text>
    </comment>
    <comment ref="J1979" authorId="3" shapeId="0" xr:uid="{00000000-0006-0000-0200-000004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Se debe tomar el peso de una unidad, en caso de ser un articulo que viene por pares tendrá que pesarse un par.</t>
      </text>
    </comment>
    <comment ref="K1979" authorId="4" shapeId="0" xr:uid="{00000000-0006-0000-0200-000005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Se obtiene multiplicando la cantidad por el peso/unidad.</t>
      </text>
    </comment>
    <comment ref="H5085" authorId="5" shapeId="0" xr:uid="{00000000-0006-0000-0200-000006000000}">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No coincide las cantidades con el listado en detalle
</t>
      </text>
    </comment>
    <comment ref="J5094" authorId="6" shapeId="0" xr:uid="{00000000-0006-0000-0200-000007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Se obtiene multiplicando el valor unitario por cantidad.</t>
      </text>
    </comment>
    <comment ref="L5094" authorId="7" shapeId="0" xr:uid="{00000000-0006-0000-0200-000008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Se obtiene multiplicando cantidad por peso/unidad.</t>
      </text>
    </comment>
    <comment ref="C5239" authorId="8" shapeId="0" xr:uid="{00000000-0006-0000-0200-000009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Igual a la anterior tabla de resumen pero esta solo toma la casilla que suma los pesos de cada tabla.</t>
      </text>
    </comment>
    <comment ref="C6583" authorId="9" shapeId="0" xr:uid="{00000000-0006-0000-0200-00000A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Igual a la anterior tabla de resumen pero esta solo toma la casilla que suma los pesos de cada tabla.</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tc={66590DB2-71AF-4B4B-A2A7-1C3775289820}</author>
    <author>tc={0A01210A-8EFC-4EE6-B538-C2B8DC865A4F}</author>
    <author>tc={7E17D133-F42C-4E2E-96E1-324903912E22}</author>
    <author>tc={C297FAD8-FD8D-40F5-92A2-D63684173725}</author>
    <author>tc={6ED143FD-E4BF-40A6-8798-FB4C4A6D91C0}</author>
    <author>tc={3D2A7F05-291F-4369-83CF-36C1A59B8B8F}</author>
  </authors>
  <commentList>
    <comment ref="AL5" authorId="0" shapeId="0" xr:uid="{66590DB2-71AF-4B4B-A2A7-1C3775289820}">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No hay elementos detallados
</t>
      </text>
    </comment>
    <comment ref="AL7" authorId="1" shapeId="0" xr:uid="{0A01210A-8EFC-4EE6-B538-C2B8DC865A4F}">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No hay elementos detallados
</t>
      </text>
    </comment>
    <comment ref="D27" authorId="2" shapeId="0" xr:uid="{7E17D133-F42C-4E2E-96E1-324903912E22}">
      <text>
        <t>[Comentario encadenado]
Tu versión de Excel te permite leer este comentario encadenado; sin embargo, las ediciones que se apliquen se quitarán si el archivo se abre en una versión más reciente de Excel. Más información: https://go.microsoft.com/fwlink/?linkid=870924
Comentario:
    No hay elementos detallados</t>
      </text>
    </comment>
    <comment ref="T34" authorId="3" shapeId="0" xr:uid="{C297FAD8-FD8D-40F5-92A2-D63684173725}">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No hay elementos detallados
</t>
      </text>
    </comment>
    <comment ref="T40" authorId="4" shapeId="0" xr:uid="{6ED143FD-E4BF-40A6-8798-FB4C4A6D91C0}">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No hay elementos detallados
</t>
      </text>
    </comment>
    <comment ref="P72" authorId="5" shapeId="0" xr:uid="{3D2A7F05-291F-4369-83CF-36C1A59B8B8F}">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No coincide las cantidades con el listado en detalle
</t>
      </text>
    </comment>
  </commentList>
</comments>
</file>

<file path=xl/sharedStrings.xml><?xml version="1.0" encoding="utf-8"?>
<sst xmlns="http://schemas.openxmlformats.org/spreadsheetml/2006/main" count="31867" uniqueCount="6983">
  <si>
    <t>FUERZAS MILITARES DE COLOMBIA</t>
  </si>
  <si>
    <t>EJERCITO NACIONAL</t>
  </si>
  <si>
    <t>1. SITUACIÓN:</t>
  </si>
  <si>
    <t>2. MISIÓN:</t>
  </si>
  <si>
    <t xml:space="preserve">3. EJECUCIÓN: </t>
  </si>
  <si>
    <t>3.1. CONCEPTOS GENERALES</t>
  </si>
  <si>
    <t>3.2. JUSTIFICACIÓN DE LA NECESIDAD</t>
  </si>
  <si>
    <t>3.3. TIEMPO DE EJECUCIÓN</t>
  </si>
  <si>
    <t>El plazo de ejecución para los aportes en dinero será contado desde el perfeccionamiento del contrato hasta la entrega de los bienes y/o servicios.</t>
  </si>
  <si>
    <t>3.4. LUGAR DE ENTREGA Y/O EJECUCIÓN</t>
  </si>
  <si>
    <t>3.5. MISIONES PARTICULARES</t>
  </si>
  <si>
    <t xml:space="preserve"> - Verifica el cumplimiento del presente plan de necesidades.</t>
  </si>
  <si>
    <t>3.6. EJECUCIÓN APORTES</t>
  </si>
  <si>
    <t>4. UNIDAD, ARTICULO PRESUPUESTAL, RUBRO, RECURSO Y VALOR</t>
  </si>
  <si>
    <t>APORTE EN DINERO</t>
  </si>
  <si>
    <t>APORTE EN ESPECIE</t>
  </si>
  <si>
    <t>CAPITULOS</t>
  </si>
  <si>
    <t>DINERO</t>
  </si>
  <si>
    <t>ESPECIE</t>
  </si>
  <si>
    <t>VALOR TOTAL</t>
  </si>
  <si>
    <t>1. APOYO SEGURIDAD INFRAESTRUCTURA</t>
  </si>
  <si>
    <t>2. BIENESTAR DE PERSONAL</t>
  </si>
  <si>
    <t xml:space="preserve">5. PROYECTOS ESTRATEGICOS </t>
  </si>
  <si>
    <t xml:space="preserve">6. CIENCIA Y TECNOLOGIA </t>
  </si>
  <si>
    <t>TOTAL</t>
  </si>
  <si>
    <t>5. RELACION DE BIENES Y/O SERVICIOS ADQUIRIR</t>
  </si>
  <si>
    <t>VALOR</t>
  </si>
  <si>
    <t>TOTAL APORTES</t>
  </si>
  <si>
    <t xml:space="preserve">3. DERECHOS HUMANOS Y PROTECCION AL MEDIO AMBIENTE </t>
  </si>
  <si>
    <t xml:space="preserve">4. FORTALECIMIENTO INSTITUCIONAL Y GASTOS DE FUNCIONAMIENTO </t>
  </si>
  <si>
    <t>7 COMUNICACIONES</t>
  </si>
  <si>
    <t>ARTICULO PRESUPUESTAL</t>
  </si>
  <si>
    <t>UNIDAD</t>
  </si>
  <si>
    <t xml:space="preserve">RUBRO PRESUPUESTAL (Denominación) </t>
  </si>
  <si>
    <t>RECURSO</t>
  </si>
  <si>
    <t>VALOR APROPIADO</t>
  </si>
  <si>
    <t>RESUMEN RUBROS PRESUPUESTALES</t>
  </si>
  <si>
    <t>Omitido</t>
  </si>
  <si>
    <t>A-02-02-01-003-006</t>
  </si>
  <si>
    <t xml:space="preserve">CLASIFICADOR POR OBJETO DEL GASTO </t>
  </si>
  <si>
    <t>NOMBRE CUENTA</t>
  </si>
  <si>
    <t>ITEM</t>
  </si>
  <si>
    <t>CÓDIGO DANE</t>
  </si>
  <si>
    <t xml:space="preserve">DESCRIPCIÓN DEL BIEN Y/O SERVICIO </t>
  </si>
  <si>
    <t>UNIDAD MEDIDA</t>
  </si>
  <si>
    <t>EXISTENCIAS (STOCK - INVENTARIOS)</t>
  </si>
  <si>
    <t xml:space="preserve">NECESIDAD </t>
  </si>
  <si>
    <t>NECESIDAD TOTAL</t>
  </si>
  <si>
    <t>UNSPSC (CCE)</t>
  </si>
  <si>
    <t>CÓDIGO MATERIAL SAP (OPCIONAL)</t>
  </si>
  <si>
    <t>CÓDIGO OTAN - NOC (OPCIONAL)</t>
  </si>
  <si>
    <t xml:space="preserve"> - Supervisa la elaboración del plan con las necesidades presentadas por sus Brigadas Territoriales y las suyas propias.</t>
  </si>
  <si>
    <t>3.5.1  CEDE4</t>
  </si>
  <si>
    <t xml:space="preserve">en cuenta la ficha técnica de planeamiento logístico  (entrega)  de acuerdo a la Directiva Permanente No.  01034-8 y la ficha técnica de planeamiento logístico  </t>
  </si>
  <si>
    <t>Para la adquisición del material de acuerdo al presente plan de necesidades, la Unidad debe velar por el control y seguimiento de la contratación que se va a establecer teniendo</t>
  </si>
  <si>
    <t xml:space="preserve">PRIMERA DIVISIÓN </t>
  </si>
  <si>
    <t xml:space="preserve">SEGUNDA BRIGADA </t>
  </si>
  <si>
    <t xml:space="preserve">BATALLÓN DE ALTA MONTAÑA No. 6 </t>
  </si>
  <si>
    <t xml:space="preserve">Ciudad: Cienaga </t>
  </si>
  <si>
    <t xml:space="preserve">Departamento: Magdalena </t>
  </si>
  <si>
    <t>Fecha :29 de Marzo de 2021</t>
  </si>
  <si>
    <t>PLAN DE NECESIDADES No .                         QUE EMITE EL COMANDO DEL BATALLÓN DE ALTA MONTAÑA No. 6, PARA LA EJECUCIÓN DEL APORTE EN ESPECIE OTORGADO MEDIANTE EL CONVENIO DE COLABORACIÓN CON LA EMPRESA DRUMMOND LTD.   PARA EL COMANDO DE LA PRIMERA DIVISIÓN, BRIGADAS TERRITORIALES  Y SUS UNIDADES TACTICAS  CELEBRADO ENTRE EL MINISTERIO DE DEFENSA NACIONAL - EJÉRCITO NACIONAL Y LA EMPRESA DRUMMOND LTD. PARA LA VIGENCIA DEL 2021</t>
  </si>
  <si>
    <t>El Batallón de Alta Montaña No 6 ¨MY Robinson Daniel Ruiz Garzón¨, desarrolla operaciones militares de combate irregular de manera conjunta , coordinada e interagencial en el actual campo de combate que se presenta bajo los preceptos de volátil, incierto, complejo y ambiguo (VICA), de forma articulada y diferencial , para neutralizar el grupo delictivo organizado (GDO) Los Pachenca y los demás grupos delincuenciales comunes organizados (GDCO) que se encuentren en la jurisdicción asignada; así como también,  los demás factores de inestabilidad, en asistencia a la policía nacional bajo los preceptos del respeto ,  promoción y aplicación del DIH y los DDHH  en la jurisdicción asignada que permita seguir construyendo un Magdalena prospero, seguro y en paz.</t>
  </si>
  <si>
    <t>* Los elementos objeto del proceso de contratacion deberan entregarse en los siguentes almacenes, con su respectiva factura comercial y los demas documentos requereridos.</t>
  </si>
  <si>
    <t xml:space="preserve">CENTRO LOGISTICO: Almacen de intendencia Batallon de Infanteria Mecanizado No. 5 Cordova, ubicado en la calle Carrera 4 No.35-00 via al  Rodadero, Santa Marta Magdalena, Centro de Costos  3M1H218333.  </t>
  </si>
  <si>
    <t>SIGLA UNIDAD</t>
  </si>
  <si>
    <t xml:space="preserve">BATALLON DE ALTA MONTAÑA No. 6 </t>
  </si>
  <si>
    <t>BAMRU</t>
  </si>
  <si>
    <t>(abastecimiento) de acuerdo a la Directiva Permanente  01034-4 para la recepción y entrega del material  a contratar por parte del Comando de adquisiciones a la Div01</t>
  </si>
  <si>
    <t xml:space="preserve">3.5.2 Jefe de Estado Mayor de La Primera División </t>
  </si>
  <si>
    <t xml:space="preserve">BAMRU </t>
  </si>
  <si>
    <t>combustible Acpm-gasolina-aceite</t>
  </si>
  <si>
    <t>llantas</t>
  </si>
  <si>
    <t>repuestos</t>
  </si>
  <si>
    <t>mantenimiento</t>
  </si>
  <si>
    <t>PRODUCTOS DE HORNOS DE COQUE; PRODUCTOS DE REFINACIÓN DE PETRÓLEO Y COMBUSTIBLE NUCLEAR</t>
  </si>
  <si>
    <t>A-02-02-01-003-003</t>
  </si>
  <si>
    <t>PRODUCTOS DE CAUCHO Y PLÁSTICO</t>
  </si>
  <si>
    <t>A-02-02-01-004-009</t>
  </si>
  <si>
    <t>EQUIPO DE TRANSPORTE</t>
  </si>
  <si>
    <t>A-02-02-02-008-007</t>
  </si>
  <si>
    <t>SERVICIOS DE MANTENIMIENTO, REPARACIÓN E INSTALACIÓN (EXCEPTO SERVICIOS DE CONSTRUCCIÓN)</t>
  </si>
  <si>
    <t>APORTES EN ESPECIE</t>
  </si>
  <si>
    <t>pasajes aereos</t>
  </si>
  <si>
    <t>pasajes terrestres</t>
  </si>
  <si>
    <t>SERVICIOS DE TRANSPORTE DE PASAJEROS</t>
  </si>
  <si>
    <t>A-02-02-02-006-004</t>
  </si>
  <si>
    <t>Vallas DD.HH</t>
  </si>
  <si>
    <t xml:space="preserve">OTROS SERVICIOS DE FABRICACIÓN; SERVICIOS DE EDICIÓN, IMPRESIÓN Y REPRODUCCIÓN; SERVICIOS DE RECUPERACIÓN DE MATERIALES </t>
  </si>
  <si>
    <t>A-02-02-02-008-009</t>
  </si>
  <si>
    <t>Equipo Computo</t>
  </si>
  <si>
    <t>A-02-02-01-003-001</t>
  </si>
  <si>
    <t>A-02-02-01-003-005</t>
  </si>
  <si>
    <t>A-02-02-01-003-007</t>
  </si>
  <si>
    <t>A-02-02-01-004-001</t>
  </si>
  <si>
    <t>A-02-02-01-004-002</t>
  </si>
  <si>
    <t>PRODUCTOS DE MADERA, CORCHO, CESTERÍA Y ESPARTERÍA</t>
  </si>
  <si>
    <t>OTROS PRODUCTOS QUÍMICOS; FIBRAS ARTIFICIALES (O FIBRAS INDUSTRIALES HECHAS POR EL HOMBRE)</t>
  </si>
  <si>
    <t>VIDRIO Y PRODUCTOS DE VIDRIO Y OTROS PRODUCTOS NO METÁLICOS N.C.P.PRODUCTOS DE CAUCHO Y PLÁSTICO</t>
  </si>
  <si>
    <t>METALES BÁSICOS</t>
  </si>
  <si>
    <t>PRODUCTOS METÁLICOS ELABORADOS (EXCEPTO MAQUINARIA Y EQUIPO)</t>
  </si>
  <si>
    <t>Unidad</t>
  </si>
  <si>
    <t>Galón</t>
  </si>
  <si>
    <t>Metros</t>
  </si>
  <si>
    <t>CUÑETE</t>
  </si>
  <si>
    <t>PEGANTE PARA PVC</t>
  </si>
  <si>
    <t>LITRO</t>
  </si>
  <si>
    <t>SILICONA TRANSPARENTE 300 ml</t>
  </si>
  <si>
    <t>TUBO</t>
  </si>
  <si>
    <t>MANGUERA PARA ENTRADA DE AGUA LAVA MANOS PLASTICA</t>
  </si>
  <si>
    <t>MANGUERA PARA ENTRADA DE AGUA SANITARIO PLASTICA</t>
  </si>
  <si>
    <t xml:space="preserve">TELA AFALTICA </t>
  </si>
  <si>
    <t>ADAPTADOR HEMBRA  PVC DE 3/4"</t>
  </si>
  <si>
    <t>ADAPTADOR HEMBRA DE 1"  PVC</t>
  </si>
  <si>
    <t xml:space="preserve">ADAPTADOR HEMBRA PRESION 1 1/2" </t>
  </si>
  <si>
    <t xml:space="preserve">ADAPTADOR HEMBRA PRESION 1 1/4" </t>
  </si>
  <si>
    <t xml:space="preserve">ADAPTADOR HEMBRA PRESION 1/2" </t>
  </si>
  <si>
    <t xml:space="preserve">ADAPTADOR HEMBRA PRESION 2 1/2" </t>
  </si>
  <si>
    <t xml:space="preserve">ADAPTADOR HEMBRA PRESION 2" </t>
  </si>
  <si>
    <t xml:space="preserve">ADAPTADOR HEMBRA PRESION 3" </t>
  </si>
  <si>
    <t xml:space="preserve">ADAPTADOR HEMBRA PRESION 3/4" </t>
  </si>
  <si>
    <t>ADAPTADOR HEMBRA PVC  DE 3/4"</t>
  </si>
  <si>
    <t>ADAPTADOR HEMBRA PVC DE 1"</t>
  </si>
  <si>
    <t xml:space="preserve">ADAPTADOR HEMBRA PVC DE 1/2" </t>
  </si>
  <si>
    <t>ADAPTADOR MACHO  DE 1/2" PVC</t>
  </si>
  <si>
    <t>ADAPTADOR MACHO 1" PVC</t>
  </si>
  <si>
    <t>ADAPTADOR MACHO 3/4" PVC</t>
  </si>
  <si>
    <t>ADAPTADOR MACHO PRESION 1 1/2"</t>
  </si>
  <si>
    <t>ADAPTADOR MACHO PRESION 1 1/4"</t>
  </si>
  <si>
    <t>ADAPTADOR MACHO PRESION 1"</t>
  </si>
  <si>
    <t>ADAPTADOR MACHO PRESION 2 1/2"</t>
  </si>
  <si>
    <t>ADAPTADOR MACHO PRESION 2"</t>
  </si>
  <si>
    <t xml:space="preserve">ADAPTADOR MACHO PRESION 3" </t>
  </si>
  <si>
    <t xml:space="preserve">ADAPTADOR MACHO PRESION 3/4" </t>
  </si>
  <si>
    <t xml:space="preserve">ADAPTADOR MACHO PRESION1/2" </t>
  </si>
  <si>
    <t xml:space="preserve">ADAPTADOR MACHO PVC 1" </t>
  </si>
  <si>
    <t xml:space="preserve">ADAPTADOR MACHO PVC 3/4" </t>
  </si>
  <si>
    <t>ADAPTADOR MACHO PVC DE 1/2"</t>
  </si>
  <si>
    <t xml:space="preserve">CODO DE PVC 1/2" </t>
  </si>
  <si>
    <t>CODO EN PVC 1 1/2"</t>
  </si>
  <si>
    <t>CODO EN PVC 1"</t>
  </si>
  <si>
    <t>CODO EN PVC 2"</t>
  </si>
  <si>
    <t>CODO EN PVC 3/4"</t>
  </si>
  <si>
    <t>CODO PRESION 45° 1 1/2"</t>
  </si>
  <si>
    <t>CODO PRESION 45° 1 1/4"</t>
  </si>
  <si>
    <t>CODO PRESION 45° 2"</t>
  </si>
  <si>
    <t>CODO PRESION 45° 3"</t>
  </si>
  <si>
    <t>CODO PRESION 45° 3/4"</t>
  </si>
  <si>
    <t>CODO PRESION 90° 1 1/2"</t>
  </si>
  <si>
    <t>CODO PRESION 90° 1 1/4"</t>
  </si>
  <si>
    <t>CODO PRESION 90° 3"</t>
  </si>
  <si>
    <t>CODO PRESION 90° 3/4</t>
  </si>
  <si>
    <t>CODO SANITARIO CXC 45° 1 1/2"</t>
  </si>
  <si>
    <t>CODO SANITARIO CXC 45° 2"</t>
  </si>
  <si>
    <t>CODO SANITARIO CXC 45° 3"</t>
  </si>
  <si>
    <t>CODO SANITARIO CXC 45° 4"</t>
  </si>
  <si>
    <t>CODO SANITARIO CXC 45° 6"</t>
  </si>
  <si>
    <t>CODO SANITARIO CXC 90° 1 1/2"</t>
  </si>
  <si>
    <t>CODO SANITARIO CXC 90° 2"</t>
  </si>
  <si>
    <t>CURVA CONDUIT PVC 1/2"</t>
  </si>
  <si>
    <t>SIFON LAVA MANOS DE 1/2</t>
  </si>
  <si>
    <t>SIFON PARA USO EN TUBERIA ALCANTARILLADO DIAMETRO DE 4"</t>
  </si>
  <si>
    <t>SIFON SANITARIO DE 1/2</t>
  </si>
  <si>
    <t>TAPON PRUEBA SANITARIO 1 1/2"</t>
  </si>
  <si>
    <t>TAPON PRUEBA SANITARIO 2"</t>
  </si>
  <si>
    <t>TAPON PRUEBA SANITARIO 3"</t>
  </si>
  <si>
    <t>TAPON PRUEBA SANITARIO 4"</t>
  </si>
  <si>
    <t>TAPON PRUEBA SANITARIO 6"</t>
  </si>
  <si>
    <t>TAPON ROSCADO PRESION 1 1/2"</t>
  </si>
  <si>
    <t>TAPON SOLDADO PRESION 1 1/2"</t>
  </si>
  <si>
    <t>TAPON SOLDADO PRESION 1 1/4"</t>
  </si>
  <si>
    <t>TAPON SOLDADO PRESION 1"</t>
  </si>
  <si>
    <t>TAPON SOLDADO PRESION 1/2"</t>
  </si>
  <si>
    <t>TAPON SOLDADO PRESION 3"</t>
  </si>
  <si>
    <t>TEFLON INDUSTRIAL</t>
  </si>
  <si>
    <t>Rollo</t>
  </si>
  <si>
    <t xml:space="preserve">Rollo </t>
  </si>
  <si>
    <t>TUBERÍA CONDUIT PARA CABLEADO ELÉCTRICO Y TELEFÓNICO EN PVC, DIÁMETRO 1/2 ", LONGITUD DE 3 M, ESPESOR DE 1.52 MM, SUPERFICIE EXTERIOR LISO.</t>
  </si>
  <si>
    <t>TUBERÍA CONDUIT PARA CABLEADO ELÉCTRICO Y TELEFÓNICO EN PVC, DIÁMETRO 3/4 ", LONGITUD DE 3 M, ESPESOR DE 1.52 MM, SUPERFICIE EXTERIOR LISO.</t>
  </si>
  <si>
    <t>TUBERIA DE PRESION PARA CONSTRUCCCION DE INSTALACIONES INTERNAS EN PVC 1"  6 MTS</t>
  </si>
  <si>
    <t>TUBERIA EN PVC PARA AGUA POTABLE, DE DIAMETRO 1 1/2" ESPESOR DE PARED RDE 21 X 6 METROS</t>
  </si>
  <si>
    <t>TUBERIA EN PVC PARA AGUA POTABLE, DE DIAMETRO 1/2" ESPESOR DE PARED RDE 21 X 6 METROS</t>
  </si>
  <si>
    <t>TUBERIA EN PVC PARA AGUA POTABLE, DE DIAMETRO 2" ESPESOR DE PARED RDE 21 X 6 METROS</t>
  </si>
  <si>
    <t>TUBERIA EN PVC PARA AGUA POTABLE, DE DIAMETRO 3" ESPESOR DE PARED RDE 21 X 6 METROS</t>
  </si>
  <si>
    <t>TUBERIA EN PVC SANITARIO, DE DIAMETRO 4"  X 6 METROS DE LARGO</t>
  </si>
  <si>
    <t>TUBERIA EN PVC SANITARIO, DE DIAMETRO 6"    X 6 METROS DE LARGO</t>
  </si>
  <si>
    <t>UNION DE 1" LISA</t>
  </si>
  <si>
    <t>UNION PARA TUBERIA SANITARIA EN PVC DE DIAMETRO DE 1/2"</t>
  </si>
  <si>
    <t xml:space="preserve">UNION PRESION PVC 1 1/2" </t>
  </si>
  <si>
    <t xml:space="preserve">UNION PRESION PVC 1/2" </t>
  </si>
  <si>
    <t xml:space="preserve">UNION PRESION PVC 2"  </t>
  </si>
  <si>
    <t xml:space="preserve">UNION PRESION PVC 3" </t>
  </si>
  <si>
    <t>UNION SANITARIA 4"</t>
  </si>
  <si>
    <t>UNION SANITARIA 6"</t>
  </si>
  <si>
    <t>YEE SANITARIA 4"</t>
  </si>
  <si>
    <t>YEE SANITARIA 6"</t>
  </si>
  <si>
    <t>CINTA AISLANTE ELECTRICA GRANDE</t>
  </si>
  <si>
    <t>CINTA AISLANTE ELECTRICA PEQUEÑA</t>
  </si>
  <si>
    <t>CINTA DE ENMASCARAR  2"</t>
  </si>
  <si>
    <t>CINTA DE ENMASCARAR DE 1 1/2"</t>
  </si>
  <si>
    <t>CINTA DE PAPEL PARA YESO CARTON 50 MM X 150 MTRS</t>
  </si>
  <si>
    <t>CINTA DE SEGURIDAD X ROLLO DE 100 MTS</t>
  </si>
  <si>
    <t>GRAPA CONDUIT PLASTICA 1/2</t>
  </si>
  <si>
    <t>GRAPA PARA ALAMBRE PUA X 1 KG</t>
  </si>
  <si>
    <t>CAJA</t>
  </si>
  <si>
    <t>GRIFERIA DE TANQUE SANITARIO, CON PALANCA DE 13 CM</t>
  </si>
  <si>
    <t>JUEGOS</t>
  </si>
  <si>
    <t>GRIFERIA PARA LAVA MANOS SENCILLA</t>
  </si>
  <si>
    <t>TEJA PLASTICA C7 NUMERO 10</t>
  </si>
  <si>
    <t>ORINAL DE DISEÑO ARRECIFE ENTRADA SUPERIOR</t>
  </si>
  <si>
    <t>SANITARIO DE 2 PIEZAS CON TAZA REDONDA, CON ANILLO CERRADO</t>
  </si>
  <si>
    <t>LADRILLO H 10</t>
  </si>
  <si>
    <t>BULTO</t>
  </si>
  <si>
    <t>LAMINA DRYWALL 1.22 M X 2.44 M CALIBRE ½</t>
  </si>
  <si>
    <t>LAMINA SUPERBOARD 244X122CM X 6MM</t>
  </si>
  <si>
    <t>DISCO CORTE METAL 4</t>
  </si>
  <si>
    <t>DISCO CORTE METAL 6</t>
  </si>
  <si>
    <t>LIJA 180</t>
  </si>
  <si>
    <t>PLIEGO</t>
  </si>
  <si>
    <t>LIJA N° 150</t>
  </si>
  <si>
    <t>BROCHA 2" CERDAS NATURALES</t>
  </si>
  <si>
    <t>BROCHA 3" CERDAS NATURALES CHINAS BLANCAS</t>
  </si>
  <si>
    <t xml:space="preserve">RODILLOS DE FELPA </t>
  </si>
  <si>
    <t>CERÁMICA PARA PISO DE 60 X 60 CMS COLOR  BEIS 5 MM ESMALTADO TRAFICO COMERCIAL DE PRIMERA.</t>
  </si>
  <si>
    <t>ANGULOS METALICOS DE 1/2</t>
  </si>
  <si>
    <t>ANGULOS METALICOS GALVANIZADOS ANGULOS PARA DRYWALL, CL 26 en 59mm, 60mm, 89mm, 90mm</t>
  </si>
  <si>
    <t>ALAMBRE DE COBRE RECUBIERTO EN POLIVINILO NUMERO 10</t>
  </si>
  <si>
    <t>ALAMBRE DE COBRE RECUBIERTO EN POLIVINILO NUMERO 12</t>
  </si>
  <si>
    <t>ALAMBRE DE COBRE RECUBIERTO EN POLIVINILO NUMERO 14</t>
  </si>
  <si>
    <t>ALAMBRE DE COBRE RECUBIERTO EN POLIVINILO NUMERO 8</t>
  </si>
  <si>
    <t>ALAMBRE DE COBRE RECUBIERTO EN POLIVINILO NUMERO 4</t>
  </si>
  <si>
    <t>TEJAS EN ACERO GALVANIZADO</t>
  </si>
  <si>
    <t>TUBOS DE HIERRO O ACERO GALVANIZADOS</t>
  </si>
  <si>
    <t>CANAL PARA LAMINA DRYWALL 0.85 MM PARAL FC 140*41.2 X 2.44 MT</t>
  </si>
  <si>
    <t>CANALETA PARA LAMINA DRYWALL 0.85 MM PARAL FC 140*41.2 X 2.44 MT</t>
  </si>
  <si>
    <t>MARCOS PARA PUERTA METALICA 2 MT DE ALTO X 1 DE ANCHO</t>
  </si>
  <si>
    <t>ALAMBRE DULCE CALIBRE 16</t>
  </si>
  <si>
    <t>KILO</t>
  </si>
  <si>
    <t>ALAMBRE QUEMAO CL 18</t>
  </si>
  <si>
    <t>AMARRES METALICOS (PARA TEJA DE ETERNITH) CL 18</t>
  </si>
  <si>
    <t>BISAGRAS PARA PUERTA DE DOS PIEZAS TIPO LIBRO</t>
  </si>
  <si>
    <t>CADENA ESLABONADA, CALIBRADA, DE ACERO, CON UN DIAMETRO DE 1/4"</t>
  </si>
  <si>
    <t>CANDADO DE ALTA SEGURIDAD ACERO TEMPLADO X 70 MM</t>
  </si>
  <si>
    <t>CERRADURA PARA ALCOBA Cerradura Alcoba 5831 A P/b Madera Clara Escudo Dorado Ka</t>
  </si>
  <si>
    <t>CHAPAS PARA PUERTA METALICA DE SE SEGURIDAD TRIPLE GUARDA / Cerradura Sobreponer 3 Bulones 3623-60 Derecha  Sku 3320 )</t>
  </si>
  <si>
    <t>CLAVO DE ACERO LISO DE 1" CAJA X 500 GR</t>
  </si>
  <si>
    <t>CLAVO DE ACERO LISO DE 2" CAJA X 500 GR</t>
  </si>
  <si>
    <t xml:space="preserve">HOJA DE SEGUETA DE 10" </t>
  </si>
  <si>
    <t>SOLDADURA 6011 DELGADA</t>
  </si>
  <si>
    <t xml:space="preserve">SOLDADURA LIQUIDA X CUARTOS </t>
  </si>
  <si>
    <t>CUARTOS</t>
  </si>
  <si>
    <t>SOLDADURA ROJA 6013</t>
  </si>
  <si>
    <t>TORNILLO DRYWALL 6" * 1000</t>
  </si>
  <si>
    <t xml:space="preserve">LLAVE DE PASO DE 1/2" BRONCE </t>
  </si>
  <si>
    <t>POMAS PARA DUCHA</t>
  </si>
  <si>
    <t>VALVULA BOLA 3/4" CIERRE RAPIDO</t>
  </si>
  <si>
    <t>VALVULA DE REGULACION METALICA PARA SANITARIO</t>
  </si>
  <si>
    <t>CAJA CIRCUITO DE ALIMENTACIÓN DE ENERGÍA CON BRAKER TRIFÁSICO A 100 AMPERIOS 18 CIRCUITOS</t>
  </si>
  <si>
    <t>CAJA CIRCUITO DE ALIMENTACIÓN DE ENERGÍA CON BRAKER TRIFÁSICO A 100 AMPERIOS 8 CIRCUITOS</t>
  </si>
  <si>
    <t>CAJA OCTOGONAL PLÁSTICA</t>
  </si>
  <si>
    <t>INTERRUPTOR ELECTRICO DOBLE CON POLO A TIERRA</t>
  </si>
  <si>
    <t>INTERRUPTOR ELECTRICO SENCILLO CON POLO A TIERRA</t>
  </si>
  <si>
    <t>TOMA CORRIENTE DOBLE CON CONEXIÓN A TIERRA</t>
  </si>
  <si>
    <t>TOMA CORRIENTE SENCILLO CON CONEXIÓN A TIERRA</t>
  </si>
  <si>
    <t xml:space="preserve">LAMPARA 60X60 CON REJILLA ESPECULAR 16 CELDAS, IP20, CON SOCKET T8 A 120V, INCLUYE 4 TUBOS FLUORESCENTE DE 17W T8, BALASTO ELECTRONICO </t>
  </si>
  <si>
    <t>REFLECTOR LED 50W 6500K SALIDA POLO A TIERRA - IP65 VOLTAJE: 85-265V/50-60HZ DIMENSIONES: 28 X 23 X 15 CM LÚMENES 3500LM</t>
  </si>
  <si>
    <t>BOMBILLO LED 20w ESPIRAL  120v LUZ DIA</t>
  </si>
  <si>
    <t>BOMBILLO LED 70w ESPIRAL 120v LUZ DIA</t>
  </si>
  <si>
    <t>QUÍMICOS BÁSICOS</t>
  </si>
  <si>
    <t>A-02-02-01-003-004</t>
  </si>
  <si>
    <t>OTROS BIENES TRANSPORTABLES N.C.P.</t>
  </si>
  <si>
    <t>A-02-02-01-003-008</t>
  </si>
  <si>
    <t>MAQUINARIA Y APARATOS ELÉCTRICOS</t>
  </si>
  <si>
    <t>A-02-02-01-004-006</t>
  </si>
  <si>
    <t>MAQUINARIA PARA USOS ESPECIALES</t>
  </si>
  <si>
    <t>A-02-02-01-004-004</t>
  </si>
  <si>
    <t>MAQUINARIA DE OFICINA, CONTABILIDAD E INFORMÁTICA</t>
  </si>
  <si>
    <t>A-02-02-01-004-005</t>
  </si>
  <si>
    <t xml:space="preserve">LICENCIAS </t>
  </si>
  <si>
    <t>EQUIPO Y APARATOS DE RADIO, TELEVISIÓN Y COMUNICACIONES</t>
  </si>
  <si>
    <t>A-02-02-01-004-007</t>
  </si>
  <si>
    <t xml:space="preserve">Mantenimiento de Equipo de computo </t>
  </si>
  <si>
    <t xml:space="preserve">impresoras </t>
  </si>
  <si>
    <t xml:space="preserve">MEDICAMENTOS </t>
  </si>
  <si>
    <t>MAQUINARIA PARA USO GENERAL</t>
  </si>
  <si>
    <t>A-02-02-01-004-003</t>
  </si>
  <si>
    <t>AIRES ACONDICIONAC</t>
  </si>
  <si>
    <t xml:space="preserve">SCANNER </t>
  </si>
  <si>
    <t xml:space="preserve">HERAMMIENTAS </t>
  </si>
  <si>
    <t xml:space="preserve">GUADAÑAS </t>
  </si>
  <si>
    <t xml:space="preserve">APOYOS EN ESPECIE </t>
  </si>
  <si>
    <t xml:space="preserve">ACPM </t>
  </si>
  <si>
    <t xml:space="preserve">GASOLINA </t>
  </si>
  <si>
    <t>A-02-02-01-003</t>
  </si>
  <si>
    <t>GASOLINA MOTOR CORRIENTE</t>
  </si>
  <si>
    <t xml:space="preserve">GALONES </t>
  </si>
  <si>
    <t>OTROS BIENES TRANSPORTABLES (EXCEPTO PRODUCTOS METÁLICOS, MAQUINARIA Y EQUIPO)</t>
  </si>
  <si>
    <t xml:space="preserve">DIESEL </t>
  </si>
  <si>
    <t xml:space="preserve">UNIDAD    </t>
  </si>
  <si>
    <t>A-02-02-01-004</t>
  </si>
  <si>
    <t>KIT DE ARRASTRE PARA MOTOCICLETA SUZUKI DR 200</t>
  </si>
  <si>
    <t>KIT DE ARRASTRE PARA MOTOCICLETA SUZUKI DR 650</t>
  </si>
  <si>
    <t>KIT DE ARRASTRE PARA MOTOCICLETA YAMAHA XTZ 250</t>
  </si>
  <si>
    <t>FILTRO DE ACEITE PARA MOTOCICLETA SUSUKI DR 200</t>
  </si>
  <si>
    <t xml:space="preserve">UNIDAD </t>
  </si>
  <si>
    <t>FILTRO DE ACEITE PARA MOTOCICLETA SUSUKI DR 650</t>
  </si>
  <si>
    <t>FILTRO DE AIRE PARA MOTOCICLETA SUSUKI DR 200</t>
  </si>
  <si>
    <t>FILTRO DE AIRE PARA MOTOCICLETA SUSUKI DR 650</t>
  </si>
  <si>
    <t>CAMBIO KIT DE ARRASTRE PARA MOTOCICLETA SUZUKI DR 200</t>
  </si>
  <si>
    <t>CAMBIO KIT DE ARRASTRE PARA MOTOCICLETA SUZUKI DR 650</t>
  </si>
  <si>
    <t>CAMBIO KIT DE ARRASTRE PARA MOTOCICLETA YAMAHA XTZ 250</t>
  </si>
  <si>
    <t>CAMBIO FILTRO DE ACEITE PARA MOTOCICLETA SUSUKI DR 200</t>
  </si>
  <si>
    <t>CAMBIO FILTRO DE ACEITE PARA MOTOCICLETA SUSUKI DR 650</t>
  </si>
  <si>
    <t>CAMBIO FILTRO DE AIRE PARA MOTOCICLETA SUSUKI DR 200</t>
  </si>
  <si>
    <t>CAMBIO FILTRO DE AIRE PARA MOTOCICLETA SUSUKI DR 650</t>
  </si>
  <si>
    <t>APOYO SEGURIDAD INFRAESTRUCTURA</t>
  </si>
  <si>
    <t>ALOJAMIENTO; SERVICIOS DE SUMINISTRO DE COMIDAS Y BEBIDAS; SERVICIOS DE TRANSPORTE; Y SERVICIOS DE DISTRIBUCIÓN DE ELECTRICIDAD, GAS Y AGUA</t>
  </si>
  <si>
    <t>A-02-02-02-006</t>
  </si>
  <si>
    <t>TOTAL BIENESTAR DE PERSONAL</t>
  </si>
  <si>
    <t xml:space="preserve">SERVICIOS PRESTADOS A LAS EMPRESAS Y SERVICIOS DE PRODUCCIÓN </t>
  </si>
  <si>
    <t>A-02-02-02-008</t>
  </si>
  <si>
    <t xml:space="preserve">VALLAS, AVISOS Y OTROS SIMILARES ELABORADOS EN MATERIAL TEXTIL. Vallas a Full color tamaño 4 x 1,5 MTS. </t>
  </si>
  <si>
    <t xml:space="preserve">VALLAS, AVISOS Y OTROS SIMILARES ELABORADOS EN MATERIAL TEXTIL. Vallas a Full color tamaño 2 x 3 MTS. </t>
  </si>
  <si>
    <t xml:space="preserve">TOTAL DERECHOS HUMANOS Y PROTECCIÓN AL MEDIO AMBIENTE </t>
  </si>
  <si>
    <t>PRODUCTOS METÁLICOS, MAQUINARIA Y EQUIPO</t>
  </si>
  <si>
    <t xml:space="preserve">A-02-02-01-004   </t>
  </si>
  <si>
    <t xml:space="preserve">Compresores eléctricos.  Compresor 1.5 HP 24 LT 106L/MIN 115 PSI 6.4 CFM </t>
  </si>
  <si>
    <t xml:space="preserve">UNIDAD   </t>
  </si>
  <si>
    <t xml:space="preserve">Amperímetros y voltímetros. Multimetro Automatico </t>
  </si>
  <si>
    <t>APARATOS MÉDICOS, INSTRUMENTOS ÓPTICOS Y DE PRECISIÓN, RELOJES</t>
  </si>
  <si>
    <t>A-02-02-01-004-008</t>
  </si>
  <si>
    <t>Taladradoras, perforadoras y similares
rotativas (incluso de percusión), neumáticas,
de uso manual. TALADRO 1/2 PG. PERCUTOR 800W 3000RPM VVR.</t>
  </si>
  <si>
    <t xml:space="preserve">Taladradoras, perforadoras y similares
rotativas (incluso de percusión), neumáticas,
ROTOMARTILLO SDS-PLUS 800W 2.9J 1500 RPM 2.6 K </t>
  </si>
  <si>
    <t xml:space="preserve">Palas y similares. PALIN HOYADOR CON CABO </t>
  </si>
  <si>
    <t>Sierras montadas para aserraderos. CALADORA 500W 1450-3200OPM GST-700</t>
  </si>
  <si>
    <t>VIDRIO Y PRODUCTOS DE VIDRIO Y OTROS PRODUCTOS NO METÁLICOS N.C.P.</t>
  </si>
  <si>
    <t xml:space="preserve">Discos o piedras de esmeril. ESMERIL DE BANCO 60PG 373W 3450RPM </t>
  </si>
  <si>
    <t xml:space="preserve">Destornilladores. JUEGO DESTORNILLADORES 4PZS </t>
  </si>
  <si>
    <t xml:space="preserve">Llaves de ajuste graduables. JUEGO 10 LLAVES HEX METRICAS </t>
  </si>
  <si>
    <t>Herramientas de mano (incluso herramientas de mano del tipo utilizado en la agricultura, horticultura o silvicultura, sierras de mano, limas, alicates y cizallas manuales para metales, llaves de tuercas manuales, sopletes o antorchas de soldadura y abrazaderas). JUEGO MECANICO 25 PIEZAS 1/2 LLAVES PG</t>
  </si>
  <si>
    <t>Cepilladoras, pulidoras y biseladoras
para metales. PULIDORA 4-1/2 PG 1200w 11000rpm</t>
  </si>
  <si>
    <t xml:space="preserve">Herramientas de mano (incluso herramientas de mano del tipo utilizado en la agricultura, horticultura o silvicultura, sierras de mano, limas, alicates y cizallas manuales para metales, llaves de tuercas manuales, sopletes o antorchas de soldadura y abrazaderas).  JUEGO 9 LLAVES COMBINADAS 1/A - 3/A PG </t>
  </si>
  <si>
    <t xml:space="preserve">Prensas hidráulicas. PRENSA DE BANCO 6PG </t>
  </si>
  <si>
    <t xml:space="preserve">Llaves de ajuste graduables. JUEGO 20 LLAVES COMBINADAS PG - MM </t>
  </si>
  <si>
    <t xml:space="preserve">Machetes y similares. MACHETE PULIDO 22 PULG </t>
  </si>
  <si>
    <t xml:space="preserve">Llaves de ajuste fijas. LLAVE EXPANDIÓN 10 PG </t>
  </si>
  <si>
    <t>Maquinas hidrolavadoras para lavado de vehículos. HIDROLAVADORA 1800PSI 6.5L/min 1600 W 110V</t>
  </si>
  <si>
    <t>Soldadores eléctricos. SOLDADOR INVERSOR ARC 220 AMP 110/220V</t>
  </si>
  <si>
    <t>Carretillas de mano en  bra de vidrio. CARRETILLA NEGRA CACHACA ANTIPINCHAZO</t>
  </si>
  <si>
    <t xml:space="preserve">Carritos metálicos manuales especiales para el transporte de mercancías. ZORRA 250KG 130 X 55CM BANDEJA 22X35 CM </t>
  </si>
  <si>
    <t>Paquetes de sistemas operativo. LICENCIAS PARA SISTEMA OPERATIVO WINDOWS</t>
  </si>
  <si>
    <t xml:space="preserve">Paquetes de aplicaciones de productividad general de negocio y usos de aplicaciones para el hogar. LICENCIAS PARA OFFICE </t>
  </si>
  <si>
    <t>Unidad central de procesamiento. Computador de Escritorio de acuerdo al item No. 1 de la ficha tecnica No. CEDE6-260-A2-CEDE6-260-A2--2019 adquisición de equipos de computo perifericos del 14 de Febrero de 2019</t>
  </si>
  <si>
    <t>Impresora multifuncional. IMPRESORA MULTIFUNCIONAL AVANZADA DE ACUERDO A ITEM No. 2  de la ficha tecnica No. CEDE6-260-A2-CEDE6-260-A2-2019 adquisición de equipos de computo perifericos del 14 de Febrero de 2019</t>
  </si>
  <si>
    <t>Impresoras multifuncional. IMPRESORA A COLOR DE ACUERDO A ITEM No. 2  de la ficha tecnica No. CEDE6-260-A2-CEDE6-260-A2-2019 adquisición de equipos de computo perifericos del 14 de Febrero de 2019</t>
  </si>
  <si>
    <t xml:space="preserve">Servicios de mantenimiento y reparación de computadores y
equipo periférico. MANTENIMIENTO DE EQUIPO DE COMPUTO E IMPRESORAS QUE ESTE EN CARGOS DE INVENTARIOS DE LA UNIDAD DE ACUERDO A LA NECESIDAD Y HASTA AGOTAR EL PRESUPUESTO. </t>
  </si>
  <si>
    <t xml:space="preserve">Aparatos para acondicionamiento de
aire y calefacción. Aire Acondicionado Minisplit Inverter 18000 BTU 220V </t>
  </si>
  <si>
    <t>Aparatos para acondicionamiento de
aire y calefacción. Aire Acondicionado Minisplit Inverter 24000BTU 220V</t>
  </si>
  <si>
    <t>Escáner (excepto la combinación de impresora, escáner, fotocopiadora y/o
fax). ESCANER PRODUCTIVIDAD AVANZADA DE ACUERDO ITEM No. 3 de la ficha tecnica No. CEDE6-260-A2-CEDE6-260-A2-2019 adquisición de equipos de computo perifericos del 14 de Febrero de 2019</t>
  </si>
  <si>
    <t xml:space="preserve">TOTAL </t>
  </si>
  <si>
    <t>Planear con cargo a los aportes en dinero asignados mediante convenios las necesidades presentadas por el Batallón de Alta Montaña No. 6,   utilizando correctamente los rubros del Catalogo Rubros Presupuestales Gastos Generales del Ministerio de Defensa Nacional.</t>
  </si>
  <si>
    <t xml:space="preserve">Teniendo en cuenta la misionalidad del Batallón y que la asignación de recursos fiscales por parte del Estado no es la suficiente para mitigar las necesidades de la Unidad, esta Unidad planteo adquirir estos recursos a traves del Convenio de Colaboración entre el Ministerio de Defensa Nacional - Ejercito Nacional - Batallón de Alta Montaña No. 6  la empresa DRUMMOND LTD., así: </t>
  </si>
  <si>
    <r>
      <rPr>
        <b/>
        <sz val="10.5"/>
        <color theme="1"/>
        <rFont val="Arial"/>
        <family val="2"/>
      </rPr>
      <t>COMBUSTIBLE - LLANTAS - REPUESTOS Y MANTENIMIENTO DE VEHÍCULOS (orientado a los vehículos tipo motocicleta)</t>
    </r>
    <r>
      <rPr>
        <sz val="10.5"/>
        <color theme="1"/>
        <rFont val="Arial"/>
        <family val="2"/>
      </rPr>
      <t xml:space="preserve">: Los procesos misionales del Batallón, enmarcados en el sector de Seguridad y Defensa del Gobierno Nacional están orientados hacia operaciones Terrestres, cuyo propósito principal es el control territorial. Por otro lado, el consolidado de la información estadística delincuencial y de violencia del Departamento de Magdalena, demuestra la necesidad de fortalecer la capacidad de movilidad para la Fuerza Pública mejorando la operatividad y efectividad de la misma. por lo cual se hace necesario e indispensable el apoyo con el suministro de combustible para garantizar el cumplimiento de la Misión. </t>
    </r>
  </si>
  <si>
    <r>
      <t xml:space="preserve">PASAJES AEREOS Y TERRESTRES : </t>
    </r>
    <r>
      <rPr>
        <sz val="10.5"/>
        <color theme="1"/>
        <rFont val="Arial"/>
        <family val="2"/>
      </rPr>
      <t xml:space="preserve">El Batallón de Alta Montaña No. 6, pretende brindar moral y bienestar al personal organico de la Unidad adquiriendo pasajes aereos y terrestres para aquellos que se encuentran velando por la seguridad de la poblaciòn,  de igual  para los que estan en cumplimiento tareas administrativas demostrando un  excelente desempeño en su cargo que siendo esto una recompensa a la labor desarrollada. </t>
    </r>
  </si>
  <si>
    <r>
      <t xml:space="preserve">VALLAS: </t>
    </r>
    <r>
      <rPr>
        <sz val="10.5"/>
        <color theme="1"/>
        <rFont val="Arial"/>
        <family val="2"/>
      </rPr>
      <t xml:space="preserve">De acuerdo a las ordenes emitidas por el presidente de la Republica y lineaminetos de las politicas de Comando General referente al tema en Derechos Humanos y Proteccion al medio ambiente de da cumplimiento adquiriendo vallas con temas alusivos a los derechos humanos. </t>
    </r>
  </si>
  <si>
    <r>
      <rPr>
        <b/>
        <sz val="10.5"/>
        <color theme="1"/>
        <rFont val="Arial"/>
        <family val="2"/>
      </rPr>
      <t xml:space="preserve">MATERIALES DE CONSTRUCCIÓN: </t>
    </r>
    <r>
      <rPr>
        <sz val="10.5"/>
        <color theme="1"/>
        <rFont val="Arial"/>
        <family val="2"/>
      </rPr>
      <t>El Batallón de Alta Montaña No. 6, necesita adquirir unos Materiales de construcción los cuales serean utilizados en el mantenimiento de las instalaciones de las Bases asignadas al Batallón de Alta Montaña No. 6, tales como: Base Militar de Papare, Base Militar de costa Verde, Base Militar de Tucurinca y  Base Militar de Santa Clara. Actualmente en las diferentes Bases del Batallón se puede evidenciar que las instalaciones se encuentran en mal estado dentro de lo cual podemos mencionar  los más importantes:
• Cubiertas de eternit dañadas o destruidas.
• Estructuras de madera en mal estado
• Instalaciones eléctricas en mal estado
• Instalaciones sanitarias obstruidas
• Puertas y ventanas de madera dañadas
• Fachadas interiores y exteriores con pintura envejecida
• Sistemas de aguas servidas dañadas o destruidas
• Pisos dañados 
• Baterías sanitarias inservibles y antihigiénicas
• Vías de acceso y vías internas en mal estado.  Con estos antecedentes podemos concluir que si no se tiene infraestructura adecuada para el desarrollo de las diferentes actividades que se realizan todas y cada una de ellas encaminadas a la Defensa y Seguridad de la Población, El Batallón no estarían en capacidad de cumplir su misión al 100% por lo cual se solicita y teniente en cuenta que la mano de obra será responsabilidad de la Unidad con la escuadra de mantenimiento</t>
    </r>
  </si>
  <si>
    <r>
      <t xml:space="preserve">HERRAMIENTAS: </t>
    </r>
    <r>
      <rPr>
        <sz val="10.5"/>
        <color theme="1"/>
        <rFont val="Arial"/>
        <family val="2"/>
      </rPr>
      <t xml:space="preserve">La Unidad cuenta con una escuadra de mantenimiento, encargada del mantenimiento de las instalaciones de la Unidad, pero actualmente la Escuadra no cuenta con los elementos, en cuanto a herramientas, necesarios para poder adelantar su labor a un 100%, siendo esto una falencia debido a que muchos de los mantenimientos a pesar de que se cuenta con el personal idoneo no se tiene la herramienta para concluirlo. </t>
    </r>
  </si>
  <si>
    <r>
      <t xml:space="preserve">GUADAÑAS: </t>
    </r>
    <r>
      <rPr>
        <sz val="10.5"/>
        <color theme="1"/>
        <rFont val="Arial"/>
        <family val="2"/>
      </rPr>
      <t xml:space="preserve">Teniendo en cuenta la ubicación geografica de la diferentes bases militares asignadas a la Unidad es necesario este tipo de elementos con el fin de sesgar hierba Y y obtener como beneficio que los alrededores de las instalaciones de la Unidadestén libres de maleza. </t>
    </r>
  </si>
  <si>
    <r>
      <t xml:space="preserve">EQUIPOS DE COMPUTO - IMPRESORAS - ESCANNER: </t>
    </r>
    <r>
      <rPr>
        <sz val="10.5"/>
        <color theme="1"/>
        <rFont val="Arial"/>
        <family val="2"/>
      </rPr>
      <t xml:space="preserve">Requiere  elementos de Equipos y maquinas para oficina para la unidad para el correcto planemiento, organizacion y ejecucion de las operaciones al igual que la administracion y logistica que requieren nuestros oficiales, suboficiales y soldados para el cumplimineto de la mision, teniendo en cuenta que a la fecha solo cuenta con seis computadores en cargos y 3 impresoras para el area administrativa de la Unidad. </t>
    </r>
  </si>
  <si>
    <r>
      <t xml:space="preserve">MEDICAMENTOS: </t>
    </r>
    <r>
      <rPr>
        <sz val="10.5"/>
        <color theme="1"/>
        <rFont val="Arial"/>
        <family val="2"/>
      </rPr>
      <t xml:space="preserve">Se Requiere elementos y medicamentos que componen el Botiquin de primeros auxilios teniendo la importancia de este, para poder atender aquellas novedades  que suceden en cualquier momento y lugar. Es indispensable que esté correctamente equipado con elementos que puedan ayudar en una situación de emergencia. Y teniendo en cuenta el ajuste de austeridad que tienen todas las entidades el suministro de medicamentos para estos botiquines se ha visto afectado, por lo cual se solicita este apoyo para poder tener unos botiquines que cumplan con las normas establecidas y ser enviados al personal que se encuentra en el area de operaciones en el cumplimiento de la Misión. </t>
    </r>
  </si>
  <si>
    <r>
      <t xml:space="preserve">AIRES ACONDICIONADOS: </t>
    </r>
    <r>
      <rPr>
        <sz val="10.5"/>
        <color theme="1"/>
        <rFont val="Arial"/>
        <family val="2"/>
      </rPr>
      <t xml:space="preserve">Debido a la ubicación geografica de las instalaciones del Batallón donde las temperaturas son por encima de los 30°C, y con el fin de mantener el espacio de trabajo y descanso cómodo y agradable permitiendo a los miembors organicos de la Unidad realizar sus labores con mayor productividad y eficacia. Uno de los factores más importantes para lograrlo y que en ocasiones no es considerado como prioridad es la climatización de las oficinas, rancho de tropa, casino del soldado y alojamiento.  Es por ello que la climatización juega un rol muy importante para mantener la productividad del personal, ya que ésta nos permitirá crear condiciones de temperatura, humedad y limpieza del aire adecuadas para la comodidad dentro de los espacios de trabajo y descanso. </t>
    </r>
  </si>
  <si>
    <t xml:space="preserve">3.5.3 Jefe de Estado Mayor de La Segunda Brigada  </t>
  </si>
  <si>
    <t xml:space="preserve"> - Supervisa la elaboración del plan con las necesidades presentadas por sus Unidades Tacticas y las suyas propias.</t>
  </si>
  <si>
    <t xml:space="preserve"> - Aprueba el plan de necesidadespara ser enviado a la Dirección de Convenios.</t>
  </si>
  <si>
    <t xml:space="preserve"> - Aprueba el plan de necesidadespara ser enviado a la Primera División.  </t>
  </si>
  <si>
    <t xml:space="preserve">3.5.4 Ejecutivo y Segundo Comandante </t>
  </si>
  <si>
    <t xml:space="preserve"> - Supervisa la elaboración del plan con las necesidades que tiene la Unidad </t>
  </si>
  <si>
    <t xml:space="preserve"> - Aprueba el plan de necesidadespara ser enviado a la Segunda Brigada </t>
  </si>
  <si>
    <t>Los aportes en  especie asignados serán exclusivamente para cubrir la necesidad de los bienes y/o servicios a adquirir para el año 2021 y hasta agotar presupuesto.</t>
  </si>
  <si>
    <t>Llantas de caucho para buses y
camiones. Llantas para vehículo NPR REF. 750 R16</t>
  </si>
  <si>
    <t xml:space="preserve">ACEITE 20 W 50 </t>
  </si>
  <si>
    <t>ACEITE  15 W 40</t>
  </si>
  <si>
    <t>Llantas de caucho para automóviles. Llantas para vehículo CAMIONETA CHEVROLET DIMAX REF 245/75 R 16</t>
  </si>
  <si>
    <t>Llantas de caucho para automóviles. Llantas para vehículo CAMIONETA NISSAN REF 255/70 R 16</t>
  </si>
  <si>
    <t xml:space="preserve">FILTRO DE COMBUSTIBLE PARA VEHÍCULO NPR </t>
  </si>
  <si>
    <t xml:space="preserve">FILTRO DE AIRE PARA VEHÍCULO NPR </t>
  </si>
  <si>
    <t xml:space="preserve">FILTRO DE AIRE PARA VEHÍCULO NISSAN FRONTIER </t>
  </si>
  <si>
    <t xml:space="preserve">FILTRO DE COMBUSTIBLE PARA VEHÍCULONISSAN FRONTIER </t>
  </si>
  <si>
    <t xml:space="preserve">FILTRO DE COMBUSTIBLE PARA VEHÍCULO CHEVROLET DIMAX </t>
  </si>
  <si>
    <t xml:space="preserve">FILTRO DE AIRE PARA VEHÍCULO CHEVROLET DIMAX </t>
  </si>
  <si>
    <t xml:space="preserve">PASTILLA DE FRENOS PARA VEHÍCULOS CHEVROLET NPR </t>
  </si>
  <si>
    <t xml:space="preserve">JUEGO </t>
  </si>
  <si>
    <t xml:space="preserve">PASTILLA DE FRENOS PARA VEHÍCULOS CHEVROLET DIMAX </t>
  </si>
  <si>
    <t>PASTILLA DE FRENOS PARA VEHÍCULOS NISSAN FRONTIER</t>
  </si>
  <si>
    <t xml:space="preserve">BANDAS DE FRENOS PARA VEHÍCULOS CHEVROLET NPR </t>
  </si>
  <si>
    <t xml:space="preserve">BANDAS DE FRENOS PARA VEHÍCULOS NISSAN FRONTIER </t>
  </si>
  <si>
    <t xml:space="preserve">BANDAS DE FRENOS PARA VEHÍCULOS CHEVROLET DIMAX </t>
  </si>
  <si>
    <t xml:space="preserve">RODAMIENTO PARA VEHÍCULO NISSAN FRONTIER </t>
  </si>
  <si>
    <t xml:space="preserve">RODAMIENTO PARA VEHÍCULO CHEVROLET NPR </t>
  </si>
  <si>
    <t xml:space="preserve">ACEITE 15W40 en Caneca de 55 galones </t>
  </si>
  <si>
    <t xml:space="preserve">Caneca </t>
  </si>
  <si>
    <t xml:space="preserve">ACEITE 20W50 en Caneca de 55 galones </t>
  </si>
  <si>
    <t xml:space="preserve">CAMBIO DEL JUEGO DE PASTILLA DE FRENOS PARA VEHÍCULOS CHEVROLET NPR </t>
  </si>
  <si>
    <t xml:space="preserve">CAMBIO DEL JUEGO DE PASTILLA DE FRENOS PARA VEHÍCULOS CHEVROLET DIMAX </t>
  </si>
  <si>
    <t>CAMBIO DEL JUEGO DE PASTILLA DE FRENOS PARA VEHÍCULOS NISSAN FRONTIER</t>
  </si>
  <si>
    <t xml:space="preserve">CAMBIO DEL BANDAS DE FRENOS PARA VEHÍCULOS CHEVROLET NPR </t>
  </si>
  <si>
    <t xml:space="preserve">CAMBIO DEL BANDAS DE FRENOS PARA VEHÍCULOS NISSAN FRONTIER </t>
  </si>
  <si>
    <t xml:space="preserve">CAMBIO DEL BANDAS DE FRENOS PARA VEHÍCULOS CHEVROLET DIMAX </t>
  </si>
  <si>
    <t xml:space="preserve">CAMBIO DEL  RODAMIENTO PARA VEHÍCULO NISSAN FRONTIER </t>
  </si>
  <si>
    <t xml:space="preserve">CAMBIO DEL  RODAMIENTO PARA VEHÍCULO CHEVROLET NPR </t>
  </si>
  <si>
    <t xml:space="preserve">CAMBIO FILTRO DE COMBUSTIBLE PARA VEHÍCULO NPR </t>
  </si>
  <si>
    <t xml:space="preserve">CAMBIO FILTRO DE AIRE PARA VEHÍCULO NPR </t>
  </si>
  <si>
    <t xml:space="preserve">CAMBIO FILTRO DE COMBUSTIBLE PARA VEHÍCULONISSAN FRONTIER </t>
  </si>
  <si>
    <t xml:space="preserve">CAMBIO FILTRO DE AIRE PARA VEHÍCULO NISSAN FRONTIER </t>
  </si>
  <si>
    <t xml:space="preserve">CAMBIO FILTRO DE COMBUSTIBLE PARA VEHÍCULO CHEVROLET DIMAX </t>
  </si>
  <si>
    <t xml:space="preserve">CAMBIO FILTRO DE AIRE PARA VEHÍCULO CHEVROLET DIMAX </t>
  </si>
  <si>
    <t xml:space="preserve">ROLLO </t>
  </si>
  <si>
    <t xml:space="preserve">POLISOMBRA NEGRA X 6 METROS ANCHO X 100 METROS </t>
  </si>
  <si>
    <t xml:space="preserve">BROCHA 1" CERDAS NATURALES </t>
  </si>
  <si>
    <t>CLAVO DE ACERO LISO DE 3" CAJA X 500 GR</t>
  </si>
  <si>
    <t xml:space="preserve">SOLDADURA 6013 DELGADA </t>
  </si>
  <si>
    <t>LUMINARIA TIPO PLAFON DE SOBREPONER TIPO LED 10 W "VERSI LITE 7" led flush"</t>
  </si>
  <si>
    <t xml:space="preserve">TORNILLO DRYWALL 7" 7 X 16 PARA ESTRUCTURA X PAQUETE DE 1000 UNIDADES </t>
  </si>
  <si>
    <t xml:space="preserve">PAQUETE </t>
  </si>
  <si>
    <t xml:space="preserve">CAJA </t>
  </si>
  <si>
    <t xml:space="preserve">TORNIQUETE PRIMEROS AUXILIOS </t>
  </si>
  <si>
    <t xml:space="preserve">VENOCLISIS CAJA X 50 UNIDADES </t>
  </si>
  <si>
    <t xml:space="preserve">CATETER No. 15 </t>
  </si>
  <si>
    <t>CATETER No. 16</t>
  </si>
  <si>
    <t xml:space="preserve">JERINGA 3 CC </t>
  </si>
  <si>
    <t xml:space="preserve">JERINGA 5 CC </t>
  </si>
  <si>
    <t xml:space="preserve">VENDAS ELASTICAS </t>
  </si>
  <si>
    <t xml:space="preserve">CUELLO ORTOPEDICO </t>
  </si>
  <si>
    <t xml:space="preserve">ISODINE SOLUCION </t>
  </si>
  <si>
    <t xml:space="preserve">ISODINE ESPUMA </t>
  </si>
  <si>
    <t xml:space="preserve">PLASTICO NEGRO CALIBRE No. 5 X ROLLO X 100 METROS </t>
  </si>
  <si>
    <t>El oficial S-4 y de convenios de la Unidad deberá informar a la unidad centralizadora los bienes recibidos y enviar la documentación soporte para ser dados de alta en los inventarios.</t>
  </si>
  <si>
    <t xml:space="preserve">Mayor HENRY MIGUEL SALAZAR HERNANDEZ </t>
  </si>
  <si>
    <t xml:space="preserve">Ejecutivo y Segundo Comandante del Batallón de Alta Montaña No. 6 </t>
  </si>
  <si>
    <t xml:space="preserve">Capitan JAVIER OSPINA ANTURI </t>
  </si>
  <si>
    <t>Oficial de Logística del Batallón de Alta Montaña No. 6</t>
  </si>
  <si>
    <t xml:space="preserve">Elaboró:  CT. OSPINA ANTURI JAVIER </t>
  </si>
  <si>
    <t xml:space="preserve">Oficial de Convenios BAMRU </t>
  </si>
  <si>
    <r>
      <rPr>
        <sz val="10.5"/>
        <rFont val="Arial"/>
        <family val="2"/>
      </rPr>
      <t>El convenio de colaboración celebrado entre el Ministerio de Defensa Nacional y la empresa Drummond Ltd., establece apoyos que se deben emplear de acuerdo a las necesidades destinadas a mantener las condiciones de protección, bienestar, entrenamiento y capacitación al personal militar, destinado para la protección de las áreas de infraestructura crítica y de activos estratégicos del Estado.
La empresa Drummond Ltd. suscribió el convenio de colaboración</t>
    </r>
    <r>
      <rPr>
        <b/>
        <sz val="10.5"/>
        <rFont val="Arial"/>
        <family val="2"/>
      </rPr>
      <t>,</t>
    </r>
    <r>
      <rPr>
        <sz val="10.5"/>
        <rFont val="Arial"/>
        <family val="2"/>
      </rPr>
      <t xml:space="preserve"> con el propósito de otorgar recursos en dinero para ser ejecutados de acuerdo con  el plan de necesidades; estos recursos son en especie.</t>
    </r>
  </si>
  <si>
    <t xml:space="preserve">IBUPROFENO DE 800 MG X SOBRE DE 10 UNIDADES </t>
  </si>
  <si>
    <t xml:space="preserve">ACETAMINOFEN DE 500 MG X SOBRE DE 10 UNIDADES </t>
  </si>
  <si>
    <t xml:space="preserve">DIPIRONA AMPOLLA POR 5 CC </t>
  </si>
  <si>
    <t xml:space="preserve">BUSCAPINA AMPOLLA </t>
  </si>
  <si>
    <t xml:space="preserve">METROCOPAMIDA AMPOLLA </t>
  </si>
  <si>
    <t xml:space="preserve">ACITROMIXINA SOBRE X 3 UNIDADES </t>
  </si>
  <si>
    <t xml:space="preserve">DICLOFENACO AMPOLLA </t>
  </si>
  <si>
    <t xml:space="preserve">FLORATIL X SOBRE </t>
  </si>
  <si>
    <t xml:space="preserve">DEXAMETAZONA AMPOLLA </t>
  </si>
  <si>
    <t xml:space="preserve">VITAMINA K EN AMPOLLA </t>
  </si>
  <si>
    <t>ESPARADRAPO GRANDE</t>
  </si>
  <si>
    <t xml:space="preserve">LACTATO DE HARMAN </t>
  </si>
  <si>
    <t>CATETER No. 18</t>
  </si>
  <si>
    <t xml:space="preserve">PARCHE O APOSITO </t>
  </si>
  <si>
    <t xml:space="preserve">SUERO ORAL X 30 SOBRES </t>
  </si>
  <si>
    <t xml:space="preserve">RANITIDINA POR 150 MG </t>
  </si>
  <si>
    <t>GENTAMICINA AMPOLLA</t>
  </si>
  <si>
    <t xml:space="preserve">SOLVENTE PARA ESMALTES </t>
  </si>
  <si>
    <t xml:space="preserve">ANTICORROSIVO DE RAPIDO SECADO Y EXCELENTE ADHERENCIA SOBRE METALES FERROSOS, COLOR GRIS </t>
  </si>
  <si>
    <t>ANTICORROSIVO DE RAPIDO SECADO Y EXCELENTE ADHERENCIA SOBRE METALES FERROSOS, COLOR VERDE</t>
  </si>
  <si>
    <t>PINTURA DILUIBLE EN AGUA TIPO I, EXCELENTE ACABADO , LAVABILIDAD, SIN DESGASTE NI DESPRENDIMIENTO, ALTO CUBRIMIENTO, COLOR INSTITUCIONAL VERDE CIPRES X 5 GALONES</t>
  </si>
  <si>
    <t>PINTURA DILUIBLE EN AGUA TIPO I, EXCELENTE ACABADO , LAVABILIDAD, SIN DESGASTE NI DESPRENDIMIENTO, ALTO CUBRIMIENTO, COLOR INSTITUCIONALES BLANCO MARFIL X 5 GALONES</t>
  </si>
  <si>
    <t>GALON</t>
  </si>
  <si>
    <t xml:space="preserve">ESMALTE SINTETICO DE ACEITE ACABADO BRILLANTE ALTA RESISTENCIA A LA INTERPERIE DE DURABILIDAD PROLONGADA, EXCELENTE CUBRIMIENTO ADHERENCIA Y ALTA LAVABILILIDAD, COLOR BLANCO </t>
  </si>
  <si>
    <t>3511011</t>
  </si>
  <si>
    <t xml:space="preserve">PINTURA REFLECTIVA TIPO TRAFICO COLOR AMARILLO. </t>
  </si>
  <si>
    <t>PINTURA REFLECTIVA TIPO TRAFICO COLOR NEGRO</t>
  </si>
  <si>
    <t xml:space="preserve">IMPERMEABILIZANTE A BASE DE RESINAS ACRILICAS DE USO EN MUROS Y TERRAZAS DE 1 COMPONENTE DE COLOR BLANCO </t>
  </si>
  <si>
    <t>ADAPTADOR HEMBRA 1 /2" PVC</t>
  </si>
  <si>
    <t>TABLAS DE MADERA INMUNIZADA DE 30 CMS X 2,5 MTS DE 2 CM DE ANCHO</t>
  </si>
  <si>
    <t>LISTONES DE MADERA INMUNIZADA DE 8 CMM X 8 CMM 3 MT DE LARGO</t>
  </si>
  <si>
    <t>CAL HIDRATADA PRODUCTO FINAMENTE DIVIDIDO QUE RESULTA  DE LA HIDRATACION DE LA CAL VIVA CON AGUA PARA SATISFACER SU AFINIDAD QUIMICA PRESENTACIÓN DE 25 KG</t>
  </si>
  <si>
    <t>CEMENTO BLANCO TIPO 1 DE GRAN FINURA Y EXCELENTE BLANCURA, POR SUS COMPONENTE QUE LO HACEN DURABLE Y RESISTENTE. SUS TIEMPOS DE FRAGUADO PERMITEN UN RÁPIDO DESMOLDE SIN AFECTAR EL TIEMPO REQUERIDO PARA LA MANIPULACIÓN, COLOCACIÓN Y ACABADO DE LAS MEZCLAS, PRESENTACIÓN DE 20 KG.</t>
  </si>
  <si>
    <t>CEMENTO GRIS TIPO I, PRODUCTO PARA PRODUCCION DE CONCRETOS PARA CIMENTACIONES, MUROS, CONTENSIONES, ESTRUCTURAS, RELLENOS Y TODO TIPO DE OBRA EN GENERAL, DEBE CUMPLIR CON  LOS VALORES DE LA NORMA COLOMBIANA NTC 121 y 321 Y NORMA  NTC 3318 y NSR-10;    EN PRESENTACIÓN DE 25 KG.</t>
  </si>
  <si>
    <t>LAMINAS DE ETERNIT NO.  8 DE 244 x 92 cm</t>
  </si>
  <si>
    <t>VARILLA DE HIERRO DIAMETRO 3/8" X 6 METROS</t>
  </si>
  <si>
    <t>VARILLA DE HIERRO DIAMETRO 1/2" X 6 METROS</t>
  </si>
  <si>
    <t>VARILLA DE HIERRO DIAMETRO 1/4" X 6 METROS</t>
  </si>
  <si>
    <t>VIGUETA PARA LAMINA DRYWALL X 2,44 METROS</t>
  </si>
  <si>
    <t>ALAMBRE DE COBRE RECUBIERTO EN POLIVINILO NUMERO 6</t>
  </si>
  <si>
    <t>PARAL PARA LAMINA DRYWALL X 2,44 METROS</t>
  </si>
  <si>
    <t xml:space="preserve">ALAMBRE DE PUAS GALVANIZADO  CALIBRE 18 X 500 MTS </t>
  </si>
  <si>
    <t xml:space="preserve">Impresoras de inyección de tinta utilizadas en máquinas de Procesamiento de datos. Impresora DATA MAX ONEIL E - CLASS MARCK 3 </t>
  </si>
  <si>
    <t xml:space="preserve">GASA ESTERILIZADA CAJA DE 50 SOBRES </t>
  </si>
  <si>
    <t xml:space="preserve">GUADAÑA PROFESIONAL </t>
  </si>
  <si>
    <t xml:space="preserve">Santa Marta - Bogota </t>
  </si>
  <si>
    <t xml:space="preserve">Santa Marta - Cali </t>
  </si>
  <si>
    <t xml:space="preserve">Santa Marta - Bucaramanga </t>
  </si>
  <si>
    <t xml:space="preserve">Santa Marta - Cucuta </t>
  </si>
  <si>
    <t>Santa Marta - Medellin</t>
  </si>
  <si>
    <t>Bogota - Santa Marta</t>
  </si>
  <si>
    <t>Medellin - Santa Marta</t>
  </si>
  <si>
    <t>Cali - Santa Marta</t>
  </si>
  <si>
    <t>Bucaramanga - Santa Marta</t>
  </si>
  <si>
    <t xml:space="preserve">Cucuta - Santa Marta </t>
  </si>
  <si>
    <t xml:space="preserve">Barranquilla - Bogota </t>
  </si>
  <si>
    <t>Barranquilla  - Medellin</t>
  </si>
  <si>
    <t xml:space="preserve">Barranquilla - Cali </t>
  </si>
  <si>
    <t xml:space="preserve">Barranquilla - Bucaramanga </t>
  </si>
  <si>
    <t xml:space="preserve">Barranquilla - Cucuta </t>
  </si>
  <si>
    <t>Bogota - Barranquilla</t>
  </si>
  <si>
    <t>Medellin - Barranquilla</t>
  </si>
  <si>
    <t>Cali - Barranquilla</t>
  </si>
  <si>
    <t>Bucaramanga - Barranquilla</t>
  </si>
  <si>
    <t xml:space="preserve">Cucuta - Barranquilla </t>
  </si>
  <si>
    <t xml:space="preserve"> Barranquilla a Aguachica </t>
  </si>
  <si>
    <t xml:space="preserve"> Barranquilla a Achi </t>
  </si>
  <si>
    <t xml:space="preserve"> Barranquilla a Armenia </t>
  </si>
  <si>
    <t xml:space="preserve"> Barranquilla a Barrancabermeja </t>
  </si>
  <si>
    <t xml:space="preserve"> Barranquilla a Bogotá </t>
  </si>
  <si>
    <t xml:space="preserve"> Barranquilla a Bosconia </t>
  </si>
  <si>
    <t xml:space="preserve"> Barranquilla a Buga </t>
  </si>
  <si>
    <t xml:space="preserve"> Barranquilla a Bucaramanga </t>
  </si>
  <si>
    <t xml:space="preserve"> Barranquilla a Cali </t>
  </si>
  <si>
    <t xml:space="preserve"> Barranquilla a Cartagena </t>
  </si>
  <si>
    <t xml:space="preserve"> Barranquilla a Caucasia </t>
  </si>
  <si>
    <t xml:space="preserve"> Barranquilla a Cúcuta </t>
  </si>
  <si>
    <t xml:space="preserve"> Barranquilla a Duitama </t>
  </si>
  <si>
    <t xml:space="preserve"> Barranquilla a El Banco </t>
  </si>
  <si>
    <t xml:space="preserve"> Barranquilla a El Carmen de Bolivar </t>
  </si>
  <si>
    <t xml:space="preserve"> Barranquilla a Facatativá </t>
  </si>
  <si>
    <t xml:space="preserve"> Barranquilla a Ibagué </t>
  </si>
  <si>
    <t xml:space="preserve"> Barranquilla a Magangué </t>
  </si>
  <si>
    <t xml:space="preserve"> Barranquilla a Maicao </t>
  </si>
  <si>
    <t xml:space="preserve"> Barranquilla a Medellín </t>
  </si>
  <si>
    <t xml:space="preserve"> Barranquilla a Montería </t>
  </si>
  <si>
    <t xml:space="preserve"> Barranquilla a Ocaña </t>
  </si>
  <si>
    <t xml:space="preserve"> Barranquilla a Pamplona </t>
  </si>
  <si>
    <t xml:space="preserve"> Barranquilla a Plato </t>
  </si>
  <si>
    <t xml:space="preserve"> Barranquilla a Riohacha </t>
  </si>
  <si>
    <t xml:space="preserve"> Barranquilla a Santa Marta </t>
  </si>
  <si>
    <t xml:space="preserve"> Barranquilla a Sincelejo </t>
  </si>
  <si>
    <t xml:space="preserve"> Barranquilla a Tuluá </t>
  </si>
  <si>
    <t xml:space="preserve"> Barranquilla a Tunja </t>
  </si>
  <si>
    <t xml:space="preserve"> Barranquilla a Valledupar </t>
  </si>
  <si>
    <t xml:space="preserve"> Bogotá a Aguachica </t>
  </si>
  <si>
    <t xml:space="preserve"> Bogotá a Barrancabermeja </t>
  </si>
  <si>
    <t xml:space="preserve"> Bogotá a Armenia </t>
  </si>
  <si>
    <t xml:space="preserve"> Bogotá a Barranquilla </t>
  </si>
  <si>
    <t xml:space="preserve"> Bogotá a Buenaventura </t>
  </si>
  <si>
    <t xml:space="preserve"> Bogotá a Bucaramanga </t>
  </si>
  <si>
    <t xml:space="preserve"> Bogotá a Cartagena </t>
  </si>
  <si>
    <t xml:space="preserve"> Bogotá a Cali </t>
  </si>
  <si>
    <t xml:space="preserve"> Bogotá a Cúcuta </t>
  </si>
  <si>
    <t xml:space="preserve"> Bogotá a Duitama </t>
  </si>
  <si>
    <t xml:space="preserve"> Bogotá a Ibagué </t>
  </si>
  <si>
    <t xml:space="preserve"> Bogotá a La Dorada </t>
  </si>
  <si>
    <t xml:space="preserve"> Bogotá a Florencia </t>
  </si>
  <si>
    <t xml:space="preserve"> Bogotá a Fusagasugá </t>
  </si>
  <si>
    <t xml:space="preserve"> Bogotá a Ipiales </t>
  </si>
  <si>
    <t xml:space="preserve"> Bogotá a Maicao </t>
  </si>
  <si>
    <t xml:space="preserve"> Bogotá a Manizales </t>
  </si>
  <si>
    <t xml:space="preserve"> Bogotá a Melgar </t>
  </si>
  <si>
    <t xml:space="preserve"> Bogotá a Montería </t>
  </si>
  <si>
    <t xml:space="preserve"> Bogotá a Medellín </t>
  </si>
  <si>
    <t xml:space="preserve"> Bogotá a Neiva </t>
  </si>
  <si>
    <t xml:space="preserve"> Bogotá a Popayán </t>
  </si>
  <si>
    <t xml:space="preserve"> Bogotá a Pasto </t>
  </si>
  <si>
    <t xml:space="preserve"> Bogotá a Pereira </t>
  </si>
  <si>
    <t xml:space="preserve"> Bogotá a Santa Marta </t>
  </si>
  <si>
    <t xml:space="preserve"> Bogotá a Sincelejo </t>
  </si>
  <si>
    <t xml:space="preserve"> Bogotá a Mocoa </t>
  </si>
  <si>
    <t xml:space="preserve"> Bogotá a Riohacha </t>
  </si>
  <si>
    <t xml:space="preserve"> Bogotá a Valledupar </t>
  </si>
  <si>
    <t xml:space="preserve"> Bogotá a Villavicencio </t>
  </si>
  <si>
    <t xml:space="preserve"> Bogotá a Yopal </t>
  </si>
  <si>
    <t xml:space="preserve"> Bucaramanga a Arauca </t>
  </si>
  <si>
    <t xml:space="preserve"> Bucaramanga a Barranquilla </t>
  </si>
  <si>
    <t xml:space="preserve"> Bucaramanga a Barrancabermeja </t>
  </si>
  <si>
    <t xml:space="preserve"> Bucaramanga a Bogotá </t>
  </si>
  <si>
    <t xml:space="preserve"> Bucaramanga a Cali </t>
  </si>
  <si>
    <t xml:space="preserve"> Bucaramanga a Cartagena </t>
  </si>
  <si>
    <t xml:space="preserve"> Bucaramanga a Ciénaga </t>
  </si>
  <si>
    <t xml:space="preserve"> Bucaramanga a Cúcuta </t>
  </si>
  <si>
    <t xml:space="preserve"> Bucaramanga a Duitama </t>
  </si>
  <si>
    <t xml:space="preserve"> Bucaramanga a El Banco </t>
  </si>
  <si>
    <t xml:space="preserve"> Bucaramanga a Fundación </t>
  </si>
  <si>
    <t xml:space="preserve"> Bucaramanga a Honda </t>
  </si>
  <si>
    <t xml:space="preserve"> Bucaramanga a Ibagué </t>
  </si>
  <si>
    <t xml:space="preserve"> Bucaramanga a Ipiales </t>
  </si>
  <si>
    <t xml:space="preserve"> Bucaramanga a Maicao </t>
  </si>
  <si>
    <t xml:space="preserve"> Bucaramanga a Medellín </t>
  </si>
  <si>
    <t xml:space="preserve"> Bucaramanga a Montería </t>
  </si>
  <si>
    <t xml:space="preserve"> Bucaramanga a Riohacha </t>
  </si>
  <si>
    <t xml:space="preserve"> Bucaramanga a Santa Marta </t>
  </si>
  <si>
    <t xml:space="preserve"> Bucaramanga a Saravena </t>
  </si>
  <si>
    <t xml:space="preserve"> Bucaramanga a Sincelejo </t>
  </si>
  <si>
    <t xml:space="preserve"> Bucaramanga a Tunja </t>
  </si>
  <si>
    <t xml:space="preserve"> Bucaramanga a Valledupar </t>
  </si>
  <si>
    <t xml:space="preserve"> Bucaramanga a Yopal </t>
  </si>
  <si>
    <t xml:space="preserve"> Cartagena a Barrancabermeja </t>
  </si>
  <si>
    <t xml:space="preserve"> Cartagena a Barranquilla </t>
  </si>
  <si>
    <t xml:space="preserve"> Cartagena a Bogotá </t>
  </si>
  <si>
    <t xml:space="preserve"> Cartagena a Bucaramanga </t>
  </si>
  <si>
    <t xml:space="preserve"> Cartagena a Cali </t>
  </si>
  <si>
    <t xml:space="preserve"> Cartagena a Aguachica </t>
  </si>
  <si>
    <t xml:space="preserve"> Cartagena a Achi </t>
  </si>
  <si>
    <t xml:space="preserve"> Cartagena a Caucasia </t>
  </si>
  <si>
    <t xml:space="preserve"> Cartagena a Ciénaga </t>
  </si>
  <si>
    <t xml:space="preserve"> Cartagena a Cúcuta </t>
  </si>
  <si>
    <t xml:space="preserve"> Cartagena a El Banco </t>
  </si>
  <si>
    <t xml:space="preserve"> Cartagena a El Carmen de Bolivar </t>
  </si>
  <si>
    <t xml:space="preserve"> Cartagena a Honda </t>
  </si>
  <si>
    <t xml:space="preserve"> Cartagena a Maicao </t>
  </si>
  <si>
    <t xml:space="preserve"> Cartagena a Medellín </t>
  </si>
  <si>
    <t xml:space="preserve"> Cartagena a Montería </t>
  </si>
  <si>
    <t xml:space="preserve"> Cartagena a Ocaña </t>
  </si>
  <si>
    <t xml:space="preserve"> Cartagena a Pamplona </t>
  </si>
  <si>
    <t xml:space="preserve"> Cartagena a Riohacha </t>
  </si>
  <si>
    <t xml:space="preserve"> Cartagena a Santa Marta </t>
  </si>
  <si>
    <t xml:space="preserve"> Cartagena a Tunja </t>
  </si>
  <si>
    <t xml:space="preserve"> Cartagena a Valledupar </t>
  </si>
  <si>
    <t xml:space="preserve"> Cúcuta a Aguachica </t>
  </si>
  <si>
    <t xml:space="preserve"> Cúcuta a Arauca </t>
  </si>
  <si>
    <t xml:space="preserve"> Cúcuta a Barranquilla </t>
  </si>
  <si>
    <t xml:space="preserve"> Cúcuta a Barrancabermeja </t>
  </si>
  <si>
    <t xml:space="preserve"> Cúcuta a Bogotá </t>
  </si>
  <si>
    <t xml:space="preserve"> Cúcuta a Bucaramanga </t>
  </si>
  <si>
    <t xml:space="preserve"> Cúcuta a Bosconia </t>
  </si>
  <si>
    <t xml:space="preserve"> Cúcuta a Cartagena </t>
  </si>
  <si>
    <t xml:space="preserve"> Cúcuta a Cali </t>
  </si>
  <si>
    <t xml:space="preserve"> Cúcuta a Ciénaga </t>
  </si>
  <si>
    <t xml:space="preserve"> Cúcuta a El Carmen de Bolivar </t>
  </si>
  <si>
    <t xml:space="preserve"> Cúcuta a El Banco </t>
  </si>
  <si>
    <t xml:space="preserve"> Cúcuta a Fundación </t>
  </si>
  <si>
    <t xml:space="preserve"> Cúcuta a Ibagué </t>
  </si>
  <si>
    <t xml:space="preserve"> Cúcuta a Ipiales </t>
  </si>
  <si>
    <t xml:space="preserve"> Cúcuta a Maicao </t>
  </si>
  <si>
    <t xml:space="preserve"> Cúcuta a Manizales </t>
  </si>
  <si>
    <t xml:space="preserve"> Cúcuta a Medellín </t>
  </si>
  <si>
    <t xml:space="preserve"> Cúcuta a Montería </t>
  </si>
  <si>
    <t xml:space="preserve"> Cúcuta a Ocaña </t>
  </si>
  <si>
    <t xml:space="preserve"> Cúcuta a Pailitas </t>
  </si>
  <si>
    <t xml:space="preserve"> Cúcuta a Santa Marta </t>
  </si>
  <si>
    <t xml:space="preserve"> Cúcuta a Saravena </t>
  </si>
  <si>
    <t xml:space="preserve"> Cúcuta a Sardinata </t>
  </si>
  <si>
    <t xml:space="preserve"> Cúcuta a Tunja </t>
  </si>
  <si>
    <t xml:space="preserve"> Cúcuta a Valledupar </t>
  </si>
  <si>
    <t xml:space="preserve"> Medellín a Aguachica </t>
  </si>
  <si>
    <t xml:space="preserve"> Medellin a Armenia </t>
  </si>
  <si>
    <t xml:space="preserve"> Medellin a Barrancabermeja </t>
  </si>
  <si>
    <t xml:space="preserve"> Medellin a Barranquilla </t>
  </si>
  <si>
    <t xml:space="preserve"> Medellín a Bogotá </t>
  </si>
  <si>
    <t xml:space="preserve"> Medellin a Bucaramanga </t>
  </si>
  <si>
    <t xml:space="preserve"> Medellin a Cali </t>
  </si>
  <si>
    <t xml:space="preserve"> Medellin a Cartagena </t>
  </si>
  <si>
    <t xml:space="preserve"> Medellin a Cucuta </t>
  </si>
  <si>
    <t xml:space="preserve"> Medellín a Florencia </t>
  </si>
  <si>
    <t xml:space="preserve"> Medellin a Ibagué </t>
  </si>
  <si>
    <t xml:space="preserve"> Medellín a Ipiales </t>
  </si>
  <si>
    <t xml:space="preserve"> Medellín a Istmina </t>
  </si>
  <si>
    <t xml:space="preserve"> Medellin a Manizales </t>
  </si>
  <si>
    <t xml:space="preserve"> Medellin a Sincelejo </t>
  </si>
  <si>
    <t xml:space="preserve"> Santa Marta a Aracataca </t>
  </si>
  <si>
    <t xml:space="preserve"> Santa Marta a Barranquilla </t>
  </si>
  <si>
    <t xml:space="preserve"> Santa Marta a Bogotá </t>
  </si>
  <si>
    <t xml:space="preserve"> Santa Marta a Bosconia </t>
  </si>
  <si>
    <t xml:space="preserve"> Santa Marta a Bucaramanga </t>
  </si>
  <si>
    <t xml:space="preserve"> Santa Marta a Buenavista </t>
  </si>
  <si>
    <t xml:space="preserve"> Santa Marta a Caucasia </t>
  </si>
  <si>
    <t xml:space="preserve"> Santa Marta a Cartagena </t>
  </si>
  <si>
    <t xml:space="preserve"> Santa Marta a El Banco </t>
  </si>
  <si>
    <t xml:space="preserve"> Santa Marta a Maicao </t>
  </si>
  <si>
    <t xml:space="preserve"> Santa Marta a El Carmen de Bolivar </t>
  </si>
  <si>
    <t xml:space="preserve"> Santa Marta a Medellín </t>
  </si>
  <si>
    <t xml:space="preserve"> Santa Marta a Facatativá </t>
  </si>
  <si>
    <t xml:space="preserve"> Santa Marta a Montería </t>
  </si>
  <si>
    <t xml:space="preserve"> Santa Marta a Ocaña </t>
  </si>
  <si>
    <t xml:space="preserve"> Santa Marta a Fundación </t>
  </si>
  <si>
    <t xml:space="preserve"> Santa Marta a Puerto Boyaca </t>
  </si>
  <si>
    <t xml:space="preserve"> Santa Marta a Honda </t>
  </si>
  <si>
    <t xml:space="preserve"> Santa Marta a Riohacha </t>
  </si>
  <si>
    <t xml:space="preserve"> Santa Marta a La Dorada </t>
  </si>
  <si>
    <t xml:space="preserve"> Santa Marta a Sincelejo </t>
  </si>
  <si>
    <t xml:space="preserve"> Santa Marta a Valledupar </t>
  </si>
  <si>
    <t xml:space="preserve"> Valledupar a Aguachica </t>
  </si>
  <si>
    <t xml:space="preserve"> Valledupar a Armenia </t>
  </si>
  <si>
    <t xml:space="preserve"> Valledupar a Barrancabermeja </t>
  </si>
  <si>
    <t xml:space="preserve"> Valledupar a Bogotá </t>
  </si>
  <si>
    <t xml:space="preserve"> Valledupar a Buga </t>
  </si>
  <si>
    <t xml:space="preserve"> Valledupar a Barranquilla </t>
  </si>
  <si>
    <t xml:space="preserve"> Valledupar a Bucaramanga </t>
  </si>
  <si>
    <t xml:space="preserve"> Valledupar a Cali </t>
  </si>
  <si>
    <t xml:space="preserve"> Valledupar a Cartagena </t>
  </si>
  <si>
    <t xml:space="preserve"> Valledupar a Ciénaga </t>
  </si>
  <si>
    <t xml:space="preserve"> Valledupar a Cúcuta </t>
  </si>
  <si>
    <t xml:space="preserve"> Valledupar a El Banco </t>
  </si>
  <si>
    <t xml:space="preserve"> Valledupar a El Carmen de Bolivar </t>
  </si>
  <si>
    <t xml:space="preserve"> Valledupar a Fonseca </t>
  </si>
  <si>
    <t xml:space="preserve"> Valledupar a Honda </t>
  </si>
  <si>
    <t xml:space="preserve"> Valledupar a La Dorada </t>
  </si>
  <si>
    <t xml:space="preserve"> Valledupar a Maicao </t>
  </si>
  <si>
    <t xml:space="preserve"> Valledupar a Medellín </t>
  </si>
  <si>
    <t xml:space="preserve"> Valledupar a Montería </t>
  </si>
  <si>
    <t xml:space="preserve"> Valledupar a Ocaña </t>
  </si>
  <si>
    <t xml:space="preserve"> Valledupar a Pereira </t>
  </si>
  <si>
    <t xml:space="preserve"> Valledupar a Riohacha </t>
  </si>
  <si>
    <t xml:space="preserve"> Valledupar a Santa Marta </t>
  </si>
  <si>
    <t xml:space="preserve"> Valledupar a Sincelejo </t>
  </si>
  <si>
    <t xml:space="preserve"> Valledupar a Tuluá </t>
  </si>
  <si>
    <t xml:space="preserve">Bucaramanga a El Carmen de Bolivar </t>
  </si>
  <si>
    <t xml:space="preserve">unidad   </t>
  </si>
  <si>
    <t xml:space="preserve"> Aguachica a Barranquilla  </t>
  </si>
  <si>
    <t xml:space="preserve"> Achi a Barranquilla  </t>
  </si>
  <si>
    <t xml:space="preserve"> Armenia a Barranquilla  </t>
  </si>
  <si>
    <t xml:space="preserve"> Barrancabermeja a Barranquilla  </t>
  </si>
  <si>
    <t xml:space="preserve"> Bogotá a Barranquilla  </t>
  </si>
  <si>
    <t xml:space="preserve"> Bosconia a Barranquilla  </t>
  </si>
  <si>
    <t xml:space="preserve"> Buga a Barranquilla  </t>
  </si>
  <si>
    <t xml:space="preserve"> Bucaramanga a Barranquilla  </t>
  </si>
  <si>
    <t xml:space="preserve"> Cali a Barranquilla  </t>
  </si>
  <si>
    <t xml:space="preserve"> Cartagena a Barranquilla  </t>
  </si>
  <si>
    <t xml:space="preserve"> Caucasia a Barranquilla  </t>
  </si>
  <si>
    <t xml:space="preserve"> Cúcuta a Barranquilla  </t>
  </si>
  <si>
    <t xml:space="preserve"> Duitama a Barranquilla  </t>
  </si>
  <si>
    <t xml:space="preserve"> Banco El a Barranquilla  </t>
  </si>
  <si>
    <t xml:space="preserve"> Bolivar de Carmen El a Barranquilla  </t>
  </si>
  <si>
    <t xml:space="preserve"> Facatativá a Barranquilla  </t>
  </si>
  <si>
    <t xml:space="preserve"> Ibagué a Barranquilla  </t>
  </si>
  <si>
    <t xml:space="preserve"> Magangué a Barranquilla  </t>
  </si>
  <si>
    <t xml:space="preserve"> Maicao a Barranquilla  </t>
  </si>
  <si>
    <t xml:space="preserve"> Medellín a Barranquilla  </t>
  </si>
  <si>
    <t xml:space="preserve"> Montería a Barranquilla  </t>
  </si>
  <si>
    <t xml:space="preserve"> Ocaña a Barranquilla  </t>
  </si>
  <si>
    <t xml:space="preserve"> Pamplona a Barranquilla  </t>
  </si>
  <si>
    <t xml:space="preserve"> Plato a Barranquilla  </t>
  </si>
  <si>
    <t xml:space="preserve"> Riohacha a Barranquilla  </t>
  </si>
  <si>
    <t xml:space="preserve"> Marta Santa a Barranquilla  </t>
  </si>
  <si>
    <t xml:space="preserve"> Sincelejo a Barranquilla  </t>
  </si>
  <si>
    <t xml:space="preserve"> Tuluá a Barranquilla  </t>
  </si>
  <si>
    <t xml:space="preserve"> Tunja a Barranquilla  </t>
  </si>
  <si>
    <t xml:space="preserve"> Valledupar a Barranquilla  </t>
  </si>
  <si>
    <t xml:space="preserve"> Aguachica a Bogotá  </t>
  </si>
  <si>
    <t xml:space="preserve"> Barrancabermeja a Bogotá  </t>
  </si>
  <si>
    <t xml:space="preserve"> Armenia a Bogotá  </t>
  </si>
  <si>
    <t xml:space="preserve"> Barranquilla a Bogotá  </t>
  </si>
  <si>
    <t xml:space="preserve"> Buenaventura a Bogotá  </t>
  </si>
  <si>
    <t xml:space="preserve"> Bucaramanga a Bogotá  </t>
  </si>
  <si>
    <t xml:space="preserve"> Cartagena a Bogotá  </t>
  </si>
  <si>
    <t xml:space="preserve"> Cali a Bogotá  </t>
  </si>
  <si>
    <t xml:space="preserve"> Cúcuta a Bogotá  </t>
  </si>
  <si>
    <t xml:space="preserve"> Duitama a Bogotá  </t>
  </si>
  <si>
    <t xml:space="preserve"> Ibagué a Bogotá  </t>
  </si>
  <si>
    <t xml:space="preserve"> Dorada La a Bogotá  </t>
  </si>
  <si>
    <t xml:space="preserve"> Florencia a Bogotá  </t>
  </si>
  <si>
    <t xml:space="preserve"> Fusagasugá a Bogotá  </t>
  </si>
  <si>
    <t xml:space="preserve"> Ipiales a Bogotá  </t>
  </si>
  <si>
    <t xml:space="preserve"> Maicao a Bogotá  </t>
  </si>
  <si>
    <t xml:space="preserve"> Manizales a Bogotá  </t>
  </si>
  <si>
    <t xml:space="preserve"> Melgar a Bogotá  </t>
  </si>
  <si>
    <t xml:space="preserve"> Montería a Bogotá  </t>
  </si>
  <si>
    <t xml:space="preserve"> Medellín a Bogotá  </t>
  </si>
  <si>
    <t xml:space="preserve"> Neiva a Bogotá  </t>
  </si>
  <si>
    <t xml:space="preserve"> Popayán a Bogotá  </t>
  </si>
  <si>
    <t xml:space="preserve"> Pasto a Bogotá  </t>
  </si>
  <si>
    <t xml:space="preserve"> Pereira a Bogotá  </t>
  </si>
  <si>
    <t xml:space="preserve"> Marta Santa a Bogotá  </t>
  </si>
  <si>
    <t xml:space="preserve"> Sincelejo a Bogotá  </t>
  </si>
  <si>
    <t xml:space="preserve"> Mocoa a Bogotá  </t>
  </si>
  <si>
    <t xml:space="preserve"> Riohacha a Bogotá  </t>
  </si>
  <si>
    <t xml:space="preserve"> Valledupar a Bogotá  </t>
  </si>
  <si>
    <t xml:space="preserve"> Villavicencio a Bogotá  </t>
  </si>
  <si>
    <t xml:space="preserve"> Yopal a Bogotá  </t>
  </si>
  <si>
    <t xml:space="preserve"> Arauca a Bucaramanga  </t>
  </si>
  <si>
    <t xml:space="preserve"> Barranquilla a Bucaramanga  </t>
  </si>
  <si>
    <t xml:space="preserve"> Barrancabermeja a Bucaramanga  </t>
  </si>
  <si>
    <t xml:space="preserve"> Bogotá a Bucaramanga  </t>
  </si>
  <si>
    <t xml:space="preserve"> Cali a Bucaramanga  </t>
  </si>
  <si>
    <t xml:space="preserve"> Cartagena a Bucaramanga  </t>
  </si>
  <si>
    <t xml:space="preserve"> Ciénaga a Bucaramanga  </t>
  </si>
  <si>
    <t xml:space="preserve"> Cúcuta a Bucaramanga  </t>
  </si>
  <si>
    <t xml:space="preserve"> Duitama a Bucaramanga  </t>
  </si>
  <si>
    <t xml:space="preserve"> Banco El a Bucaramanga  </t>
  </si>
  <si>
    <t xml:space="preserve"> Bolivar de Carmen El a Bucaramanga  </t>
  </si>
  <si>
    <t xml:space="preserve"> Fundación a Bucaramanga  </t>
  </si>
  <si>
    <t xml:space="preserve"> Honda a Bucaramanga  </t>
  </si>
  <si>
    <t xml:space="preserve"> Ibagué a Bucaramanga  </t>
  </si>
  <si>
    <t xml:space="preserve"> Ipiales a Bucaramanga  </t>
  </si>
  <si>
    <t xml:space="preserve"> Maicao a Bucaramanga  </t>
  </si>
  <si>
    <t xml:space="preserve"> Medellín a Bucaramanga  </t>
  </si>
  <si>
    <t xml:space="preserve"> Montería a Bucaramanga  </t>
  </si>
  <si>
    <t xml:space="preserve"> Riohacha a Bucaramanga  </t>
  </si>
  <si>
    <t xml:space="preserve"> Marta Santa a Bucaramanga  </t>
  </si>
  <si>
    <t xml:space="preserve"> Saravena a Bucaramanga  </t>
  </si>
  <si>
    <t xml:space="preserve"> Sincelejo a Bucaramanga  </t>
  </si>
  <si>
    <t xml:space="preserve"> Tunja a Bucaramanga  </t>
  </si>
  <si>
    <t xml:space="preserve"> Valledupar a Bucaramanga  </t>
  </si>
  <si>
    <t xml:space="preserve"> Yopal a Bucaramanga  </t>
  </si>
  <si>
    <t xml:space="preserve"> Barrancabermeja a Cartagena  </t>
  </si>
  <si>
    <t xml:space="preserve"> Barranquilla a Cartagena  </t>
  </si>
  <si>
    <t xml:space="preserve"> Bogotá a Cartagena  </t>
  </si>
  <si>
    <t xml:space="preserve"> Bucaramanga a Cartagena  </t>
  </si>
  <si>
    <t xml:space="preserve"> Cali a Cartagena  </t>
  </si>
  <si>
    <t xml:space="preserve"> Aguachica a Cartagena  </t>
  </si>
  <si>
    <t xml:space="preserve"> Achi a Cartagena  </t>
  </si>
  <si>
    <t xml:space="preserve"> Caucasia a Cartagena  </t>
  </si>
  <si>
    <t xml:space="preserve"> Ciénaga a Cartagena  </t>
  </si>
  <si>
    <t xml:space="preserve"> Cúcuta a Cartagena  </t>
  </si>
  <si>
    <t xml:space="preserve"> Banco El a Cartagena  </t>
  </si>
  <si>
    <t xml:space="preserve"> Bolivar de Carmen El a Cartagena  </t>
  </si>
  <si>
    <t xml:space="preserve"> Honda a Cartagena  </t>
  </si>
  <si>
    <t xml:space="preserve"> Maicao a Cartagena  </t>
  </si>
  <si>
    <t xml:space="preserve"> Medellín a Cartagena  </t>
  </si>
  <si>
    <t xml:space="preserve"> Montería a Cartagena  </t>
  </si>
  <si>
    <t xml:space="preserve"> Ocaña a Cartagena  </t>
  </si>
  <si>
    <t xml:space="preserve"> Pamplona a Cartagena  </t>
  </si>
  <si>
    <t xml:space="preserve"> Riohacha a Cartagena  </t>
  </si>
  <si>
    <t xml:space="preserve"> Marta Santa a Cartagena  </t>
  </si>
  <si>
    <t xml:space="preserve"> Tunja a Cartagena  </t>
  </si>
  <si>
    <t xml:space="preserve"> Valledupar a Cartagena  </t>
  </si>
  <si>
    <t xml:space="preserve"> Aguachica a Cúcuta  </t>
  </si>
  <si>
    <t xml:space="preserve"> Arauca a Cúcuta  </t>
  </si>
  <si>
    <t xml:space="preserve"> Barranquilla a Cúcuta  </t>
  </si>
  <si>
    <t xml:space="preserve"> Barrancabermeja a Cúcuta  </t>
  </si>
  <si>
    <t xml:space="preserve"> Bogotá a Cúcuta  </t>
  </si>
  <si>
    <t xml:space="preserve"> Bucaramanga a Cúcuta  </t>
  </si>
  <si>
    <t xml:space="preserve"> Bosconia a Cúcuta  </t>
  </si>
  <si>
    <t xml:space="preserve"> Cartagena a Cúcuta  </t>
  </si>
  <si>
    <t xml:space="preserve"> Cali a Cúcuta  </t>
  </si>
  <si>
    <t xml:space="preserve"> Ciénaga a Cúcuta  </t>
  </si>
  <si>
    <t xml:space="preserve"> Bolivar de Carmen El a Cúcuta  </t>
  </si>
  <si>
    <t xml:space="preserve"> Banco El a Cúcuta  </t>
  </si>
  <si>
    <t xml:space="preserve"> Fundación a Cúcuta  </t>
  </si>
  <si>
    <t xml:space="preserve"> Ibagué a Cúcuta  </t>
  </si>
  <si>
    <t xml:space="preserve"> Ipiales a Cúcuta  </t>
  </si>
  <si>
    <t xml:space="preserve"> Maicao a Cúcuta  </t>
  </si>
  <si>
    <t xml:space="preserve"> Manizales a Cúcuta  </t>
  </si>
  <si>
    <t xml:space="preserve"> Medellín a Cúcuta  </t>
  </si>
  <si>
    <t xml:space="preserve"> Montería a Cúcuta  </t>
  </si>
  <si>
    <t xml:space="preserve"> Ocaña a Cúcuta  </t>
  </si>
  <si>
    <t xml:space="preserve"> Pailitas a Cúcuta  </t>
  </si>
  <si>
    <t xml:space="preserve"> Marta Santa a Cúcuta  </t>
  </si>
  <si>
    <t xml:space="preserve"> Saravena a Cúcuta  </t>
  </si>
  <si>
    <t xml:space="preserve"> Sardinata a Cúcuta  </t>
  </si>
  <si>
    <t xml:space="preserve"> Tunja a Cúcuta  </t>
  </si>
  <si>
    <t xml:space="preserve"> Valledupar a Cúcuta  </t>
  </si>
  <si>
    <t xml:space="preserve"> Aguachica a Medellín  </t>
  </si>
  <si>
    <t xml:space="preserve"> Armenia a Medellin  </t>
  </si>
  <si>
    <t xml:space="preserve"> Barrancabermeja a Medellin  </t>
  </si>
  <si>
    <t xml:space="preserve"> Barranquilla a Medellin  </t>
  </si>
  <si>
    <t xml:space="preserve"> Bogotá a Medellín  </t>
  </si>
  <si>
    <t xml:space="preserve"> Bucaramanga a Medellin  </t>
  </si>
  <si>
    <t xml:space="preserve"> Cali a Medellin  </t>
  </si>
  <si>
    <t xml:space="preserve"> Cartagena a Medellin  </t>
  </si>
  <si>
    <t xml:space="preserve"> Cucuta a Medellin  </t>
  </si>
  <si>
    <t xml:space="preserve"> Florencia a Medellín  </t>
  </si>
  <si>
    <t xml:space="preserve"> Ibagué a Medellin  </t>
  </si>
  <si>
    <t xml:space="preserve"> Ipiales a Medellín  </t>
  </si>
  <si>
    <t xml:space="preserve"> Istmina a Medellín  </t>
  </si>
  <si>
    <t xml:space="preserve"> Manizales a Medellin  </t>
  </si>
  <si>
    <t xml:space="preserve"> Sincelejo a Medellin  </t>
  </si>
  <si>
    <t xml:space="preserve"> Aracataca a Marta Santa  </t>
  </si>
  <si>
    <t xml:space="preserve"> Barranquilla a Marta Santa  </t>
  </si>
  <si>
    <t xml:space="preserve"> Bogotá a Marta Santa  </t>
  </si>
  <si>
    <t xml:space="preserve"> Bosconia a Marta Santa  </t>
  </si>
  <si>
    <t xml:space="preserve"> Bucaramanga a Marta Santa  </t>
  </si>
  <si>
    <t xml:space="preserve"> Buenavista a Marta Santa  </t>
  </si>
  <si>
    <t xml:space="preserve"> Caucasia a Marta Santa  </t>
  </si>
  <si>
    <t xml:space="preserve"> Cartagena a Marta Santa  </t>
  </si>
  <si>
    <t xml:space="preserve"> Banco El a Marta Santa  </t>
  </si>
  <si>
    <t xml:space="preserve"> Maicao a Marta Santa  </t>
  </si>
  <si>
    <t xml:space="preserve"> Bolivar de Carmen El a Marta Santa  </t>
  </si>
  <si>
    <t xml:space="preserve"> Medellín a Marta Santa  </t>
  </si>
  <si>
    <t xml:space="preserve"> Facatativá a Marta Santa  </t>
  </si>
  <si>
    <t xml:space="preserve"> Montería a Marta Santa  </t>
  </si>
  <si>
    <t xml:space="preserve"> Ocaña a Marta Santa  </t>
  </si>
  <si>
    <t xml:space="preserve"> Fundación a Marta Santa  </t>
  </si>
  <si>
    <t xml:space="preserve"> Boyaca Puerto a Marta Santa  </t>
  </si>
  <si>
    <t xml:space="preserve"> Honda a Marta Santa  </t>
  </si>
  <si>
    <t xml:space="preserve"> Riohacha a Marta Santa  </t>
  </si>
  <si>
    <t xml:space="preserve"> Dorada La a Marta Santa  </t>
  </si>
  <si>
    <t xml:space="preserve"> Sincelejo a Marta Santa  </t>
  </si>
  <si>
    <t xml:space="preserve"> Valledupar a Marta Santa  </t>
  </si>
  <si>
    <t xml:space="preserve"> Aguachica a Valledupar  </t>
  </si>
  <si>
    <t xml:space="preserve"> Armenia a Valledupar  </t>
  </si>
  <si>
    <t xml:space="preserve"> Barrancabermeja a Valledupar  </t>
  </si>
  <si>
    <t xml:space="preserve"> Bogotá a Valledupar  </t>
  </si>
  <si>
    <t xml:space="preserve"> Buga a Valledupar  </t>
  </si>
  <si>
    <t xml:space="preserve"> Barranquilla a Valledupar  </t>
  </si>
  <si>
    <t xml:space="preserve"> Bucaramanga a Valledupar  </t>
  </si>
  <si>
    <t xml:space="preserve"> Cali a Valledupar  </t>
  </si>
  <si>
    <t xml:space="preserve"> Cartagena a Valledupar  </t>
  </si>
  <si>
    <t xml:space="preserve"> Ciénaga a Valledupar  </t>
  </si>
  <si>
    <t xml:space="preserve"> Cúcuta a Valledupar  </t>
  </si>
  <si>
    <t xml:space="preserve"> Banco El a Valledupar  </t>
  </si>
  <si>
    <t xml:space="preserve"> Bolivar de Carmen El a Valledupar  </t>
  </si>
  <si>
    <t xml:space="preserve"> Fonseca a Valledupar  </t>
  </si>
  <si>
    <t xml:space="preserve"> Honda a Valledupar  </t>
  </si>
  <si>
    <t xml:space="preserve"> Dorada La a Valledupar  </t>
  </si>
  <si>
    <t xml:space="preserve"> Maicao a Valledupar  </t>
  </si>
  <si>
    <t xml:space="preserve"> Medellín a Valledupar  </t>
  </si>
  <si>
    <t xml:space="preserve"> Montería a Valledupar  </t>
  </si>
  <si>
    <t xml:space="preserve"> Ocaña a Valledupar  </t>
  </si>
  <si>
    <t xml:space="preserve"> Pereira a Valledupar  </t>
  </si>
  <si>
    <t xml:space="preserve"> Riohacha a Valledupar  </t>
  </si>
  <si>
    <t xml:space="preserve"> Marta Santa a Valledupar  </t>
  </si>
  <si>
    <t xml:space="preserve"> Sincelejo a Valledupar  </t>
  </si>
  <si>
    <t xml:space="preserve"> Tuluá a Valledupar  </t>
  </si>
  <si>
    <t xml:space="preserve">UNIDAD  </t>
  </si>
  <si>
    <t>DECIMA BRIGADA</t>
  </si>
  <si>
    <t>Planear con cargo a los aportes en especie asignados mediante convenios las necesidades presentadas por la Décima Brigada, utilizando correctamente los rubros del Catálogo Rubros Presupuestales Gastos Generales del Ministerio de Defensa Nacional.</t>
  </si>
  <si>
    <t>El plazo de ejecución para los aportes en especie será contado desde el perfeccionamiento del contrato hasta la entrega de los bienes y/o servicios.</t>
  </si>
  <si>
    <t>BR10</t>
  </si>
  <si>
    <t>02-02-01-003-005</t>
  </si>
  <si>
    <t>02-02-01-003-007</t>
  </si>
  <si>
    <t>02-02-01-004-006</t>
  </si>
  <si>
    <t>02-02-01-004-001</t>
  </si>
  <si>
    <t>02-02-01-003-006</t>
  </si>
  <si>
    <t xml:space="preserve"> 02-02-02-006-004 </t>
  </si>
  <si>
    <t>02-01-01-003-008</t>
  </si>
  <si>
    <t>02-02-01-002-007</t>
  </si>
  <si>
    <t>02-02-01-003-002</t>
  </si>
  <si>
    <t>02-01-01-004-003</t>
  </si>
  <si>
    <t xml:space="preserve">02-02-01-003-006 </t>
  </si>
  <si>
    <t xml:space="preserve">02-01-01-004-003 </t>
  </si>
  <si>
    <t xml:space="preserve">02-01-01-003-008 </t>
  </si>
  <si>
    <t xml:space="preserve">02-02-01-002-007 </t>
  </si>
  <si>
    <t xml:space="preserve">02-02-01-003-005 </t>
  </si>
  <si>
    <t>MUEBLES, INSTRUMENTOS MUSICALES, ARTÍCULOS DE DEPORTE Y ANTIGÜEDADES</t>
  </si>
  <si>
    <t>SERVICIOS DE TRANSPORTE DE PASAJEROS (PASAJES TERRESTRES)</t>
  </si>
  <si>
    <t>PASTA O PULPA, PAPEL Y PRODUCTOS DE PAPEL; IMPRESOS Y ARTÍCULOS RELACIONADOS</t>
  </si>
  <si>
    <t xml:space="preserve"> OTROS PRODUCTOS QUÍMICOS; FIBRAS ARTIFICIALES (O FIBRAS INDUSTRIALES HECHAS POR EL HOMBRE)</t>
  </si>
  <si>
    <t>OMITIDO</t>
  </si>
  <si>
    <t>SERVICIO DE TRANSPORTE DE PASAJEROS</t>
  </si>
  <si>
    <t>TIQUETES TERRESTRES: VALLEDUPAR - RIOHACHA</t>
  </si>
  <si>
    <t xml:space="preserve">02-02-01-003-008 </t>
  </si>
  <si>
    <t>3. DERECHOS HUMANOS Y PROTECCION AL MEDIO AMBIENTE</t>
  </si>
  <si>
    <t>4. FORTALECIMIENTO INSTITUCIONAL Y GASTOS DE FUNCIONAMIENTO</t>
  </si>
  <si>
    <t xml:space="preserve"> MUEBLES, INSTRUMENTOS MUSICALES, ARTÍCULOS DE DEPORTE Y ANTIGÜEDADES</t>
  </si>
  <si>
    <t>COLCHON CON ALMOHADA EN ESPUMA DE POLIURETANO NTMD-0081-A5</t>
  </si>
  <si>
    <t xml:space="preserve"> ARTÍCULOS TEXTILES (EXCEPTO PRENDAS DE VESTIR)</t>
  </si>
  <si>
    <t xml:space="preserve"> MAQUINARIA PARA USO GENERAL</t>
  </si>
  <si>
    <t>02-02-01-004-003</t>
  </si>
  <si>
    <t>TOTAL DERECHOS HUMANOS Y PROTECCION AL MEDIO AMBIENTE</t>
  </si>
  <si>
    <t>TOTAL APOYO SEGURIDAD E INFRAESTRUCTURA</t>
  </si>
  <si>
    <t>El CONVENIO DE  COLABORACION a celebrarse entre el Ministerio de Defensa Nacional y la empresa PROMIGAS establece apoyos que se deben emplear de acuerdo a las necesidades destinadas a mantener las condiciones de bienestar, entrenamiento, capacitación y seguridad del personal militar, destinado para la protección de las áreas de infraestructura crítica y de activos estratégicos del Estado.
La empresa PROMIGAS suscribe el convenio de colaboración, con el propósito de otorgar recursos en especie para ser ejecutados de acuerdo con  el plan de necesidades; estos recursos estarán sujetos a la asignación de apropiación y PAC.</t>
  </si>
  <si>
    <t>BICAR</t>
  </si>
  <si>
    <t xml:space="preserve"> 02-02-01-003-002 </t>
  </si>
  <si>
    <t>3511033</t>
  </si>
  <si>
    <t>ESTUCO PLASTICO PRESENTACION 30 KG</t>
  </si>
  <si>
    <t>PINTURA TRAFICO PESADO COLOR NEGRO BASE DE ACEITE</t>
  </si>
  <si>
    <t>3511001</t>
  </si>
  <si>
    <t>CUÑETE PINTURA VERDE CIPRES X 5 GALONES</t>
  </si>
  <si>
    <t>GALONES</t>
  </si>
  <si>
    <t>CUÑETE PINTURA BLANCO MARFIL X 5 GALONES</t>
  </si>
  <si>
    <t>CUÑETE PINTURA BLANCO ALMENDRA X 5 GALONES</t>
  </si>
  <si>
    <t>RODILLO DE FELPA</t>
  </si>
  <si>
    <t>BROCHA 5" CERDAS NATURALES CHINAS BLANCAS</t>
  </si>
  <si>
    <t>TIQUETES TERRESTRES: RIOHACHA -VALLEDUPAR</t>
  </si>
  <si>
    <t>TIQUETES TERRESTRES: RIOHACHA -ARACATACA</t>
  </si>
  <si>
    <t xml:space="preserve">TIQUETES TERRESTRES: ARACATACA - RIOHACHA </t>
  </si>
  <si>
    <t xml:space="preserve">TIQUETES TERRESTRES: RIOHACHA -SANTA MARTA </t>
  </si>
  <si>
    <t xml:space="preserve">TIQUETES TERRESTRES: RIOHACHA - BARRANQUILLA </t>
  </si>
  <si>
    <t>TIQUETES TERRESTRES: BARRANQUILLA - RIOHACHA</t>
  </si>
  <si>
    <t>TIQUETES TERRESTRES: RIOHACHA -BOGOTA</t>
  </si>
  <si>
    <t>TIQUETES TERRESTRES: BOGOTA -  RIOHACHA</t>
  </si>
  <si>
    <t>TIQUETES TERRESTRES:
LA JAGUA DE IBIRICO -RIOHACHA</t>
  </si>
  <si>
    <t>TIQUETES TERRESTRES: 
SANTA MARTA - RIOHACHA</t>
  </si>
  <si>
    <t>TIQUETES TERRESTRES: RIOHACHA - JAGUA DE BERICO</t>
  </si>
  <si>
    <t xml:space="preserve">ADQUISICION DE PENDON TIPO ROLLER EN LONA DE 2, MTS DE LARGO  X 1 MTS DE ANCHO, ESTRUCTURA DE ALUMINIO INCLUYE BOLSO, PORTA PENDON  de aluminio de alta resistencia y calidad, posee una base de aluminio rígida con doble llegada al piso para otorgar mayor estabilidad, su peso estimado es de 1kg y es desarmable para poder ser guardado en el bolso, con el escudo del Batallon. ALUSIVOS A TEMAS REFERENTE AL DDHH  </t>
  </si>
  <si>
    <t xml:space="preserve">PRACTICAS SUPERFICIES DE TRABAJO EN CONFIGURACION DE 1.50 Y DE 1.20 PARA ADAPTARSE A SUS ESPACIOS, ARCHIVADOR METALICO DE 3 GAVETAS CON CERRADURA CENTRAL PARA BRINDAR SEGURIDAD Y ORGANIZAR DOCUMENTOS, PATAS METALICAS PINTADAS AL HORNO EN GRIS O NEGRO PARA MAYOR PROTECCION A LA CORROSION, FALDERO METALICO. </t>
  </si>
  <si>
    <t>ESTANTES CON LAS DIMESIONES DE LAS UNIDADES O CAJAS PARA ARCHIVO, CONSTRUIDAS EN LAMINAS METALICAS SOLIDAS, RESISTENTES Y ESTABLES, CON TRATAMIENTO ANTICORROSIVO Y RECUBRIMIENTO HORNEADO QUIMICAMENTE ESTABLE, ALTURA DE 2.20 METROS CON SOPORTE DE PESO EN LA BANDEJA DE 100 KM/M LINEALES, CON FIJACION A PISO, LA BANDEJA O ENTREPAÑO DEBE ESTAR A UN MAXIMO DE 180 CMS, EL ENTREPAÑO INFERIOR DEBE ESTAR POR LO MENOS A 10 CMS DEL PISO.</t>
  </si>
  <si>
    <t>AIRES ACONDICIONDOS INVERTER 12000 BTU 220v MMI24CDMCCC8</t>
  </si>
  <si>
    <t>HAMACA CON TOLDILLO: CONFORMADAS POR UNA TELA DE FORMA RECTANGULAR, A LA CUAL SE ASEGURAN VARIAS CHAPETAS O PRESILLAS DE REATA Y CORDONES EN NAILON USADAS PARA GUINDAR LA HAMACA. SEGUN NTMD-0012-A4</t>
  </si>
  <si>
    <t>SINTELA: TELA EN NAILON 100% O POLIESTER, REATAS Y CHAPETAS EN NAILON 100%, TAMAÑO: LONGITUD 2.95 MTS Y DE ANCHO 2.75 MTS. LA SOBRECARGA DEBE CUMPLIR CON LOS REQUISITOS GENERALES, ESPECIFICOS Y TODOS LOS ASPECTOS SEÑALADOS EN LA NORMA NTMD-0171-A2</t>
  </si>
  <si>
    <t>COLCHONETA DE CAMPAÑA DE ACUERDO A NORMA TECNICA NTMD-0119-A4</t>
  </si>
  <si>
    <t>PONCHO DE PROTECCIÓN: IMPERMEABLE DE ACUERDO A NORMA TECNICA NTMD 0119 A4</t>
  </si>
  <si>
    <t>CHALECO PARA 10 PROVEEDORES DE MUNICION NTMD-0253 PIXELADO Y/O VERDE MILITAR DEBE INCLUIR BOLSO DE ASALTO.</t>
  </si>
  <si>
    <t>CANTIMPLORAS CON ESTUCHE  TIPO PULMON DOS LITROS DE ACUERDO A NORMA TECNICA NTMD-0097-A2</t>
  </si>
  <si>
    <t>MORRAL DE CAMPAÑA CON PARRILLA DE ACUERDO A LAS ESPECIFICACIONES TECNICAS (JELOG-DINTR-00001-A2- PARA MORRAL DE CAMPAÑA) -  (NTMD-0198 A3 - PARA PARRILLA METALICA)</t>
  </si>
  <si>
    <t>ARTÍCULOS TEXTILES (EXCEPTO PRENDAS DE VESTIR): HAMACAS, SINTELAS, CHALECOS, PONCHOS, MORRAL DE CAMPAÑA.</t>
  </si>
  <si>
    <t>MUEBLES, INSTRUMENTOS MUSICALES, ARTÍCULOS DE DEPORTE Y ANTIGÜEDADES: COLCHONES, COLCHONETAS</t>
  </si>
  <si>
    <t>PRODUCTOS DE CAUCHO Y PLÁSTICO: CANTIMPLORAS</t>
  </si>
  <si>
    <t>OTROS PRODUCTOS QUÍMICOS; FIBRAS ARTIFICIALES (O FIBRAS INDUSTRIALES HECHAS POR EL HOMBRE): MATERIALES DE CONSTRUCCIÓN</t>
  </si>
  <si>
    <t>OTROS BIENES TRANSPORTABLES N.C.P.: MATERIALES DE CONSTRUCCIÓN</t>
  </si>
  <si>
    <t>PASTA O PULPA, PAPEL Y PRODUCTOS DE PAPEL; IMPRESOS Y ARTÍCULOS RELACIONADOS: PENDONES</t>
  </si>
  <si>
    <t>MAQUINARIA PARA USO GENERAL: AIRES ACONDICIONADOS</t>
  </si>
  <si>
    <t>MUEBLES, INSTRUMENTOS MUSICALES, ARTÍCULOS DE DEPORTE Y ANTIGÜEDADES: SILLAS</t>
  </si>
  <si>
    <t>SILLA DE ESCRITORIO CON BRAZOS NEGRA APOYA BRAZOS, ALTO 108/120 CENTIMETROS MATERIAL MALLA ESTRUCTURA METAL LARGO 64 CENTIMETROS PESO 9,5 KILOGRAMOS ANCHO 60 CENTIMETROS.</t>
  </si>
  <si>
    <t>SILLA DE OFICINA GERENCIAL ERGONOMICA EN MALLA CABECERO NEGRA, RECLINADA CON EL PESO, CON BASE CROMADA Y POLIPROPILENO, GIRATORIA Y ELEVADORA CON RUEDAS SILICONADAS (NO RAYAN EL PISO), DIMENSIONES ALTO 115 CMS X ANCHO 50 CMS FONDO 58 CMS</t>
  </si>
  <si>
    <t>SERVICIOS DE TRANSPORTE DE PASAJEROS (PASAJES AÉREOS)</t>
  </si>
  <si>
    <t>SUBIO</t>
  </si>
  <si>
    <t>Ciudad: Santa Marta</t>
  </si>
  <si>
    <t>Departamento: Magdalena</t>
  </si>
  <si>
    <t>Fecha: 29 de julio de 2021</t>
  </si>
  <si>
    <t>La Primera División del Ejército Nacional desarrolla el Plan de Operaciones "Bicentenario Héroes de la Libertad", mediante el desarrollo de operaciones militares y capacidades CCIM a partir del 01 de enero de 2021, en el área de operaciones terrestres enfocado a la protección del Estado (población, territorio, soberanía y sus recursos), con el propósito de neutralizar las amenazas y factores de inestabilidad contribuyendo a la legalidad, legitimidad, la soberanía y desarrollo de la región, garantizando el Derecho Internacional de los Derechos Humanos (DIDH) y acatando las  normas del Derecho Internacional Humanitario (DIH).</t>
  </si>
  <si>
    <t>Para la adquisición del material de acuerdo al presente plan de necesidades, la Unidad debe velar por el control y seguimiento de la contratación que se va a establecer teniendo en cuenta la ficha técnica de planeamiento logístico  (entrega)  de acuerdo a la Directiva Permanente No.  01034-8 y la ficha técnica de planeamiento logístico (abastecimiento) de acuerdo a la Directiva Permanente  01034-4 para la recepción y entrega del material  a contratar por parte del Comando de adquisiciones a la Div01.</t>
  </si>
  <si>
    <r>
      <rPr>
        <b/>
        <sz val="12"/>
        <rFont val="Arial"/>
        <family val="2"/>
      </rPr>
      <t>COMANDO PRIMERA DIVISIÓN:</t>
    </r>
    <r>
      <rPr>
        <sz val="12"/>
        <rFont val="Arial"/>
        <family val="2"/>
      </rPr>
      <t xml:space="preserve"> PRODUCTOS DE HORNOS DE COQUE; PRODUCTOS DE REFINACIÓN DE PETRÓLEO Y COMBUSTIBLE NUCLEAR (COMBUSTIBLE):Teniendo en cuenta que la Unidad Operativa Mayor cuenta con un parque automotor asignado, el cual es usado para labores de mando, control y supervisión y algunas veces las partidas asignadas son insuficientes para efectuar los recorridos, se apoya en los aportes de las empresas que celebran convenio.</t>
    </r>
  </si>
  <si>
    <t>PRODUCTOS DE HORNOS DE COQUE; PRODUCTOS DE REFINACIÓN DE PETRÓLEO Y COMBUSTIBLE NUCLEAR (COMBUSTIBLE)</t>
  </si>
  <si>
    <t>PRIMERA DIVISIÓN</t>
  </si>
  <si>
    <t>DESCRIPCIÓN:   COMBUSTIBLE 
Identificacion del Activo Fijo: AUTOMOVIL AVEO FAMILY ISF972, AUTOMOVIL SENTRA KGH068, CAMPERO X-TRAIL KGH066, CAMPERO X-TRAIL KGH067, CAMPERO X-TRAIL KGH065, AUTOMOVIL LOGAN EXPRESSION GAW053, CAMIONETA CAMIONETA NP300 FRONTIER FIK061
Numero del Activo Fijo: 167500000610, 167500000614, 167500000615, 167500000616, 167500000620, 167500000623, 167500000628</t>
  </si>
  <si>
    <t>GASOLINA COMBUSTIBLE LIQUIDO DERIVADO DEL PETROLEO DEFINIDO EN LA NORMA TÉCNICA NTC 1380</t>
  </si>
  <si>
    <t>DESCRIPCIÓN:   COMBUSTIBLE 
Identificacion del Activo Fijo: MICROBUS H1 JID767, CAMIONETA NP300 FRONTIER FDZ071, CAMIONETA NP300 FRONTIER FIK062, CAMIONETA HILUX IXA914, CAMIONETA PRADO IXA912.
Numero del Activo Fijo: 167500000613, 167500000626, 167500000629, 167500000631, 167500000632</t>
  </si>
  <si>
    <t>COMBUSTIBLE  LIQUIDO PARA MOTORES DIESEL PARA LA MEZCLA DE ACPM Y BIOCOMBUSTIBLE DEFINIDO EN LA NORMA TÉCNICA COLOMBIANA NTC 1438</t>
  </si>
  <si>
    <t>DIV01</t>
  </si>
  <si>
    <t>02-02-01-003-003</t>
  </si>
  <si>
    <t>SEGURIDAD E INFRAESTRUCTURA</t>
  </si>
  <si>
    <t xml:space="preserve">ALMACEN DE INTENDENCIA BATALLÓN CÓRDOVA, UBICADO EN LA CARRERA 4 No. 34-10 CANTÓN SAN FERNANDO - SANTA MARTA.
ALMACEN DE INTENDENCIA BATALLÓN DE SERVICIOS N°10 UBICADO EN LA AVENIDA LA POPA KILOMETRO 1 VIA A LA MESA  BATALLON LA POPA.
ALMACEN DE INTENDENCIA BATALLÓN DE INFANTERIA MECANIZADA Nº 6 CARTAGENA UBICADO EN  EL KM 5 VIA RIOHACHA -MAICAO  LA GUAJIRA. </t>
  </si>
  <si>
    <t>BIENESTAR</t>
  </si>
  <si>
    <t>G FUN</t>
  </si>
  <si>
    <t>MUEBLES, INSTRUMENTOS MUSICALES, ARTÍCULOS DE DEPORTE Y ANTIGÜEDADES: PUESTOS DE TRABAJO, ESTANTES ARCHIVO.</t>
  </si>
  <si>
    <t xml:space="preserve">SERVICIOS DE TRANSPORTE DE PASAJEROS </t>
  </si>
  <si>
    <t xml:space="preserve"> 02-02-02-006-004  </t>
  </si>
  <si>
    <t>TIQUETES AEREOS: VALLEDUPAR - BOGOTA</t>
  </si>
  <si>
    <t>TIQUETES AEREOS: 
BOGOTA - VALLEDUPAR</t>
  </si>
  <si>
    <t>TIQUETES AEREOS: 
BOGOTA - SANTA MARTA</t>
  </si>
  <si>
    <t>TIQUETES AEREOS: 
SANTA MARTA - BOGOTA</t>
  </si>
  <si>
    <t>8. FIRMAS.</t>
  </si>
  <si>
    <t xml:space="preserve"> </t>
  </si>
  <si>
    <t>Coronel MARIO FERNANDO ECHEVERRY BERMÚDEZ</t>
  </si>
  <si>
    <t>Oficial de Operaciones con funciones de Jefe de Estado Mayor Primera División</t>
  </si>
  <si>
    <t>AUTENTICA:</t>
  </si>
  <si>
    <t>Mayor CRISTIAN RODRÍGUEZ MORALES</t>
  </si>
  <si>
    <t>Oficial de Logística Primera División</t>
  </si>
  <si>
    <t xml:space="preserve">Elaboró: AA10. DÁMARIS GARCERANT </t>
  </si>
  <si>
    <t>CARGO: Auxiliar Convenios DIV01</t>
  </si>
  <si>
    <r>
      <rPr>
        <b/>
        <sz val="12"/>
        <color theme="1"/>
        <rFont val="Arial"/>
        <family val="2"/>
      </rPr>
      <t>COMBUSTIBLE  BR02</t>
    </r>
    <r>
      <rPr>
        <sz val="12"/>
        <color theme="1"/>
        <rFont val="Arial"/>
        <family val="2"/>
      </rPr>
      <t xml:space="preserve">: La Segunda Brigada como Unidad Operativa Menor  requiere mencionados apoyos teniendo en cuenta que la partida asignada es insuficiente, dado los desplazamientos  que se realizan a nivel del territorio de los Departamentos del Atlantico y del Departamento de Magdalena, con el fin de Supervisar , verificar y controlar todas las operaciones y efectividad de las mismas a cargo de cada una de las unidades Tacticas que integran el comando de la Segunda Brigada  garantizando asi el cumplimiento de la Misión. </t>
    </r>
  </si>
  <si>
    <r>
      <rPr>
        <b/>
        <sz val="12"/>
        <color theme="1"/>
        <rFont val="Arial"/>
        <family val="2"/>
      </rPr>
      <t>MATERIALES DE CONSTRUCCION BR02</t>
    </r>
    <r>
      <rPr>
        <sz val="12"/>
        <color theme="1"/>
        <rFont val="Arial"/>
        <family val="2"/>
      </rPr>
      <t>: La Segunda Brigada requiere mencionado apoyo teniendo en cuenta que la partida es insuficiente , y las instalaciones ubicada en el edificio conjunto Comando Caribe  con numero de activo fijo 164000000823 y numero de inventario 8004030000000000001710479 ,estan ubicada en zona industrial lo que conlleva a un deterioro acelelado debido a la contaminacion y residuos eliminados por estas.</t>
    </r>
  </si>
  <si>
    <r>
      <rPr>
        <b/>
        <sz val="12"/>
        <color theme="1"/>
        <rFont val="Arial"/>
        <family val="2"/>
      </rPr>
      <t>ELEMENTOS DE ALOJAMIENTO Y CAMPAÑA (Intendencia para el personal de soldados)</t>
    </r>
    <r>
      <rPr>
        <sz val="12"/>
        <color theme="1"/>
        <rFont val="Arial"/>
        <family val="2"/>
      </rPr>
      <t xml:space="preserve"> </t>
    </r>
    <r>
      <rPr>
        <b/>
        <sz val="12"/>
        <color theme="1"/>
        <rFont val="Arial"/>
        <family val="2"/>
      </rPr>
      <t>BIVER</t>
    </r>
    <r>
      <rPr>
        <sz val="12"/>
        <color theme="1"/>
        <rFont val="Arial"/>
        <family val="2"/>
      </rPr>
      <t xml:space="preserve"> :Se hace necesario este material de intendencia  ya que la mayoria de estos se encuetran en mal estado debido a su uso y termino de vida util, ocasionando traumatismos en el bienestar del personal en el area de operaciones y de esta forma mantener la imagen institucional.</t>
    </r>
  </si>
  <si>
    <r>
      <rPr>
        <b/>
        <sz val="12"/>
        <color theme="1"/>
        <rFont val="Arial"/>
        <family val="2"/>
      </rPr>
      <t>PRODUCTOS BASICOS DE HIERRO Y ACERO  (Equipos de recreación y deporte)</t>
    </r>
    <r>
      <rPr>
        <sz val="12"/>
        <color theme="1"/>
        <rFont val="Arial"/>
        <family val="2"/>
      </rPr>
      <t xml:space="preserve"> </t>
    </r>
    <r>
      <rPr>
        <b/>
        <sz val="12"/>
        <color theme="1"/>
        <rFont val="Arial"/>
        <family val="2"/>
      </rPr>
      <t>BAPOM2:</t>
    </r>
    <r>
      <rPr>
        <sz val="12"/>
        <color theme="1"/>
        <rFont val="Arial"/>
        <family val="2"/>
      </rPr>
      <t>los elementos de multigimnasios solicitados en el presente plan se solicitan puesto que las tropas que integran el Cantón militar paraíso no cuentan con un espacio gratuito el cual puedan ejercitarse, debido a esto y pensando en el bienestar del soldado de proyecta esta necesidad para el buen uso de su tiempo libre, para que así desarrollen actividades físicas y recreativas que promuevan el ejercita miento y la vida saludable.</t>
    </r>
  </si>
  <si>
    <r>
      <rPr>
        <b/>
        <sz val="12"/>
        <color theme="1"/>
        <rFont val="Arial"/>
        <family val="2"/>
      </rPr>
      <t>SERVICIOS DE LA CONSTRUCCIÓN (servicio de instalación de equipos de recreación) BAPOM2:</t>
    </r>
    <r>
      <rPr>
        <sz val="12"/>
        <color theme="1"/>
        <rFont val="Arial"/>
        <family val="2"/>
      </rPr>
      <t xml:space="preserve">  se requiere el anterior servicio puesto que la instalación de este material no puede ser asumida por la unidad ya que no cuenta con recursos propios para el mismo, se presenta esta proyección para la debida instalación en un punto estratégico del Cantón paraíso donde las tropas tenga mayor accesibilidad.</t>
    </r>
  </si>
  <si>
    <r>
      <rPr>
        <b/>
        <sz val="12"/>
        <color theme="1"/>
        <rFont val="Arial"/>
        <family val="2"/>
      </rPr>
      <t>SERVICIOS PARA LA COMUNIDAD, SOCIALES Y PERSONALES. (Servicio de fumigación contra plagas, insectos, roedores rastreros) BAPOM2</t>
    </r>
    <r>
      <rPr>
        <sz val="12"/>
        <color theme="1"/>
        <rFont val="Arial"/>
        <family val="2"/>
      </rPr>
      <t xml:space="preserve">: puesto a los diferentes cambios climáticos y ambientales que atraviesa esta ciudad se ha prestado para la propagación de animales y plagas y teniendo en cuenta la pandemia mundial por la que estamos atravesando COVID-19 se hace necesaria la fumigación y desinfección total en todo el Cantón militar paraíso.. </t>
    </r>
  </si>
  <si>
    <r>
      <rPr>
        <b/>
        <sz val="12"/>
        <color theme="1"/>
        <rFont val="Arial"/>
        <family val="2"/>
      </rPr>
      <t>PRODUCTOS METALICOS MAQUINARIA Y EQUIPO (fileteadora)  BAPOM</t>
    </r>
    <r>
      <rPr>
        <sz val="12"/>
        <color theme="1"/>
        <rFont val="Arial"/>
        <family val="2"/>
      </rPr>
      <t>: la sastrería del Cantón paraíso, la cual presta su servicio a todas las tropas de soldados dependencias y comandos que integran este Cantón, no cuenta con esta maquinaria de vital importancia para realizar los trabajos de todo el material de intendencia que es allegado.</t>
    </r>
  </si>
  <si>
    <r>
      <rPr>
        <b/>
        <sz val="12"/>
        <color theme="1"/>
        <rFont val="Arial"/>
        <family val="2"/>
      </rPr>
      <t>ARTICULOS TEXTILES (EXCEPTO PRENDAS DE VESTIR)  BAPOM:</t>
    </r>
    <r>
      <rPr>
        <sz val="12"/>
        <color theme="1"/>
        <rFont val="Arial"/>
        <family val="2"/>
      </rPr>
      <t>(prendas blancas, guantes -polainas-bufandas-reata  prendas negras, rodillera-codera-tonfa-reata) el material antes mencionado se hace necesario para el fortalecimiento de las tropas puesto que estos materiales no son abastecidos de manera constante, pero cabe anotar que son necesarios para que las tropas realicen sus labores de marcha es decir la guardia de honor que integra la unidad, para la banda de guerra y los pelotones que prestan seguridad constante en el distrito de Barranquilla y en su jurisdicción.</t>
    </r>
  </si>
  <si>
    <r>
      <rPr>
        <b/>
        <sz val="12"/>
        <color theme="1"/>
        <rFont val="Arial"/>
        <family val="2"/>
      </rPr>
      <t>ARTICULOS TEXTILES (EXCEPTO PRENDAS DE VESTIR)  BAPOM2:</t>
    </r>
    <r>
      <rPr>
        <sz val="12"/>
        <color theme="1"/>
        <rFont val="Arial"/>
        <family val="2"/>
      </rPr>
      <t xml:space="preserve"> (chalecos)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</si>
  <si>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 xml:space="preserve">OTROS BIENES TRANSPORTABLES (EXCEPTO PRODUCTOS METÁLICOS, MAQUINARIA Y EQUIPO) BAPOM2 : </t>
    </r>
    <r>
      <rPr>
        <sz val="12"/>
        <color theme="1"/>
        <rFont val="Arial"/>
        <family val="2"/>
      </rPr>
      <t>(cascos)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</si>
  <si>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PASAJES TERRESTRES : BAMRU6</t>
    </r>
    <r>
      <rPr>
        <sz val="12"/>
        <color theme="1"/>
        <rFont val="Arial"/>
        <family val="2"/>
      </rPr>
      <t xml:space="preserve">, pretende brindar moral y bienestar al personal organico de la Unidad adquiriendo pasajes terrestres para aquellos que se encuentran velando por la seguridad de la poblaciòn,  de igual  para los que estan en cumplimiento tareas administrativas demostrando un  excelente desempeño en su cargo que siendo esto una recompensa a la labor desarrollada. </t>
    </r>
  </si>
  <si>
    <r>
      <t xml:space="preserve">QUÍMICOS BÁSICOS - PRODUCTOS DE LA AGRICULTURA Y LA HORTICULTURA  BAMRU 6: </t>
    </r>
    <r>
      <rPr>
        <sz val="12"/>
        <color theme="1"/>
        <rFont val="Arial"/>
        <family val="2"/>
      </rPr>
      <t>Para un bienestar y futuro de la humanidad es fundamental disponer de los medios posibles con el
fin de conservar de la mejor manera el medio ambiente, puesto que sin este el planeta tierra dejaría de tener condiciones para la vida humana, por esta razón el Ejército Nacional tiene la necesidad apoyar las politicas de medio ambiente del Gobierno Nacional, garantizando la protección de los recursos naturales, ecosistemas y el medio ambiente a lo largo y ancho del territorio nacional por medio de la reforestación, permitiendo el empleo de estrategias que minimicen el impacto ambiental causado por las tropas en tierra y la población civil en general, especialmente en zonas donde pueda existir una posible amenaza natural. Con la adquisición de insumos y arboles a traves de este rubro se pretende actúar contra el calentamiento global, brindar otros importantes servicios ambientales como alimento y refugio para insectos y aves, recuperar parte del paisaje orginario, evitar la erosión del viento y del agua, purificar el aire en las ciudad, hacer más lenta la escorrentía de agua frente a posibles inundaciones, disminuir la contaminación auditiva, embellecer  espacios y ayudan a combatir el efecto de isla de calor en la ciudad.</t>
    </r>
  </si>
  <si>
    <r>
      <t xml:space="preserve">ARTÍCULOS TEXTILES (EXCEPTO PRENDAS DE VESTIR) - DOTACIÓN (PRENDAS DE VESTIR Y CALZADO) BAMRU6:  Material Basico para el Soldado. </t>
    </r>
    <r>
      <rPr>
        <sz val="12"/>
        <color theme="1"/>
        <rFont val="Arial"/>
        <family val="2"/>
      </rPr>
      <t xml:space="preserve">Esta una unidad cuenta con 540 Soldados los cuales permanecen en el cumplimiento de la Misión en áreas rurales  lo cuales  necesitan elementos requeridos para alojar al personal que pernocta o acampa en determinada área geográfica en cumplimiento de operaciones y campañas militares de igual manera elementos para su dotación personal contribuyendo con la moral y bienestar de los soldados. </t>
    </r>
  </si>
  <si>
    <r>
      <rPr>
        <b/>
        <sz val="12"/>
        <color theme="1"/>
        <rFont val="Arial"/>
        <family val="2"/>
      </rPr>
      <t>COMBUSTIBLES Y LUBRICANTES BAPOM:</t>
    </r>
    <r>
      <rPr>
        <sz val="12"/>
        <color theme="1"/>
        <rFont val="Arial"/>
        <family val="2"/>
      </rPr>
      <t xml:space="preserve">  ( ACPM-GASOLINA) para la movilidad de los vehiculos a cargo de la Unidad  para el transporte del mando y demas, con el fin de dar cumplimiento a las diferentes actividades logisticas y de seguridad dentro de la Jurisdiccion. </t>
    </r>
  </si>
  <si>
    <r>
      <rPr>
        <b/>
        <sz val="12"/>
        <color theme="1"/>
        <rFont val="Arial"/>
        <family val="2"/>
      </rPr>
      <t xml:space="preserve">COMBUSTIBLES Y LUBRICANTES BIVER </t>
    </r>
    <r>
      <rPr>
        <sz val="12"/>
        <color theme="1"/>
        <rFont val="Arial"/>
        <family val="2"/>
      </rPr>
      <t>: Es necesario para garantizar la movilidad de los vehiculos y poder cumplir con la mision asignada.</t>
    </r>
  </si>
  <si>
    <r>
      <rPr>
        <b/>
        <sz val="12"/>
        <color theme="1"/>
        <rFont val="Arial"/>
        <family val="2"/>
      </rPr>
      <t xml:space="preserve">OTROS BIENES TRANSPORTABLES (EXCEPTO PRODUCTOS METÁLICOS, MAQUINARIA Y EQUIPO) (materiales de construcción) BAPOM2: </t>
    </r>
    <r>
      <rPr>
        <sz val="12"/>
        <color theme="1"/>
        <rFont val="Arial"/>
        <family val="2"/>
      </rPr>
      <t xml:space="preserve">el anterior material se hace necesario para desarrollar actividades de mantenimiento, en las algunas estructuras y fachadas que integran el Cantón paraíso, dado a que por cambios meteorológicos y tiempo se han venido deteriorando, cabe anotar que  la partida fija de materiales de construcción asignada mediante la OAPF 2021 es insuficiente por lo tanto se hacen necesarios la adquisición de estos materiales que van a ser empleados en el buen uso de la infraestructura por la escuadra de mantenimiento. </t>
    </r>
  </si>
  <si>
    <t xml:space="preserve">CENTRO LOGISTICO CENAC BARRANQUILLA: Almacen de intendencia Batallon de Infanteria Mecanizado No. 5 Cordova, ubicado en la calle Carrera 4 No.35-00 via al  Rodadero, Santa Marta Magdalena, Centro de Costos  3M1H218333.  </t>
  </si>
  <si>
    <t>CENTRO LOGISTICO CENAC BARRANQUILLA : Almacen de intendencia Batallon de Servicio No.2  BASPC ubicado calle 70 coon 68-00 esquina Canton Paraiso</t>
  </si>
  <si>
    <t>BATALLÓN DE INTELIGENCIA MILITAR No. 1 "BAIMI1"</t>
  </si>
  <si>
    <t>NECESIDAD REAL</t>
  </si>
  <si>
    <t>NECESIDAD MINIMA ADQUIRIR</t>
  </si>
  <si>
    <r>
      <rPr>
        <b/>
        <sz val="10.5"/>
        <rFont val="Arial"/>
        <family val="2"/>
      </rPr>
      <t>DESCRIPCIÓN:</t>
    </r>
    <r>
      <rPr>
        <sz val="10.5"/>
        <rFont val="Arial"/>
        <family val="2"/>
      </rPr>
      <t xml:space="preserve">   COMBUSTIBLE 
Identificacion del Activo Fijo: CAMPERO CHEVROLET PLACA: LHA:511, CAMIONETA NISSAN D-21 PLACA: QHJ-001, AUTOMOVIL NISSAN TIDDA PLACA: DJK-026, CAMIONETA CHEVROLET D-MAX PLACA: ABU-727, CAMPERO CHEVROLET PLACA: FUF-829, VEHICULO CHEVROLET AVEO PLACA: ABU-761, CAMIONETA GRAN VITARA PALCA: ABU-992
Numero del Activo Fijo: 167500000722 - 167500000901 - 167500001110 - 167500002048 - 167500002049 - 167500002050 - 167500002051</t>
    </r>
  </si>
  <si>
    <r>
      <rPr>
        <b/>
        <sz val="10.5"/>
        <rFont val="Arial"/>
        <family val="2"/>
      </rPr>
      <t>DESCRIPCIÓN:</t>
    </r>
    <r>
      <rPr>
        <sz val="10.5"/>
        <rFont val="Arial"/>
        <family val="2"/>
      </rPr>
      <t xml:space="preserve">   COMBUSTIBLE 
Identificacion del Activo Fijo: CAMIONETA TOYOTA PLACA: DIX-926
Numero del Activo Fijo: 167500000984</t>
    </r>
  </si>
  <si>
    <t>BAIMI1</t>
  </si>
  <si>
    <t>PRODUCTOS DE HORNOS DE COQUE; PRODUCTOS DE REFINACIÓN DE PETRÓLEO Y COMBUSTIBLE NUCLEAR: COMBUSTIBLES</t>
  </si>
  <si>
    <t>CPISE1</t>
  </si>
  <si>
    <t>COMPAÑÍA DE INTELIGENCIA DE SEÑALES No.1 "CPISE1"</t>
  </si>
  <si>
    <t>DESCRIPCIÓN:   COMBUSTIBLE 
Identificacion del Activo Fijo: CAMPERO CHEVROLET VITARA 1600 PLACA KGJ515 , MOTOCICLETA YAMAHA YBR 125 PLACA: RTD-84D
Numero del Activo Fijo: 167500001062  - 167500001101</t>
  </si>
  <si>
    <t>BR02</t>
  </si>
  <si>
    <t>BIVER</t>
  </si>
  <si>
    <t>BAPOM2</t>
  </si>
  <si>
    <t>MENOS 4 MILL</t>
  </si>
  <si>
    <t>PRODUCTOS DE HORNOS DE COQUE; PRODUCTOS DE REFINACIÓN DE PETRÓLEO Y COMBUSTIBLE NUCLEAR: COMBUSTIBLES, ACEITES</t>
  </si>
  <si>
    <t>SEGUNDA BRIGADA</t>
  </si>
  <si>
    <t>BIVER 2</t>
  </si>
  <si>
    <t>DIESEL</t>
  </si>
  <si>
    <r>
      <t>DESCRIPCION: COMBUSTIBLE
Identificacion del Activo Fijo: BSW22F MOTOCICLETA XRE300 - BSW23F MOTOCICLETA XRE300 - BSW24F MOTOCICLETA XRE300 - BSW25F MOTOCICLETA XRE300 - BSW26F MOTOCICLETA XRE300 - BSW27F MOTOCICLETA XRE300 - BSW28F MOTOCICLETA XRE30 - BSW29F MOTOCICLETA XRE300 - BSW30F MOTOCICLETA XRE300 - BSW31F MOTOCICLETA XRE300 - BSW32F MOTOCICLETA XRE30 - BSW33F MOTOCICLETA XRE300 - BSW34F MOTOCICLETA XRE300
Número del Activo Fijo: (Número relacionado en SAP): 167500000735  - 167500000736  - 167500000737  - 167500000738  - 167500000739  - 167500000740  - 167500000741  - 167500000742  - 167500000743 - 167500000744  - 167500000745  - 167500000746 -167500000747</t>
    </r>
    <r>
      <rPr>
        <b/>
        <sz val="10.5"/>
        <rFont val="Arial"/>
        <family val="2"/>
      </rPr>
      <t xml:space="preserve"> </t>
    </r>
  </si>
  <si>
    <t>DESCRIPCION: COMBUSTIBLE
Identificacion del Activo Fijo: I97224 CARROTANQUE - K08181 CAMION - C08421 CAMIONETA - K10002 CAMION - K10001 CAMION - R09494 VOLQUETA - N98308 CAMION - ODR852 CAMIONETA DMAX- OD R854 CAMIONETA DMAX
Número del Activo Fijo: (Número relacionado en SAP):167500000108 - 16700000109 - 167500000118 - 167500000185 - 167500000186 - 167500000214 - 167500000346 -  167500000731 - 167500000732</t>
  </si>
  <si>
    <t>DESCRIPCION: COMBUSTIBLE
Identificacion del Activo Fijo: K08181 CAMION - C08421 CAMIONETA - K10002 CAMION - K10001 CAMION - R09494 VOLQUETA - N98308 CAMION - ODR852 CAMIONETA DMAX- OD R854 CAMIONETA DMAX
Número del Activo Fijo: (Número relacionado en SAP):16700000109 - 167500000118 - 167500000185 - 167500000186 - 167500000346 -  167500000731 - 167500000732</t>
  </si>
  <si>
    <t>02-02-01-003-004</t>
  </si>
  <si>
    <t>PLÁSTICOS EN FORMAS PRIMARIAS: MATERIALES DE CONSTRUCCIÓN, ELEMENTOS DE FERRETERÍA.</t>
  </si>
  <si>
    <t>PINTURAS Y BARNICES Y PRODUCTOS RELACIONADOS; COLORES PARA LA PINTURA ARTÍSTICA; TINTAS: MATERIALES DE CONSTRUCCIÓN, ELEMENTOS DE FERRETERÍA.</t>
  </si>
  <si>
    <t>PRODUCTOS DE CAUCHO Y PLÁSTICO: MATERIALES DE CONSTRUCCIÓN, ELEMENTOS DE FERRETERÍA.</t>
  </si>
  <si>
    <t>VIDRIO Y PRODUCTOS DE VIDRIO Y OTROS PRODUCTOS NO METÁLICOS N.C.P.: MATERIALES DE CONSTRUCCIÓN, ELEMENTOS DE FERRETERÍA.</t>
  </si>
  <si>
    <t>02-02-01-003-008</t>
  </si>
  <si>
    <t>OTROS BIENES TRANSPORTABLES N.C.P.: MATERIALES DE CONSTRUCCIÓN, ELEMENTOS DE FERRETERÍA.</t>
  </si>
  <si>
    <t>PRODUCTOS DE HIERRO Y ACERO: MATERIALES DE CONSTRUCCIÓN, ELEMENTOS DE FERRETERÍA.</t>
  </si>
  <si>
    <t>MAQUINARIA DE USO GENERAL: HERRAMIENTAS</t>
  </si>
  <si>
    <r>
      <t>DESCRIPCIÓN:  Materiales de Construccion con destino al Comando de la Segunda Brigada
Identificación del Activo Fijo:    164000000823
Número del Activo Fijo: (Número relacionado en SAP): 16400200</t>
    </r>
    <r>
      <rPr>
        <b/>
        <sz val="10.5"/>
        <color rgb="FFFF0000"/>
        <rFont val="Arial"/>
        <family val="2"/>
      </rPr>
      <t xml:space="preserve">  </t>
    </r>
    <r>
      <rPr>
        <b/>
        <sz val="10.5"/>
        <color rgb="FF000000"/>
        <rFont val="Arial"/>
        <family val="2"/>
      </rPr>
      <t xml:space="preserve">                                                                                                                                                                                                                                                                                        1. TIPO DE INFRAESTRUCTURA: Edificacion 
2, NUMERO DE INVENTARIO:   8004030000000000001710479
3, CENTRO DE COSTO: 3M1H030891</t>
    </r>
    <r>
      <rPr>
        <b/>
        <sz val="10.5"/>
        <color rgb="FFFF0000"/>
        <rFont val="Arial"/>
        <family val="2"/>
      </rPr>
      <t xml:space="preserve"> </t>
    </r>
    <r>
      <rPr>
        <b/>
        <sz val="10.5"/>
        <color rgb="FF000000"/>
        <rFont val="Arial"/>
        <family val="2"/>
      </rPr>
      <t xml:space="preserve">                                                                                                                                                                                                                                                                                                                                                               4, NOMBRE DEL BIEN AL CUAL SE LE VA A REALIZAR EL MTTO:  Edificio Comando Conjunto Caribe.                                                                                                                                                                                                                                                                5, DENOMINACION DEL ACTIVO:  Comando Segunda Brigada                                                                                                                                                                                                                                                                                                                      6, FUNCIONALIDAD: Oficinas  BR02                                                                                                                                                                                                                                                                                                                                  7, NECESIDAD:  Mantenimiento Instalaciones Segunda Brigada                                                                                                                                                                                                                                                                                   8, ULTIMO MTTO REALIZADO A DICHO ACTI</t>
    </r>
    <r>
      <rPr>
        <b/>
        <sz val="10.5"/>
        <rFont val="Arial"/>
        <family val="2"/>
      </rPr>
      <t>VO</t>
    </r>
    <r>
      <rPr>
        <b/>
        <sz val="10.5"/>
        <color rgb="FF000000"/>
        <rFont val="Arial"/>
        <family val="2"/>
      </rPr>
      <t xml:space="preserve">:  01-Junio-2019                                                                                                                                                                                                                                                                                                                  9, VETUSTEZ:    </t>
    </r>
    <r>
      <rPr>
        <b/>
        <sz val="10.5"/>
        <color rgb="FFFF0000"/>
        <rFont val="Arial"/>
        <family val="2"/>
      </rPr>
      <t xml:space="preserve"> </t>
    </r>
    <r>
      <rPr>
        <b/>
        <sz val="10.5"/>
        <rFont val="Arial"/>
        <family val="2"/>
      </rPr>
      <t>14 AÑOS</t>
    </r>
    <r>
      <rPr>
        <b/>
        <sz val="10.5"/>
        <color rgb="FFFF0000"/>
        <rFont val="Arial"/>
        <family val="2"/>
      </rPr>
      <t xml:space="preserve">     </t>
    </r>
    <r>
      <rPr>
        <b/>
        <sz val="10.5"/>
        <color rgb="FF000000"/>
        <rFont val="Arial"/>
        <family val="2"/>
      </rPr>
      <t xml:space="preserve">                                                                                                                                                                                                                                                                                                                                                                          10, AÑO DE CONSTRUIDO: ABRIL 2007</t>
    </r>
    <r>
      <rPr>
        <b/>
        <sz val="10.5"/>
        <color rgb="FFFF0000"/>
        <rFont val="Arial"/>
        <family val="2"/>
      </rPr>
      <t xml:space="preserve"> </t>
    </r>
    <r>
      <rPr>
        <b/>
        <sz val="10.5"/>
        <color rgb="FF000000"/>
        <rFont val="Arial"/>
        <family val="2"/>
      </rPr>
      <t xml:space="preserve">                                                                                                                                                                                                                                                                                                                                                   11, PRESUPUESTO ASIGNADO PARA CONSTRUCCION : 20.000.000                                                                                                                                                                                                                                                                                                          12, ACTIVIDADES DEL MTTO A REALIZAR: Adecuacion de areas comunes ( baterias de baño-cielo raso-Cubiertas -Pintura Fachada oficinas-Iluminacion-Impermeabilizacion terraza                                                                                         
13, FOTOGRAFIAS </t>
    </r>
  </si>
  <si>
    <t>A- 02-02-01-003-004</t>
  </si>
  <si>
    <t>PLÁSTICOS EN FORMAS PRIMARIAS</t>
  </si>
  <si>
    <t>PLASTICO NEGRO 10 X 3M ANCHO CALIBRE 3,5</t>
  </si>
  <si>
    <t>ROLLO</t>
  </si>
  <si>
    <t>A- 02-02-01-003-005</t>
  </si>
  <si>
    <t>PINTURAS Y BARNICES Y PRODUCTOS RELACIONADOS; COLORES PARA LA PINTURA ARTÍSTICA; TINTAS</t>
  </si>
  <si>
    <t>PINTURA KORAZA TIPO 1  EXTERIORES COLOR BLANCO  ALMENDRA</t>
  </si>
  <si>
    <t>ESTUCO PLASTICO EXTERIOR X 5 GALONES</t>
  </si>
  <si>
    <t>PINTURA VINILO TIPO UNO BLANCO ALMENDRA</t>
  </si>
  <si>
    <t>A- 02-02-01-003-006</t>
  </si>
  <si>
    <t>MANTO ASFALTICA  IMPERMEABILIZANTE NEGRO  X 10 METRO PARA IMPERMEABILIZAR Y PROTEGER UNA AMPLIA VARIEDAD DE TECHOS ESTRUCTURALMENTE FIRMES ALUMANTO 3 AUTOADHESIVO</t>
  </si>
  <si>
    <t>CINTA DE ENMASCARA 4 PUGADAS X25 METROS</t>
  </si>
  <si>
    <t>CANALES PARA DESAGUE  LLUVIA PVC  X 3 METROS</t>
  </si>
  <si>
    <t>UNIDADES</t>
  </si>
  <si>
    <t>ASIENTO SANITARIO INSTITUCIONAL FORTE</t>
  </si>
  <si>
    <t>A 02-02-01-003-007</t>
  </si>
  <si>
    <t>CEMENTO GRIS TIPO I, PRODUCTO PARA PRODUCCION DE CONCRETOS PARA CIMENTACIONES, MUROS, CONTENSIONES, ESTRUCTURAS, RELLENOS Y TODO TIPO DE OBRA EN GENERAL, DEBE CUMPLIR CON  LOS VALORES DE LA NORMA COLOMBIANA NTC 121 y 321 Y NORMA  NTC 3318 y NSR-10;    EN PRESENTACIÓN DE 50 KG.</t>
  </si>
  <si>
    <t>CABALLETE</t>
  </si>
  <si>
    <t xml:space="preserve">RODILLOS PARA PINTURA </t>
  </si>
  <si>
    <t>A- 02-02-01-004-001</t>
  </si>
  <si>
    <t>PRODUCTOS DE HIERRO Y ACERO</t>
  </si>
  <si>
    <t>ALAMBRE DE COBRE CALIBRE 12 X 100 METROS NEGRO</t>
  </si>
  <si>
    <t>ALAMBRE DE COBRE CALIBRE 12 X 100 METROS ROJO</t>
  </si>
  <si>
    <t>ESPATULA PARA ESTUCO METALICA</t>
  </si>
  <si>
    <t>LLANA METALICA</t>
  </si>
  <si>
    <t>SOLDADURA ELECTRICA</t>
  </si>
  <si>
    <t>REJILLA REDONDA METALICA 3 PULGADAS PARA DESAGUE.</t>
  </si>
  <si>
    <t>ANGULOS METALICOS UNA PULGADA X 6 METROS  (VARILLA)</t>
  </si>
  <si>
    <t>A- 02-02-01-004-003</t>
  </si>
  <si>
    <t xml:space="preserve">LLAVE DE PASO 1" 1/2 EN BRONCE </t>
  </si>
  <si>
    <t>A- 02-02-01-004-006</t>
  </si>
  <si>
    <t>LAMPARA LED REDONDA  PARA INCRUSTAR 24W</t>
  </si>
  <si>
    <t>LAMPARA LED REDONDA  PARA INCRUSTAR 18W</t>
  </si>
  <si>
    <t xml:space="preserve">PANEL  LED 60X60 48W  </t>
  </si>
  <si>
    <t xml:space="preserve">LAMPARA TUBOS FLUORESCENTE  TL5 28W/865 </t>
  </si>
  <si>
    <t>ACEITE PARA MOTORES DIESEL CAMION KODIAK</t>
  </si>
  <si>
    <t>ACEITE PARA MOTORES DIESEL CAMION TIPO NPR</t>
  </si>
  <si>
    <t>ACEITE PARA MOTORES DIESEL CAMIONETAS 4X4</t>
  </si>
  <si>
    <t>ACEITE PARA MOTOCICLETAS A GASOLINA  TIPO 400</t>
  </si>
  <si>
    <t>MAQUINARIA Y APARATOS ELÉCTRICOS: LÁMPARAS</t>
  </si>
  <si>
    <t xml:space="preserve">3.5.3 Jefes de Estado Mayor Brigada  </t>
  </si>
  <si>
    <t xml:space="preserve"> - Aprueba el plan de necesidades para ser enviado a la Brigada </t>
  </si>
  <si>
    <r>
      <rPr>
        <b/>
        <sz val="12"/>
        <color theme="1"/>
        <rFont val="Arial"/>
        <family val="2"/>
      </rPr>
      <t>CASCO BALISTICO NIVEL III BAMRU6</t>
    </r>
    <r>
      <rPr>
        <sz val="12"/>
        <color theme="1"/>
        <rFont val="Arial"/>
        <family val="2"/>
      </rPr>
      <t>: El Casco nivel protección III A, proporciona una protección ligera y al mismo tiempo robusta ante proyectiles balísticos, objetos fragmentados e impactos de baja energía. En la actualidad esta unidad tiene un stock de 40 cascos los cuales son insuficientes para todo el personal, se solicita este rubro para dotar prinicipalmente aquellos que se encuentran en el area de operaciones en cumplimiento de la Misión, porque es preciso contar con determinados elementos para la protección en caso de ataque y lesiones, o en caso en enfrentamiento con Grupos Delictivos Organizados (GDO) o Grupos Armados Organizados (GAO), los cuales pueden estar registrados en el Sistema de Amenaza Persistente, entonces el casco balistico brindará la seguridad necesaria al personal que se encuentre en los puestos de control. 
Esta es una necesidad indispensable para el normal funcionamiento de las Unidades que apoyan las operaciones militares que se desarrollan en procura de preservar la defensa y seguridad Nacional, acorde a lo dispuesto en el convenio de colaboración y las áreas de interés allí descritas.</t>
    </r>
  </si>
  <si>
    <t>02-02-02-006-004</t>
  </si>
  <si>
    <t>SERVICIOS DE TRANSPORTE DE PASAJEROS (TERRESTRES)</t>
  </si>
  <si>
    <t>SERVICIOS DE TRANSPORTE DE PASAJEROS (AÉREOS)</t>
  </si>
  <si>
    <t>02-02-01-004-002</t>
  </si>
  <si>
    <t>02-02-02-005-004</t>
  </si>
  <si>
    <t>SERVICIOS DE INSTALACION</t>
  </si>
  <si>
    <t>BAMRU6</t>
  </si>
  <si>
    <t xml:space="preserve"> TIQUETES TERRESTRES:  SANTA MARTA A BUENAVISTA </t>
  </si>
  <si>
    <t xml:space="preserve">  TIQUETES TERRESTRES: BARRANQUILLA A ACHI </t>
  </si>
  <si>
    <t xml:space="preserve"> TIQUETES TERRESTRES:  BARRANQUILLA A ARMENIA </t>
  </si>
  <si>
    <t xml:space="preserve">  TIQUETES TERRESTRES: BARRANQUILLA A BARRANCABERMEJA </t>
  </si>
  <si>
    <t xml:space="preserve"> TIQUETES TERRESTRES:  BARRANQUILLA A BOGOTÁ </t>
  </si>
  <si>
    <t xml:space="preserve"> TIQUETES TERRESTRES:  BARRANQUILLA A BOSCONIA </t>
  </si>
  <si>
    <t xml:space="preserve">  TIQUETES TERRESTRES: BARRANQUILLA A BUGA </t>
  </si>
  <si>
    <t xml:space="preserve"> TIQUETES TERRESTRES:  BARRANQUILLA A BUCARAMANGA </t>
  </si>
  <si>
    <t xml:space="preserve">  TIQUETES TERRESTRES:  BARRANQUILLA A CALI </t>
  </si>
  <si>
    <t xml:space="preserve"> TIQUETES TERRESTRES:  BARRANQUILLA A CARTAGENA </t>
  </si>
  <si>
    <t xml:space="preserve"> TIQUETES TERRESTRES:  BARRANQUILLA A CAUCASIA </t>
  </si>
  <si>
    <t xml:space="preserve"> TIQUETES TERRESTRES:  BARRANQUILLA A CÚCUTA </t>
  </si>
  <si>
    <t xml:space="preserve"> TIQUETES TERRESTRES:  BARRANQUILLA A DUITAMA </t>
  </si>
  <si>
    <t xml:space="preserve">  TIQUETES TERRESTRES: BARRANQUILLA A EL BANCO </t>
  </si>
  <si>
    <t xml:space="preserve">  TIQUETES TERRESTRES: BARRANQUILLA A EL CARMEN DE BOLIVAR </t>
  </si>
  <si>
    <t xml:space="preserve">  TIQUETES TERRESTRES: BARRANQUILLA A FACATATIVÁ </t>
  </si>
  <si>
    <t xml:space="preserve">  TIQUETES TERRESTRES: BARRANQUILLA A IBAGUÉ </t>
  </si>
  <si>
    <t xml:space="preserve">  TIQUETES TERRESTRES: BARRANQUILLA A MAGANGUÉ </t>
  </si>
  <si>
    <t xml:space="preserve">  TIQUETES TERRESTRES: BARRANQUILLA A MAICAO </t>
  </si>
  <si>
    <t xml:space="preserve"> TIQUETES TERRESTRES:  BARRANQUILLA A MEDELLÍN </t>
  </si>
  <si>
    <t xml:space="preserve"> TIQUETES TERRESTRES:  BARRANQUILLA A MONTERÍA </t>
  </si>
  <si>
    <t xml:space="preserve"> TIQUETES TERRESTRES:  BARRANQUILLA A OCAÑA </t>
  </si>
  <si>
    <t xml:space="preserve"> TIQUETES TERRESTRES:  BARRANQUILLA A PAMPLONA </t>
  </si>
  <si>
    <t xml:space="preserve"> TIQUETES TERRESTRES:  BARRANQUILLA A PLATO </t>
  </si>
  <si>
    <t xml:space="preserve"> TIQUETES TERRESTRES:  BARRANQUILLA A RIOHACHA </t>
  </si>
  <si>
    <t xml:space="preserve"> TIQUETES TERRESTRES:  BARRANQUILLA A SANTA MARTA </t>
  </si>
  <si>
    <t xml:space="preserve"> TIQUETES TERRESTRES:  BARRANQUILLA A SINCELEJO </t>
  </si>
  <si>
    <t xml:space="preserve"> TIQUETES TERRESTRES:  BARRANQUILLA A TULUÁ </t>
  </si>
  <si>
    <t xml:space="preserve"> TIQUETES TERRESTRES:  BARRANQUILLA A TUNJA </t>
  </si>
  <si>
    <t xml:space="preserve"> TIQUETES TERRESTRES:  BARRANQUILLA A VALLEDUPAR </t>
  </si>
  <si>
    <t xml:space="preserve"> TIQUETES TERRESTRES:  BOGOTÁ A AGUACHICA </t>
  </si>
  <si>
    <t xml:space="preserve"> TIQUETES TERRESTRES:  BOGOTÁ A BARRANCABERMEJA </t>
  </si>
  <si>
    <t xml:space="preserve"> TIQUETES TERRESTRES:  BOGOTÁ A ARMENIA </t>
  </si>
  <si>
    <t xml:space="preserve"> TIQUETES TERRESTRES:  BOGOTÁ A BARRANQUILLA </t>
  </si>
  <si>
    <t xml:space="preserve"> TIQUETES TERRESTRES:  BOGOTÁ A BUENAVENTURA </t>
  </si>
  <si>
    <t xml:space="preserve"> TIQUETES TERRESTRES:  BOGOTÁ A BUCARAMANGA </t>
  </si>
  <si>
    <t xml:space="preserve"> TIQUETES TERRESTRES:  BOGOTÁ A CARTAGENA </t>
  </si>
  <si>
    <t xml:space="preserve"> TIQUETES TERRESTRES:  BOGOTÁ A CALI </t>
  </si>
  <si>
    <t xml:space="preserve"> TIQUETES TERRESTRES:  BOGOTÁ A CÚCUTA </t>
  </si>
  <si>
    <t xml:space="preserve"> TIQUETES TERRESTRES:  BOGOTÁ A DUITAMA </t>
  </si>
  <si>
    <t xml:space="preserve"> TIQUETES TERRESTRES:  BOGOTÁ A IBAGUÉ </t>
  </si>
  <si>
    <t xml:space="preserve"> TIQUETES TERRESTRES:  BOGOTÁ A LA DORADA </t>
  </si>
  <si>
    <t xml:space="preserve"> TIQUETES TERRESTRES:  BOGOTÁ A FLORENCIA </t>
  </si>
  <si>
    <t xml:space="preserve"> TIQUETES TERRESTRES:  BOGOTÁ A FUSAGASUGÁ </t>
  </si>
  <si>
    <t xml:space="preserve"> TIQUETES TERRESTRES:  BOGOTÁ A IPIALES </t>
  </si>
  <si>
    <t xml:space="preserve"> TIQUETES TERRESTRES:  BOGOTÁ A MAICAO </t>
  </si>
  <si>
    <t xml:space="preserve"> TIQUETES TERRESTRES:  BOGOTÁ A MANIZALES </t>
  </si>
  <si>
    <t xml:space="preserve"> TIQUETES TERRESTRES:  BOGOTÁ A MELGAR </t>
  </si>
  <si>
    <t xml:space="preserve"> TIQUETES TERRESTRES:  BOGOTÁ A MONTERÍA </t>
  </si>
  <si>
    <t xml:space="preserve"> TIQUETES TERRESTRES:  BOGOTÁ A MEDELLÍN </t>
  </si>
  <si>
    <t xml:space="preserve"> TIQUETES TERRESTRES:  BOGOTÁ A NEIVA </t>
  </si>
  <si>
    <t xml:space="preserve"> TIQUETES TERRESTRES:  BOGOTÁ A POPAYÁN </t>
  </si>
  <si>
    <t xml:space="preserve"> TIQUETES TERRESTRES:  BOGOTÁ A PASTO </t>
  </si>
  <si>
    <t xml:space="preserve"> TIQUETES TERRESTRES:  BOGOTÁ A PEREIRA </t>
  </si>
  <si>
    <t xml:space="preserve"> TIQUETES TERRESTRES:  BOGOTÁ A SANTA MARTA </t>
  </si>
  <si>
    <t xml:space="preserve"> TIQUETES TERRESTRES:  BOGOTÁ A SINCELEJO </t>
  </si>
  <si>
    <t xml:space="preserve"> TIQUETES TERRESTRES:  BOGOTÁ A MOCOA </t>
  </si>
  <si>
    <t xml:space="preserve"> TIQUETES TERRESTRES:  BOGOTÁ A RIOHACHA </t>
  </si>
  <si>
    <t xml:space="preserve">  TIQUETES TERRESTRES: BOGOTÁ A VALLEDUPAR </t>
  </si>
  <si>
    <t xml:space="preserve">  TIQUETES TERRESTRES: BOGOTÁ A VILLAVICENCIO </t>
  </si>
  <si>
    <t xml:space="preserve">  TIQUETES TERRESTRES: BOGOTÁ A YOPAL </t>
  </si>
  <si>
    <t xml:space="preserve">  TIQUETES TERRESTRES: BUCARAMANGA A ARAUCA </t>
  </si>
  <si>
    <t xml:space="preserve">  TIQUETES TERRESTRES: BUCARAMANGA A BARRANQUILLA </t>
  </si>
  <si>
    <t xml:space="preserve">  TIQUETES TERRESTRES: BUCARAMANGA A BARRANCABERMEJA </t>
  </si>
  <si>
    <t xml:space="preserve">  TIQUETES TERRESTRES: BUCARAMANGA A BOGOTÁ </t>
  </si>
  <si>
    <t xml:space="preserve">  TIQUETES TERRESTRES: BUCARAMANGA A CALI </t>
  </si>
  <si>
    <t xml:space="preserve">  TIQUETES TERRESTRES: BUCARAMANGA A CARTAGENA </t>
  </si>
  <si>
    <t xml:space="preserve">  TIQUETES TERRESTRES: BUCARAMANGA A CIÉNAGA </t>
  </si>
  <si>
    <t xml:space="preserve">  TIQUETES TERRESTRES: BUCARAMANGA A CÚCUTA </t>
  </si>
  <si>
    <t xml:space="preserve">  TIQUETES TERRESTRES: BUCARAMANGA A DUITAMA </t>
  </si>
  <si>
    <t xml:space="preserve">  TIQUETES TERRESTRES: BUCARAMANGA A EL BANCO </t>
  </si>
  <si>
    <t xml:space="preserve"> TIQUETES TERRESTRES: BUCARAMANGA A EL CARMEN DE BOLIVAR </t>
  </si>
  <si>
    <t xml:space="preserve"> TIQUETES TERRESTRES:  BUCARAMANGA A FUNDACIÓN </t>
  </si>
  <si>
    <t xml:space="preserve"> TIQUETES TERRESTRES:  BUCARAMANGA A HONDA </t>
  </si>
  <si>
    <t xml:space="preserve"> TIQUETES TERRESTRES:  BUCARAMANGA A IBAGUÉ </t>
  </si>
  <si>
    <t xml:space="preserve"> TIQUETES TERRESTRES:  BUCARAMANGA A IPIALES </t>
  </si>
  <si>
    <t xml:space="preserve"> TIQUETES TERRESTRES:  BUCARAMANGA A MAICAO </t>
  </si>
  <si>
    <t xml:space="preserve"> TIQUETES TERRESTRES:  BUCARAMANGA A MEDELLÍN </t>
  </si>
  <si>
    <t xml:space="preserve"> TIQUETES TERRESTRES:  BUCARAMANGA A MONTERÍA </t>
  </si>
  <si>
    <t xml:space="preserve"> TIQUETES TERRESTRES:  BUCARAMANGA A RIOHACHA </t>
  </si>
  <si>
    <t xml:space="preserve"> TIQUETES TERRESTRES:  BUCARAMANGA A SANTA MARTA </t>
  </si>
  <si>
    <t xml:space="preserve"> TIQUETES TERRESTRES:  BUCARAMANGA A SARAVENA </t>
  </si>
  <si>
    <t xml:space="preserve"> TIQUETES TERRESTRES:  BUCARAMANGA A SINCELEJO </t>
  </si>
  <si>
    <t xml:space="preserve"> TIQUETES TERRESTRES:  BUCARAMANGA A TUNJA </t>
  </si>
  <si>
    <t xml:space="preserve"> TIQUETES TERRESTRES:  BUCARAMANGA A VALLEDUPAR </t>
  </si>
  <si>
    <t xml:space="preserve"> TIQUETES TERRESTRES:  BUCARAMANGA A YOPAL </t>
  </si>
  <si>
    <t xml:space="preserve"> TIQUETES TERRESTRES:  CARTAGENA A BARRANCABERMEJA </t>
  </si>
  <si>
    <t xml:space="preserve"> TIQUETES TERRESTRES:  CARTAGENA A BARRANQUILLA </t>
  </si>
  <si>
    <t xml:space="preserve"> TIQUETES TERRESTRES:  CARTAGENA A BOGOTÁ </t>
  </si>
  <si>
    <t xml:space="preserve"> TIQUETES TERRESTRES:  CARTAGENA A BUCARAMANGA </t>
  </si>
  <si>
    <t xml:space="preserve"> TIQUETES TERRESTRES:  CARTAGENA A CALI </t>
  </si>
  <si>
    <t xml:space="preserve"> TIQUETES TERRESTRES:  CARTAGENA A AGUACHICA </t>
  </si>
  <si>
    <t xml:space="preserve"> TIQUETES TERRESTRES:  CARTAGENA A ACHI </t>
  </si>
  <si>
    <t xml:space="preserve"> TIQUETES TERRESTRES:  CARTAGENA A CAUCASIA </t>
  </si>
  <si>
    <t xml:space="preserve"> TIQUETES TERRESTRES:  CARTAGENA A CIÉNAGA </t>
  </si>
  <si>
    <t xml:space="preserve"> TIQUETES TERRESTRES:  CARTAGENA A CÚCUTA </t>
  </si>
  <si>
    <t xml:space="preserve"> TIQUETES TERRESTRES:  CARTAGENA A EL BANCO </t>
  </si>
  <si>
    <t xml:space="preserve"> TIQUETES TERRESTRES:  CARTAGENA A EL CARMEN DE BOLIVAR </t>
  </si>
  <si>
    <t xml:space="preserve"> TIQUETES TERRESTRES:  CARTAGENA A HONDA </t>
  </si>
  <si>
    <t xml:space="preserve"> TIQUETES TERRESTRES:  CARTAGENA A MAICAO </t>
  </si>
  <si>
    <t xml:space="preserve"> TIQUETES TERRESTRES:  CARTAGENA A MEDELLÍN </t>
  </si>
  <si>
    <t xml:space="preserve"> TIQUETES TERRESTRES:  CARTAGENA A MONTERÍA </t>
  </si>
  <si>
    <t xml:space="preserve"> TIQUETES TERRESTRES:  CARTAGENA A OCAÑA </t>
  </si>
  <si>
    <t xml:space="preserve"> TIQUETES TERRESTRES:  CARTAGENA A PAMPLONA </t>
  </si>
  <si>
    <t xml:space="preserve"> TIQUETES TERRESTRES:  CARTAGENA A RIOHACHA </t>
  </si>
  <si>
    <t xml:space="preserve"> TIQUETES TERRESTRES:  CARTAGENA A SANTA MARTA </t>
  </si>
  <si>
    <t xml:space="preserve"> TIQUETES TERRESTRES:  CARTAGENA A TUNJA </t>
  </si>
  <si>
    <t xml:space="preserve"> TIQUETES TERRESTRES:  CARTAGENA A VALLEDUPAR </t>
  </si>
  <si>
    <t xml:space="preserve"> TIQUETES TERRESTRES:  CÚCUTA A AGUACHICA </t>
  </si>
  <si>
    <t xml:space="preserve"> TIQUETES TERRESTRES:  CÚCUTA A ARAUCA </t>
  </si>
  <si>
    <t xml:space="preserve"> TIQUETES TERRESTRES:  CÚCUTA A BARRANQUILLA </t>
  </si>
  <si>
    <t xml:space="preserve"> TIQUETES TERRESTRES:  CÚCUTA A BARRANCABERMEJA </t>
  </si>
  <si>
    <t xml:space="preserve"> TIQUETES TERRESTRES:  CÚCUTA A BOGOTÁ </t>
  </si>
  <si>
    <t xml:space="preserve"> TIQUETES TERRESTRES:  CÚCUTA A BUCARAMANGA </t>
  </si>
  <si>
    <t xml:space="preserve"> TIQUETES TERRESTRES:  CÚCUTA A BOSCONIA </t>
  </si>
  <si>
    <t xml:space="preserve"> TIQUETES TERRESTRES:  CÚCUTA A CARTAGENA </t>
  </si>
  <si>
    <t xml:space="preserve"> TIQUETES TERRESTRES:  CÚCUTA A CALI </t>
  </si>
  <si>
    <t xml:space="preserve"> TIQUETES TERRESTRES:  CÚCUTA A CIÉNAGA </t>
  </si>
  <si>
    <t xml:space="preserve"> TIQUETES TERRESTRES:  CÚCUTA A EL CARMEN DE BOLIVAR </t>
  </si>
  <si>
    <t xml:space="preserve"> TIQUETES TERRESTRES:  CÚCUTA A EL BANCO </t>
  </si>
  <si>
    <t xml:space="preserve"> TIQUETES TERRESTRES:  CÚCUTA A FUNDACIÓN </t>
  </si>
  <si>
    <t xml:space="preserve"> TIQUETES TERRESTRES:  CÚCUTA A IBAGUÉ </t>
  </si>
  <si>
    <t xml:space="preserve"> TIQUETES TERRESTRES:  CÚCUTA A IPIALES </t>
  </si>
  <si>
    <t xml:space="preserve"> TIQUETES TERRESTRES:  CÚCUTA A MAICAO </t>
  </si>
  <si>
    <t xml:space="preserve"> TIQUETES TERRESTRES:  CÚCUTA A MANIZALES </t>
  </si>
  <si>
    <t xml:space="preserve"> TIQUETES TERRESTRES:  CÚCUTA A MEDELLÍN </t>
  </si>
  <si>
    <t xml:space="preserve"> TIQUETES TERRESTRES:  CÚCUTA A MONTERÍA </t>
  </si>
  <si>
    <t xml:space="preserve"> TIQUETES TERRESTRES:  CÚCUTA A OCAÑA </t>
  </si>
  <si>
    <t xml:space="preserve"> TIQUETES TERRESTRES:  CÚCUTA A PAILITAS </t>
  </si>
  <si>
    <t xml:space="preserve"> TIQUETES TERRESTRES:  CÚCUTA A SANTA MARTA </t>
  </si>
  <si>
    <t xml:space="preserve"> TIQUETES TERRESTRES:  CÚCUTA A SARAVENA </t>
  </si>
  <si>
    <t xml:space="preserve"> TIQUETES TERRESTRES:  CÚCUTA A SARDINATA </t>
  </si>
  <si>
    <t xml:space="preserve"> TIQUETES TERRESTRES:  CÚCUTA A TUNJA </t>
  </si>
  <si>
    <t xml:space="preserve"> TIQUETES TERRESTRES:  CÚCUTA A VALLEDUPAR </t>
  </si>
  <si>
    <t xml:space="preserve"> TIQUETES TERRESTRES:  MEDELLÍN A AGUACHICA </t>
  </si>
  <si>
    <t xml:space="preserve"> TIQUETES TERRESTRES:  MEDELLIN A ARMENIA </t>
  </si>
  <si>
    <t xml:space="preserve"> TIQUETES TERRESTRES:  MEDELLIN A BARRANCABERMEJA </t>
  </si>
  <si>
    <t xml:space="preserve"> TIQUETES TERRESTRES:  MEDELLIN A BARRANQUILLA </t>
  </si>
  <si>
    <t xml:space="preserve"> TIQUETES TERRESTRES:  MEDELLÍN A BOGOTÁ </t>
  </si>
  <si>
    <t xml:space="preserve"> TIQUETES TERRESTRES:  MEDELLIN A BUCARAMANGA </t>
  </si>
  <si>
    <t xml:space="preserve"> TIQUETES TERRESTRES:  MEDELLIN A CALI </t>
  </si>
  <si>
    <t xml:space="preserve"> TIQUETES TERRESTRES:  MEDELLIN A CARTAGENA </t>
  </si>
  <si>
    <t xml:space="preserve"> TIQUETES TERRESTRES:  MEDELLIN A CUCUTA </t>
  </si>
  <si>
    <t xml:space="preserve"> TIQUETES TERRESTRES:  MEDELLÍN A FLORENCIA </t>
  </si>
  <si>
    <t xml:space="preserve"> TIQUETES TERRESTRES:  MEDELLIN A IBAGUÉ </t>
  </si>
  <si>
    <t xml:space="preserve"> TIQUETES TERRESTRES:  MEDELLÍN A IPIALES </t>
  </si>
  <si>
    <t xml:space="preserve"> TIQUETES TERRESTRES:  MEDELLÍN A ISTMINA </t>
  </si>
  <si>
    <t xml:space="preserve"> TIQUETES TERRESTRES:  MEDELLIN A MANIZALES </t>
  </si>
  <si>
    <t xml:space="preserve"> TIQUETES TERRESTRES:  MEDELLIN A SINCELEJO </t>
  </si>
  <si>
    <t xml:space="preserve"> TIQUETES TERRESTRES:  SANTA MARTA A ARACATACA </t>
  </si>
  <si>
    <t xml:space="preserve"> TIQUETES TERRESTRES:  SANTA MARTA A BARRANQUILLA </t>
  </si>
  <si>
    <t xml:space="preserve"> TIQUETES TERRESTRES:  SANTA MARTA A BOGOTÁ </t>
  </si>
  <si>
    <t xml:space="preserve"> TIQUETES TERRESTRES:  SANTA MARTA A BOSCONIA </t>
  </si>
  <si>
    <t xml:space="preserve"> TIQUETES TERRESTRES:  SANTA MARTA A BUCARAMANGA </t>
  </si>
  <si>
    <t xml:space="preserve"> TIQUETES TERRESTRES:  SANTA MARTA A CAUCASIA </t>
  </si>
  <si>
    <t xml:space="preserve"> TIQUETES TERRESTRES:  SANTA MARTA A CARTAGENA </t>
  </si>
  <si>
    <t xml:space="preserve"> TIQUETES TERRESTRES:  SANTA MARTA A EL BANCO </t>
  </si>
  <si>
    <t xml:space="preserve"> TIQUETES TERRESTRES:  SANTA MARTA A MAICAO </t>
  </si>
  <si>
    <t xml:space="preserve"> SANTA MARTA A EL CARMEN DE BOLIVAR </t>
  </si>
  <si>
    <t xml:space="preserve"> TIQUETES TERRESTRES:  SANTA MARTA A MEDELLÍN </t>
  </si>
  <si>
    <t xml:space="preserve"> TIQUETES TERRESTRES:  SANTA MARTA A FACATATIVÁ </t>
  </si>
  <si>
    <t xml:space="preserve"> TIQUETES TERRESTRES:  SANTA MARTA A MONTERÍA </t>
  </si>
  <si>
    <t xml:space="preserve"> TIQUETES TERRESTRES:  SANTA MARTA A OCAÑA </t>
  </si>
  <si>
    <t xml:space="preserve"> TIQUETES TERRESTRES:  SANTA MARTA A FUNDACIÓN </t>
  </si>
  <si>
    <t xml:space="preserve"> TIQUETES TERRESTRES:  SANTA MARTA A PUERTO BOYACA </t>
  </si>
  <si>
    <t xml:space="preserve"> TIQUETES TERRESTRES:  SANTA MARTA A HONDA </t>
  </si>
  <si>
    <t xml:space="preserve"> TIQUETES TERRESTRES:  SANTA MARTA A RIOHACHA </t>
  </si>
  <si>
    <t xml:space="preserve"> TIQUETES TERRESTRES:  SANTA MARTA A LA DORADA </t>
  </si>
  <si>
    <t xml:space="preserve"> TIQUETES TERRESTRES:  SANTA MARTA A SINCELEJO </t>
  </si>
  <si>
    <t xml:space="preserve"> TIQUETES TERRESTRES:  SANTA MARTA A VALLEDUPAR </t>
  </si>
  <si>
    <t xml:space="preserve"> TIQUETES TERRESTRES:  VALLEDUPAR A AGUACHICA </t>
  </si>
  <si>
    <t xml:space="preserve"> TIQUETES TERRESTRES:  VALLEDUPAR A ARMENIA </t>
  </si>
  <si>
    <t xml:space="preserve"> TIQUETES TERRESTRES:  VALLEDUPAR A BARRANCABERMEJA </t>
  </si>
  <si>
    <t xml:space="preserve"> TIQUETES TERRESTRES:  VALLEDUPAR A BOGOTÁ </t>
  </si>
  <si>
    <t xml:space="preserve"> TIQUETES TERRESTRES:  VALLEDUPAR A BUGA </t>
  </si>
  <si>
    <t xml:space="preserve"> TIQUETES TERRESTRES:  VALLEDUPAR A BARRANQUILLA </t>
  </si>
  <si>
    <t xml:space="preserve"> TIQUETES TERRESTRES:  VALLEDUPAR A BUCARAMANGA </t>
  </si>
  <si>
    <t xml:space="preserve"> TIQUETES TERRESTRES:  VALLEDUPAR A CALI </t>
  </si>
  <si>
    <t xml:space="preserve"> TIQUETES TERRESTRES:  VALLEDUPAR A CARTAGENA </t>
  </si>
  <si>
    <t xml:space="preserve"> TIQUETES TERRESTRES:  VALLEDUPAR A CIÉNAGA </t>
  </si>
  <si>
    <t xml:space="preserve">  TIQUETES TERRESTRES: VALLEDUPAR A CÚCUTA </t>
  </si>
  <si>
    <t xml:space="preserve">  TIQUETES TERRESTRES: VALLEDUPAR A EL BANCO </t>
  </si>
  <si>
    <t xml:space="preserve">  TIQUETES TERRESTRES: VALLEDUPAR A EL CARMEN DE BOLIVAR </t>
  </si>
  <si>
    <t xml:space="preserve">  TIQUETES TERRESTRES: VALLEDUPAR A FONSECA </t>
  </si>
  <si>
    <t xml:space="preserve">  TIQUETES TERRESTRES: VALLEDUPAR A HONDA </t>
  </si>
  <si>
    <t xml:space="preserve">  TIQUETES TERRESTRES: VALLEDUPAR A LA DORADA </t>
  </si>
  <si>
    <t xml:space="preserve">  TIQUETES TERRESTRES: VALLEDUPAR A MAICAO </t>
  </si>
  <si>
    <t xml:space="preserve">  TIQUETES TERRESTRES: VALLEDUPAR A MEDELLÍN </t>
  </si>
  <si>
    <t xml:space="preserve">  TIQUETES TERRESTRES: VALLEDUPAR A MONTERÍA </t>
  </si>
  <si>
    <t xml:space="preserve">  TIQUETES TERRESTRES: VALLEDUPAR A OCAÑA </t>
  </si>
  <si>
    <t xml:space="preserve">  TIQUETES TERRESTRES: VALLEDUPAR A PEREIRA </t>
  </si>
  <si>
    <t xml:space="preserve">  TIQUETES TERRESTRES: VALLEDUPAR A RIOHACHA </t>
  </si>
  <si>
    <t xml:space="preserve">  TIQUETES TERRESTRES: VALLEDUPAR A SANTA MARTA </t>
  </si>
  <si>
    <t xml:space="preserve">  TIQUETES TERRESTRES: VALLEDUPAR A SINCELEJO </t>
  </si>
  <si>
    <t xml:space="preserve">  TIQUETES TERRESTRES: VALLEDUPAR A TULUÁ </t>
  </si>
  <si>
    <t xml:space="preserve">  TIQUETES TERRESTRES: AGUACHICA A BARRANQUILLA  </t>
  </si>
  <si>
    <t xml:space="preserve">  TIQUETES TERRESTRES: ACHI A BARRANQUILLA  </t>
  </si>
  <si>
    <t xml:space="preserve">  TIQUETES TERRESTRES: ARMENIA A BARRANQUILLA  </t>
  </si>
  <si>
    <t xml:space="preserve">  TIQUETES TERRESTRES: BARRANCABERMEJA A BARRANQUILLA  </t>
  </si>
  <si>
    <t xml:space="preserve">  TIQUETES TERRESTRES: BOGOTÁ A BARRANQUILLA  </t>
  </si>
  <si>
    <t xml:space="preserve">  TIQUETES TERRESTRES: BOSCONIA A BARRANQUILLA  </t>
  </si>
  <si>
    <t xml:space="preserve">  TIQUETES TERRESTRES: BUGA A BARRANQUILLA  </t>
  </si>
  <si>
    <t xml:space="preserve">  TIQUETES TERRESTRES: BUCARAMANGA A BARRANQUILLA  </t>
  </si>
  <si>
    <t xml:space="preserve">  TIQUETES TERRESTRES: CALI A BARRANQUILLA  </t>
  </si>
  <si>
    <t xml:space="preserve">  TIQUETES TERRESTRES: CARTAGENA A BARRANQUILLA  </t>
  </si>
  <si>
    <t xml:space="preserve">  TIQUETES TERRESTRES: CAUCASIA A BARRANQUILLA  </t>
  </si>
  <si>
    <t xml:space="preserve">  TIQUETES TERRESTRES: CÚCUTA A BARRANQUILLA  </t>
  </si>
  <si>
    <t xml:space="preserve"> TIQUETES TERRESTRES:  DUITAMA A BARRANQUILLA  </t>
  </si>
  <si>
    <t xml:space="preserve"> TIQUETES TERRESTRES:  BANCO EL A BARRANQUILLA  </t>
  </si>
  <si>
    <t xml:space="preserve"> TIQUETES TERRESTRES:  BOLIVAR DE CARMEN EL A BARRANQUILLA  </t>
  </si>
  <si>
    <t xml:space="preserve"> TIQUETES TERRESTRES:  FACATATIVÁ A BARRANQUILLA  </t>
  </si>
  <si>
    <t xml:space="preserve"> TIQUETES TERRESTRES:  IBAGUÉ A BARRANQUILLA  </t>
  </si>
  <si>
    <t xml:space="preserve"> TIQUETES TERRESTRES:  MAGANGUÉ A BARRANQUILLA  </t>
  </si>
  <si>
    <t xml:space="preserve"> TIQUETES TERRESTRES:  MAICAO A BARRANQUILLA  </t>
  </si>
  <si>
    <t xml:space="preserve"> TIQUETES TERRESTRES:  MEDELLÍN A BARRANQUILLA  </t>
  </si>
  <si>
    <t xml:space="preserve"> TIQUETES TERRESTRES:  MONTERÍA A BARRANQUILLA  </t>
  </si>
  <si>
    <t xml:space="preserve"> TIQUETES TERRESTRES:  OCAÑA A BARRANQUILLA  </t>
  </si>
  <si>
    <t xml:space="preserve"> TIQUETES TERRESTRES:  PAMPLONA A BARRANQUILLA  </t>
  </si>
  <si>
    <t xml:space="preserve"> TIQUETES TERRESTRES:  PLATO A BARRANQUILLA  </t>
  </si>
  <si>
    <t xml:space="preserve"> TIQUETES TERRESTRES:  RIOHACHA A BARRANQUILLA  </t>
  </si>
  <si>
    <t xml:space="preserve"> TIQUETES TERRESTRES:  MARTA SANTA A BARRANQUILLA  </t>
  </si>
  <si>
    <t xml:space="preserve"> TIQUETES TERRESTRES:  SINCELEJO A BARRANQUILLA  </t>
  </si>
  <si>
    <t xml:space="preserve"> TIQUETES TERRESTRES:  TULUÁ A BARRANQUILLA  </t>
  </si>
  <si>
    <t xml:space="preserve"> TIQUETES TERRESTRES:  TUNJA A BARRANQUILLA  </t>
  </si>
  <si>
    <t xml:space="preserve"> TIQUETES TERRESTRES:  VALLEDUPAR A BARRANQUILLA  </t>
  </si>
  <si>
    <t xml:space="preserve"> TIQUETES TERRESTRES:  AGUACHICA A BOGOTÁ  </t>
  </si>
  <si>
    <t xml:space="preserve"> TIQUETES TERRESTRES:  BARRANCABERMEJA A BOGOTÁ  </t>
  </si>
  <si>
    <t xml:space="preserve"> TIQUETES TERRESTRES:  ARMENIA A BOGOTÁ  </t>
  </si>
  <si>
    <t xml:space="preserve"> TIQUETES TERRESTRES:  BARRANQUILLA A BOGOTÁ  </t>
  </si>
  <si>
    <t xml:space="preserve"> TIQUETES TERRESTRES:  BUENAVENTURA A BOGOTÁ  </t>
  </si>
  <si>
    <t xml:space="preserve"> TIQUETES TERRESTRES:  BUCARAMANGA A BOGOTÁ  </t>
  </si>
  <si>
    <t xml:space="preserve"> TIQUETES TERRESTRES:  CARTAGENA A BOGOTÁ  </t>
  </si>
  <si>
    <t xml:space="preserve"> TIQUETES TERRESTRES:  CALI A BOGOTÁ  </t>
  </si>
  <si>
    <t xml:space="preserve"> TIQUETES TERRESTRES:  CÚCUTA A BOGOTÁ  </t>
  </si>
  <si>
    <t xml:space="preserve"> TIQUETES TERRESTRES:  DUITAMA A BOGOTÁ  </t>
  </si>
  <si>
    <t xml:space="preserve"> TIQUETES TERRESTRES:  IBAGUÉ A BOGOTÁ  </t>
  </si>
  <si>
    <t xml:space="preserve"> TIQUETES TERRESTRES:  DORADA LA A BOGOTÁ  </t>
  </si>
  <si>
    <t xml:space="preserve"> TIQUETES TERRESTRES:  FLORENCIA A BOGOTÁ  </t>
  </si>
  <si>
    <t xml:space="preserve"> TIQUETES TERRESTRES:  FUSAGASUGÁ A BOGOTÁ  </t>
  </si>
  <si>
    <t xml:space="preserve"> TIQUETES TERRESTRES:  IPIALES A BOGOTÁ  </t>
  </si>
  <si>
    <t xml:space="preserve"> TIQUETES TERRESTRES:  MAICAO A BOGOTÁ  </t>
  </si>
  <si>
    <t xml:space="preserve"> TIQUETES TERRESTRES:  MANIZALES A BOGOTÁ  </t>
  </si>
  <si>
    <t xml:space="preserve"> TIQUETES TERRESTRES:  MELGAR A BOGOTÁ  </t>
  </si>
  <si>
    <t xml:space="preserve"> TIQUETES TERRESTRES:  MONTERÍA A BOGOTÁ  </t>
  </si>
  <si>
    <t xml:space="preserve"> TIQUETES TERRESTRES:  MEDELLÍN A BOGOTÁ  </t>
  </si>
  <si>
    <t xml:space="preserve"> TIQUETES TERRESTRES:  NEIVA A BOGOTÁ  </t>
  </si>
  <si>
    <t xml:space="preserve"> TIQUETES TERRESTRES:  POPAYÁN A BOGOTÁ  </t>
  </si>
  <si>
    <t xml:space="preserve"> TIQUETES TERRESTRES:  PASTO A BOGOTÁ  </t>
  </si>
  <si>
    <t xml:space="preserve"> TIQUETES TERRESTRES:  PEREIRA A BOGOTÁ  </t>
  </si>
  <si>
    <t xml:space="preserve"> TIQUETES TERRESTRES:  MARTA SANTA A BOGOTÁ  </t>
  </si>
  <si>
    <t xml:space="preserve"> TIQUETES TERRESTRES:  SINCELEJO A BOGOTÁ  </t>
  </si>
  <si>
    <t xml:space="preserve"> TIQUETES TERRESTRES:  MOCOA A BOGOTÁ  </t>
  </si>
  <si>
    <t xml:space="preserve"> TIQUETES TERRESTRES:  RIOHACHA A BOGOTÁ  </t>
  </si>
  <si>
    <t xml:space="preserve"> TIQUETES TERRESTRES:  VALLEDUPAR A BOGOTÁ  </t>
  </si>
  <si>
    <t xml:space="preserve"> TIQUETES TERRESTRES:  VILLAVICENCIO A BOGOTÁ  </t>
  </si>
  <si>
    <t xml:space="preserve"> TIQUETES TERRESTRES:  YOPAL A BOGOTÁ  </t>
  </si>
  <si>
    <t xml:space="preserve"> TIQUETES TERRESTRES:  ARAUCA A BUCARAMANGA  </t>
  </si>
  <si>
    <t xml:space="preserve"> TIQUETES TERRESTRES:  BARRANQUILLA A BUCARAMANGA  </t>
  </si>
  <si>
    <t xml:space="preserve"> TIQUETES TERRESTRES:  BARRANCABERMEJA A BUCARAMANGA  </t>
  </si>
  <si>
    <t xml:space="preserve"> TIQUETES TERRESTRES:  BOGOTÁ A BUCARAMANGA  </t>
  </si>
  <si>
    <t xml:space="preserve"> TIQUETES TERRESTRES:  CALI A BUCARAMANGA  </t>
  </si>
  <si>
    <t xml:space="preserve"> TIQUETES TERRESTRES:  CARTAGENA A BUCARAMANGA  </t>
  </si>
  <si>
    <t xml:space="preserve"> TIQUETES TERRESTRES:  CIÉNAGA A BUCARAMANGA  </t>
  </si>
  <si>
    <t xml:space="preserve"> TIQUETES TERRESTRES:  CÚCUTA A BUCARAMANGA  </t>
  </si>
  <si>
    <t xml:space="preserve"> TIQUETES TERRESTRES:  DUITAMA A BUCARAMANGA  </t>
  </si>
  <si>
    <t xml:space="preserve"> TIQUETES TERRESTRES:  BANCO EL A BUCARAMANGA  </t>
  </si>
  <si>
    <t xml:space="preserve"> TIQUETES TERRESTRES:  BOLIVAR DE CARMEN EL A BUCARAMANGA  </t>
  </si>
  <si>
    <t xml:space="preserve"> TIQUETES TERRESTRES:  FUNDACIÓN A BUCARAMANGA  </t>
  </si>
  <si>
    <t xml:space="preserve"> TIQUETES TERRESTRES:  HONDA A BUCARAMANGA  </t>
  </si>
  <si>
    <t xml:space="preserve"> TIQUETES TERRESTRES:  IBAGUÉ A BUCARAMANGA  </t>
  </si>
  <si>
    <t xml:space="preserve"> TIQUETES TERRESTRES:  IPIALES A BUCARAMANGA  </t>
  </si>
  <si>
    <t xml:space="preserve"> TIQUETES TERRESTRES:  MAICAO A BUCARAMANGA  </t>
  </si>
  <si>
    <t xml:space="preserve"> TIQUETES TERRESTRES:  MEDELLÍN A BUCARAMANGA  </t>
  </si>
  <si>
    <t xml:space="preserve"> TIQUETES TERRESTRES:  MONTERÍA A BUCARAMANGA  </t>
  </si>
  <si>
    <t xml:space="preserve"> TIQUETES TERRESTRES:  RIOHACHA A BUCARAMANGA  </t>
  </si>
  <si>
    <t xml:space="preserve"> TIQUETES TERRESTRES:  MARTA SANTA A BUCARAMANGA  </t>
  </si>
  <si>
    <t xml:space="preserve"> TIQUETES TERRESTRES:  SARAVENA A BUCARAMANGA  </t>
  </si>
  <si>
    <t xml:space="preserve"> TIQUETES TERRESTRES:  SINCELEJO A BUCARAMANGA  </t>
  </si>
  <si>
    <t xml:space="preserve"> TIQUETES TERRESTRES:  VALLEDUPAR A BUCARAMANGA  </t>
  </si>
  <si>
    <t xml:space="preserve"> TIQUETES TERRESTRES:  YOPAL A BUCARAMANGA  </t>
  </si>
  <si>
    <t xml:space="preserve"> TIQUETES TERRESTRES:  BARRANCABERMEJA A CARTAGENA  </t>
  </si>
  <si>
    <t xml:space="preserve"> TIQUETES TERRESTRES:  BARRANQUILLA A CARTAGENA  </t>
  </si>
  <si>
    <t xml:space="preserve"> TIQUETES TERRESTRES:  BOGOTÁ A CARTAGENA  </t>
  </si>
  <si>
    <t xml:space="preserve"> TIQUETES TERRESTRES:  BUCARAMANGA A CARTAGENA  </t>
  </si>
  <si>
    <t xml:space="preserve"> TIQUETES TERRESTRES:  CALI A CARTAGENA  </t>
  </si>
  <si>
    <t xml:space="preserve"> TIQUETES TERRESTRES:  AGUACHICA A CARTAGENA  </t>
  </si>
  <si>
    <t xml:space="preserve"> TIQUETES TERRESTRES:  ACHI A CARTAGENA  </t>
  </si>
  <si>
    <t xml:space="preserve"> TIQUETES TERRESTRES:  CAUCASIA A CARTAGENA  </t>
  </si>
  <si>
    <t xml:space="preserve"> TIQUETES TERRESTRES:  CIÉNAGA A CARTAGENA  </t>
  </si>
  <si>
    <t xml:space="preserve"> TIQUETES TERRESTRES:  CÚCUTA A CARTAGENA  </t>
  </si>
  <si>
    <t xml:space="preserve"> TIQUETES TERRESTRES:  BANCO EL A CARTAGENA  </t>
  </si>
  <si>
    <t xml:space="preserve"> TIQUETES TERRESTRES:  BOLIVAR DE CARMEN EL A CARTAGENA  </t>
  </si>
  <si>
    <t xml:space="preserve"> TIQUETES TERRESTRES:  HONDA A CARTAGENA  </t>
  </si>
  <si>
    <t xml:space="preserve"> TIQUETES TERRESTRES:  MAICAO A CARTAGENA  </t>
  </si>
  <si>
    <t xml:space="preserve"> TIQUETES TERRESTRES:  MEDELLÍN A CARTAGENA  </t>
  </si>
  <si>
    <t xml:space="preserve"> TIQUETES TERRESTRES:  MONTERÍA A CARTAGENA  </t>
  </si>
  <si>
    <t xml:space="preserve"> TIQUETES TERRESTRES:  OCAÑA A CARTAGENA  </t>
  </si>
  <si>
    <t xml:space="preserve"> TIQUETES TERRESTRES:  PAMPLONA A CARTAGENA  </t>
  </si>
  <si>
    <t xml:space="preserve"> TIQUETES TERRESTRES:  RIOHACHA A CARTAGENA  </t>
  </si>
  <si>
    <t xml:space="preserve">  TIQUETES TERRESTRES: MARTA SANTA A CARTAGENA  </t>
  </si>
  <si>
    <t xml:space="preserve">  TIQUETES TERRESTRES: TUNJA A CARTAGENA  </t>
  </si>
  <si>
    <t xml:space="preserve">  TIQUETES TERRESTRES: VALLEDUPAR A CARTAGENA  </t>
  </si>
  <si>
    <t xml:space="preserve">  TIQUETES TERRESTRES: AGUACHICA A CÚCUTA  </t>
  </si>
  <si>
    <t xml:space="preserve">  TIQUETES TERRESTRES: ARAUCA A CÚCUTA  </t>
  </si>
  <si>
    <t xml:space="preserve">  TIQUETES TERRESTRES: BARRANQUILLA A CÚCUTA  </t>
  </si>
  <si>
    <t xml:space="preserve">  TIQUETES TERRESTRES: BARRANCABERMEJA A CÚCUTA  </t>
  </si>
  <si>
    <t xml:space="preserve">  TIQUETES TERRESTRES: BOGOTÁ A CÚCUTA  </t>
  </si>
  <si>
    <t xml:space="preserve">  TIQUETES TERRESTRES: BUCARAMANGA A CÚCUTA  </t>
  </si>
  <si>
    <t xml:space="preserve">  TIQUETES TERRESTRES: BOSCONIA A CÚCUTA  </t>
  </si>
  <si>
    <t xml:space="preserve">  TIQUETES TERRESTRES: CARTAGENA A CÚCUTA  </t>
  </si>
  <si>
    <t xml:space="preserve">  TIQUETES TERRESTRES: CALI A CÚCUTA  </t>
  </si>
  <si>
    <t xml:space="preserve"> TIQUETES TERRESTRES:  CIÉNAGA A CÚCUTA  </t>
  </si>
  <si>
    <t xml:space="preserve"> TIQUETES TERRESTRES:  BOLIVAR DE CARMEN EL A CÚCUTA  </t>
  </si>
  <si>
    <t xml:space="preserve"> TIQUETES TERRESTRES:  BANCO EL A CÚCUTA  </t>
  </si>
  <si>
    <t xml:space="preserve"> TIQUETES TERRESTRES:  FUNDACIÓN A CÚCUTA  </t>
  </si>
  <si>
    <t xml:space="preserve"> TIQUETES TERRESTRES:  IBAGUÉ A CÚCUTA  </t>
  </si>
  <si>
    <t xml:space="preserve"> TIQUETES TERRESTRES:  IPIALES A CÚCUTA  </t>
  </si>
  <si>
    <t xml:space="preserve"> TIQUETES TERRESTRES:  MAICAO A CÚCUTA  </t>
  </si>
  <si>
    <t xml:space="preserve"> TIQUETES TERRESTRES:  MANIZALES A CÚCUTA  </t>
  </si>
  <si>
    <t xml:space="preserve"> TIQUETES TERRESTRES:  MEDELLÍN A CÚCUTA  </t>
  </si>
  <si>
    <t xml:space="preserve"> TIQUETES TERRESTRES:  MONTERÍA A CÚCUTA  </t>
  </si>
  <si>
    <t xml:space="preserve"> TIQUETES TERRESTRES:  OCAÑA A CÚCUTA  </t>
  </si>
  <si>
    <t xml:space="preserve"> TIQUETES TERRESTRES:  PAILITAS A CÚCUTA  </t>
  </si>
  <si>
    <t xml:space="preserve"> TIQUETES TERRESTRES:  MARTA SANTA A CÚCUTA  </t>
  </si>
  <si>
    <t xml:space="preserve"> TIQUETES TERRESTRES:  SARAVENA A CÚCUTA  </t>
  </si>
  <si>
    <t xml:space="preserve"> TIQUETES TERRESTRES:  SARDINATA A CÚCUTA  </t>
  </si>
  <si>
    <t xml:space="preserve"> TIQUETES TERRESTRES:  TUNJA A CÚCUTA  </t>
  </si>
  <si>
    <t xml:space="preserve"> TIQUETES TERRESTRES:  VALLEDUPAR A CÚCUTA  </t>
  </si>
  <si>
    <t xml:space="preserve"> TIQUETES TERRESTRES:  AGUACHICA A MEDELLÍN  </t>
  </si>
  <si>
    <t xml:space="preserve">  TIQUETES TERRESTRES: ARMENIA A MEDELLIN  </t>
  </si>
  <si>
    <t xml:space="preserve">TIQUETES TERRESTRES:BARRANCABERMEJA A MEDELLIN  </t>
  </si>
  <si>
    <t xml:space="preserve">TIQUETES TERRESTRES: BARRANQUILLA A MEDELLIN  </t>
  </si>
  <si>
    <t xml:space="preserve">TIQUETES TERRESTRES: BOGOTÁ A MEDELLÍN  </t>
  </si>
  <si>
    <t xml:space="preserve">TIQUETES TERRESTRES: BUCARAMANGA A MEDELLIN  </t>
  </si>
  <si>
    <t xml:space="preserve">TIQUETES TERRESTRES: CALI A MEDELLIN  </t>
  </si>
  <si>
    <t xml:space="preserve">TIQUETES TERRESTRES: CARTAGENA A MEDELLIN  </t>
  </si>
  <si>
    <t xml:space="preserve">TIQUETES TERRESTRES: CUCUTA A MEDELLIN  </t>
  </si>
  <si>
    <t xml:space="preserve">TIQUETES TERRESTRES: FLORENCIA A MEDELLÍN  </t>
  </si>
  <si>
    <t xml:space="preserve">TIQUETES TERRESTRES: IBAGUÉ A MEDELLIN  </t>
  </si>
  <si>
    <t xml:space="preserve">TIQUETES TERRESTRES: IPIALES A MEDELLÍN  </t>
  </si>
  <si>
    <t xml:space="preserve">TIQUETES TERRESTRES: ISTMINA A MEDELLÍN  </t>
  </si>
  <si>
    <t xml:space="preserve">TIQUETES TERRESTRES: MANIZALES A MEDELLIN  </t>
  </si>
  <si>
    <t xml:space="preserve">TIQUETES TERRESTRES: SINCELEJO A MEDELLIN  </t>
  </si>
  <si>
    <t xml:space="preserve">TIQUETES TERRESTRES: ARACATACA A MARTA SANTA  </t>
  </si>
  <si>
    <t>TIQUETES TERRESTRES: BARRANQUILLA  A SANTA MARTA</t>
  </si>
  <si>
    <t xml:space="preserve">TIQUETES TERRESTRES: BOGOTÁ A MARTA SANTA  </t>
  </si>
  <si>
    <t xml:space="preserve">TIQUETES TERRESTRES: BOSCONIA A MARTA SANTA  </t>
  </si>
  <si>
    <t xml:space="preserve">TIQUETES TERRESTRES: BUCARAMANGA A MARTA SANTA  </t>
  </si>
  <si>
    <t xml:space="preserve">TIQUETES TERRESTRES:CIENAGA - RIOHACHA </t>
  </si>
  <si>
    <t xml:space="preserve">TIQUETES TERRESTRES:CIENAGA - VALLEDUPAR </t>
  </si>
  <si>
    <t xml:space="preserve">TIQUETES TERRESTRES:CIENAGA - BUCARAMANGA </t>
  </si>
  <si>
    <t xml:space="preserve">TIQUETES TERRESTRES:CIENAGA - MEDELLIN </t>
  </si>
  <si>
    <t xml:space="preserve">TIQUETES TERRESTRES:CIENAGA - BOGOTA </t>
  </si>
  <si>
    <t xml:space="preserve">TIQUETES TERRESTRES:CIENAGA - BARRANCABERMEJA </t>
  </si>
  <si>
    <t xml:space="preserve">TIQUETES TERRESTRES:CIENAGA - CUCUTA </t>
  </si>
  <si>
    <t xml:space="preserve">TIQUETES TERRESTRES:CIENAGA - CALI </t>
  </si>
  <si>
    <t xml:space="preserve">TIQUETES TERRESTRES:CIENAGA - MANIZALEZ </t>
  </si>
  <si>
    <t xml:space="preserve">TIQUETES TERRESTRES:CIENAGA - ARMENIA </t>
  </si>
  <si>
    <t xml:space="preserve">TIQUETES TERRESTRES:CIENAGA - IBAGUE </t>
  </si>
  <si>
    <t xml:space="preserve">TIQUETES TERRESTRES:CIENAGA - NEIVA </t>
  </si>
  <si>
    <t xml:space="preserve">TIQUETES TERRESTRES:CIENAGA - PASTO </t>
  </si>
  <si>
    <t xml:space="preserve">TIQUETES TERRESTRES:CIENAGA - PEREIRA </t>
  </si>
  <si>
    <t xml:space="preserve">TIQUETES TERRESTRES:CIENAGA - BARRANQUILLA </t>
  </si>
  <si>
    <t xml:space="preserve">TIQUETES TERRESTRES:CIENAGA - CARTAGENA </t>
  </si>
  <si>
    <t xml:space="preserve">TIQUETES TERRESTRES:CIENAGA - VILLAVIVENCIO </t>
  </si>
  <si>
    <t xml:space="preserve">TIQUETES TERRESTRES:CIENAGA - FLORENCIA </t>
  </si>
  <si>
    <t xml:space="preserve">TIQUETES TERRESTRES:CIENAGA - POPAYAN </t>
  </si>
  <si>
    <t xml:space="preserve">TIQUETES TERRESTRES:CIENAGA - YOPAL </t>
  </si>
  <si>
    <t xml:space="preserve">TIQUETES TERRESTRES:CIENAGA - MONTERIA </t>
  </si>
  <si>
    <t xml:space="preserve">TIQUETES TERRESTRES:CIENAGA - SINCELEJO </t>
  </si>
  <si>
    <t xml:space="preserve">TIQUETES TERRESTRES:CIENAGA - QUIBDO </t>
  </si>
  <si>
    <t xml:space="preserve">TIQUETES TERRESTRES:CIENAGA - CAUCACIA </t>
  </si>
  <si>
    <t xml:space="preserve">TIQUETES TERRESTRES:CIENAGA - BOSCONIA </t>
  </si>
  <si>
    <t>TIQUETES TERRESTRES:CIENAGA - APARTADO</t>
  </si>
  <si>
    <t xml:space="preserve">TIQUETES TERRESTRES:CIENAGA - FUNDACION </t>
  </si>
  <si>
    <t>TIQUETES TERRESTRES:CIENAGA - MAICAO</t>
  </si>
  <si>
    <t xml:space="preserve">TIQUETES TERRESTRES:RIOHACHA  - CIENAGA </t>
  </si>
  <si>
    <t xml:space="preserve">TIQUETES TERRESTRES:VALLEDUPAR - CIENAGA </t>
  </si>
  <si>
    <t xml:space="preserve">TIQUETES TERRESTRES:BUCARAMANGA - CIENAGA </t>
  </si>
  <si>
    <t xml:space="preserve">TIQUETES TERRESTRES:MEDELLIN - CIENAGA </t>
  </si>
  <si>
    <t xml:space="preserve">TIQUETES TERRESTRES:BOGOTA - CIENAGA </t>
  </si>
  <si>
    <t xml:space="preserve">TIQUETES TERRESTRES:BARRANCABERMEJA - CIENAGA </t>
  </si>
  <si>
    <t xml:space="preserve">TIQUETES TERRESTRES:CUCUTA - CIENAGA </t>
  </si>
  <si>
    <t xml:space="preserve">TIQUETES TERRESTRES:CALI - CIENAGA </t>
  </si>
  <si>
    <t xml:space="preserve">TIQUETES TERRESTRES:MANIZALEZ - CIENAGA </t>
  </si>
  <si>
    <t xml:space="preserve">TIQUETES TERRESTRES:ARMENIA - CIENAGA </t>
  </si>
  <si>
    <t xml:space="preserve">TIQUETES TERRESTRES:IBAGUE - CIENAGA </t>
  </si>
  <si>
    <t xml:space="preserve">TIQUETES TERRESTRES:NEIVA - CIENAGA </t>
  </si>
  <si>
    <t xml:space="preserve">TIQUETES TERRESTRES:PASTO - CIENAGA </t>
  </si>
  <si>
    <t xml:space="preserve">TIQUETES TERRESTRES:PEREIRA - CIENAGA </t>
  </si>
  <si>
    <t xml:space="preserve">TIQUETES TERRESTRES:BARRANQUILLA - CIENAGA </t>
  </si>
  <si>
    <t xml:space="preserve">TIQUETES TERRESTRES:CARTAGENA - CIENAGA </t>
  </si>
  <si>
    <t xml:space="preserve">TIQUETES TERRESTRES:VILLAVIVENCIO - CIENAGA </t>
  </si>
  <si>
    <t xml:space="preserve">TIQUETES TERRESTRES:FLORENCIA - CIENAGA </t>
  </si>
  <si>
    <t xml:space="preserve">TIQUETES TERRESTRES:POPAYAN - CIENAGA </t>
  </si>
  <si>
    <t xml:space="preserve">TIQUETES TERRESTRES:YOPAL - CIENAGA </t>
  </si>
  <si>
    <t xml:space="preserve">TIQUETES TERRESTRES:MONTERIA - CIENAGA </t>
  </si>
  <si>
    <t xml:space="preserve">TIQUETES TERRESTRES:SINCELEJO - CIENAGA </t>
  </si>
  <si>
    <t xml:space="preserve">TIQUETES TERRESTRES:QUIBDO - CIENAGA </t>
  </si>
  <si>
    <t xml:space="preserve">TIQUETES TERRESTRES:CAUCACIA - CIENAGA </t>
  </si>
  <si>
    <t xml:space="preserve">TIQUETES TERRESTRES:BOSCONIA - CIENAGA </t>
  </si>
  <si>
    <t xml:space="preserve">TIQUETES TERRESTRES:APARTADO - CIENAGA </t>
  </si>
  <si>
    <t xml:space="preserve">TIQUETES TERRESTRES:FUNDACION - CIENAGA </t>
  </si>
  <si>
    <t xml:space="preserve">TIQUETES TERRESTRES:MAICAO - CIENAGA </t>
  </si>
  <si>
    <t xml:space="preserve">TIQUETES TERRESTRES: BUENAVISTA A MARTA SANTA  </t>
  </si>
  <si>
    <t xml:space="preserve">TIQUETES TERRESTRES: CAUCASIA A MARTA SANTA  </t>
  </si>
  <si>
    <t xml:space="preserve">TIQUETES TERRESTRES: CARTAGENA A MARTA SANTA  </t>
  </si>
  <si>
    <t xml:space="preserve">TIQUETES TERRESTRES: BANCO EL A MARTA SANTA  </t>
  </si>
  <si>
    <t xml:space="preserve">TIQUETES TERRESTRES: MAICAO A MARTA SANTA  </t>
  </si>
  <si>
    <t xml:space="preserve">TIQUETES TERRESTRES: BOLIVAR DE CARMEN EL A MARTA SANTA  </t>
  </si>
  <si>
    <t xml:space="preserve">TIQUETES TERRESTRES: MEDELLÍN A MARTA SANTA  </t>
  </si>
  <si>
    <t xml:space="preserve">TIQUETES TERRESTRES: FACATATIVÁ A MARTA SANTA  </t>
  </si>
  <si>
    <t xml:space="preserve">TIQUETES TERRESTRES: MONTERÍA A MARTA SANTA  </t>
  </si>
  <si>
    <t xml:space="preserve">TIQUETES TERRESTRES: OCAÑA A MARTA SANTA  </t>
  </si>
  <si>
    <t xml:space="preserve">TIQUETES TERRESTRES: FUNDACIÓN A MARTA SANTA  </t>
  </si>
  <si>
    <t xml:space="preserve">TIQUETES TERRESTRES: BOYACA PUERTO A MARTA SANTA  </t>
  </si>
  <si>
    <t xml:space="preserve">TIQUETES TERRESTRES: HONDA A MARTA SANTA  </t>
  </si>
  <si>
    <t xml:space="preserve">TIQUETES TERRESTRES: RIOHACHA A MARTA SANTA  </t>
  </si>
  <si>
    <t xml:space="preserve">TIQUETES TERRESTRES: DORADA LA A MARTA SANTA  </t>
  </si>
  <si>
    <t xml:space="preserve">TIQUETES TERRESTRES: SINCELEJO A MARTA SANTA  </t>
  </si>
  <si>
    <t xml:space="preserve">TIQUETES TERRESTRES: VALLEDUPAR A MARTA SANTA  </t>
  </si>
  <si>
    <t xml:space="preserve">TIQUETES TERRESTRES: AGUACHICA A VALLEDUPAR  </t>
  </si>
  <si>
    <t xml:space="preserve">TIQUETES TERRESTRES: ARMENIA A VALLEDUPAR  </t>
  </si>
  <si>
    <t xml:space="preserve">TIQUETES TERRESTRES: BARRANCABERMEJA A VALLEDUPAR  </t>
  </si>
  <si>
    <t xml:space="preserve">TIQUETES TERRESTRES: BOGOTÁ A VALLEDUPAR  </t>
  </si>
  <si>
    <t xml:space="preserve">TIQUETES TERRESTRES: BUGA A VALLEDUPAR  </t>
  </si>
  <si>
    <t xml:space="preserve">TIQUETES TERRESTRES: BARRANQUILLA A VALLEDUPAR  </t>
  </si>
  <si>
    <t xml:space="preserve">TIQUETES TERRESTRES: BUCARAMANGA A VALLEDUPAR  </t>
  </si>
  <si>
    <t xml:space="preserve">TIQUETES TERRESTRES: CALI A VALLEDUPAR  </t>
  </si>
  <si>
    <t xml:space="preserve">TIQUETES TERRESTRES: CARTAGENA A VALLEDUPAR  </t>
  </si>
  <si>
    <t xml:space="preserve">TIQUETES TERRESTRES:BARRANQUILLA A CIENAGA </t>
  </si>
  <si>
    <t xml:space="preserve">TIQUETES TERRESTRES: CIÉNAGA A VALLEDUPAR  </t>
  </si>
  <si>
    <t xml:space="preserve">TIQUETES TERRESTRES: CÚCUTA A VALLEDUPAR  </t>
  </si>
  <si>
    <t xml:space="preserve">TIQUETES TERRESTRES: BANCO EL A VALLEDUPAR  </t>
  </si>
  <si>
    <t xml:space="preserve">TIQUETES TERRESTRES: BOLIVAR DE CARMEN EL A VALLEDUPAR  </t>
  </si>
  <si>
    <t xml:space="preserve">TIQUETES TERRESTRES: FONSECA A VALLEDUPAR  </t>
  </si>
  <si>
    <t xml:space="preserve">TIQUETES TERRESTRES: HONDA A VALLEDUPAR  </t>
  </si>
  <si>
    <t xml:space="preserve">TIQUETES TERRESTRES: DORADA LA A VALLEDUPAR  </t>
  </si>
  <si>
    <t xml:space="preserve">TIQUETES TERRESTRES: MAICAO A VALLEDUPAR  </t>
  </si>
  <si>
    <t xml:space="preserve">TIQUETES TERRESTRES: MEDELLÍN A VALLEDUPAR  </t>
  </si>
  <si>
    <t xml:space="preserve">TIQUETES TERRESTRES: MONTERÍA A VALLEDUPAR  </t>
  </si>
  <si>
    <t xml:space="preserve">TIQUETES TERRESTRES: OCAÑA A VALLEDUPAR  </t>
  </si>
  <si>
    <t xml:space="preserve">TIQUETES TERRESTRES: PEREIRA A VALLEDUPAR  </t>
  </si>
  <si>
    <t xml:space="preserve">TIQUETES TERRESTRES: RIOHACHA A VALLEDUPAR  </t>
  </si>
  <si>
    <t xml:space="preserve">TIQUETES TERRESTRES: MARTA SANTA A VALLEDUPAR  </t>
  </si>
  <si>
    <t xml:space="preserve">TIQUETES TERRESTRES: SINCELEJO A VALLEDUPAR  </t>
  </si>
  <si>
    <t xml:space="preserve">TIQUETES TERRESTRES: TULUÁ A VALLEDUPAR  </t>
  </si>
  <si>
    <t>02-02-02-006-04</t>
  </si>
  <si>
    <t>TIQUETES  TERRESTRES BARRANQUILLA-BOGOTA</t>
  </si>
  <si>
    <t>TIQUETES  TERRESTRES BOGOTA - BARRANQUILLA</t>
  </si>
  <si>
    <t xml:space="preserve">TIQUETES  TERRESTRES  VALLEDUPAR - BUCARAMANGA </t>
  </si>
  <si>
    <t>TIQUETES  TERRESTRES  BUCARAMANGA VALLEDUPAR</t>
  </si>
  <si>
    <t xml:space="preserve">TIQUETES  TERRESTRES  BARRANQUILLA- VALLEDUPAR </t>
  </si>
  <si>
    <t>TIQUETES  TERRESTRES VALLEDUPAR - BARRANQUILLA</t>
  </si>
  <si>
    <t xml:space="preserve">TIQUETES  TERRESTRES BARRANQUILLA - SANTA MARTA </t>
  </si>
  <si>
    <t xml:space="preserve">TIQUETES  TERRESTRES SANTA MARTA - BARRANQUILLA </t>
  </si>
  <si>
    <t>TIQUETES  TERRESTRES BOSCONIA BARRANQUILLA</t>
  </si>
  <si>
    <t>TIQUETES  TERRESTRES BARRANQUILLA-BOSCONIA</t>
  </si>
  <si>
    <t>TIQUETES  TERRESTRES BARRANQUILLA-CIENAGA</t>
  </si>
  <si>
    <t>TIQUETES  TERRESTRES  CIENAGA-BARRANQUILLA</t>
  </si>
  <si>
    <t>SERVICIOS DE TRANSPORTE DE PASAJEROS (AEREOS)</t>
  </si>
  <si>
    <t>PASAJES AÉREOS BOGOTA -BARRANQUILLA</t>
  </si>
  <si>
    <t>PASAJES AÉREOS  BARRANQUILLA-BOGOTA</t>
  </si>
  <si>
    <t>PASAJES AÉREOS SANTA MARTA-BOGOTA</t>
  </si>
  <si>
    <t>PASAJES AÉREOS BOGOTA- SANTA MARTA</t>
  </si>
  <si>
    <t>PASAJES AÉREOS BOGOTA-VALLEDUPAR</t>
  </si>
  <si>
    <t>PASAJES AÉREOS VALLEDUPAR BOGOTA</t>
  </si>
  <si>
    <t>TIQUETES TERRESTRES : BARRANQUILLA-BOGOTA</t>
  </si>
  <si>
    <t>TIQUETES TERRESTRES: BOGOTA-BARRANQUILLA</t>
  </si>
  <si>
    <t>TIQUETES TERRESTRES: BARRANQUILLA-SANTA MARTA</t>
  </si>
  <si>
    <t>TIQUETES TERRESTRES: SANTA MARTA-BARRANQUILLA</t>
  </si>
  <si>
    <t>TIQUETES TERRESTRES: BARRANQUILLA-CARTAGENA</t>
  </si>
  <si>
    <t>TIQUETES TERRESTRES:CARTAGENA-BARRANQUILLA</t>
  </si>
  <si>
    <t>TIQUETES TERRESTRES: BARRANQUILLA-RIOACHA</t>
  </si>
  <si>
    <t>TIQUETES TERRESTRES: RIOACHA-BARRANQUILLA</t>
  </si>
  <si>
    <t>TIQUETES TERRESTRES: BARRANQUILLA-CUCUTA</t>
  </si>
  <si>
    <t>TIQUETES TERRESTRES: CUCUTA-BARRANQUILLA</t>
  </si>
  <si>
    <t>EQUIPOS GIMNASIO AL AIRE LIBRE: PRESS DE PIERNA O COLUMPIO REF PYG B07</t>
  </si>
  <si>
    <t>EQUIPOS GIMNASIO  AL AIRE LIBRE:BARRAS PARALELAS REF PYG B03</t>
  </si>
  <si>
    <t>EQUIPOS  GIMNASIO  AL AIRE LIBRE:BANCO ABDOMINAL REF PYG B01</t>
  </si>
  <si>
    <t>EQUIPOS  GIMNASIO  AL AIRE LIBRE: BARRAS HORIZONTALES REF PYG B02</t>
  </si>
  <si>
    <t>INSTALACION DE MAQUINAS BIOSALUDABLES</t>
  </si>
  <si>
    <t>SERVICIOS DE TRANSPORTE Y PASAJEROS (TERRESTRES)</t>
  </si>
  <si>
    <t>A-02-02-02-005-004</t>
  </si>
  <si>
    <t>SERVICIOS DE INSTALACIÓN</t>
  </si>
  <si>
    <t>QUÍMICOS BÁSICOS: ABONOS</t>
  </si>
  <si>
    <t>DDHH Y M AMB</t>
  </si>
  <si>
    <t>02-02-01-000-001</t>
  </si>
  <si>
    <t>PRODUCTOS DE LA AGRICULTURA Y LA HORTICULTURA: ÁRBOLES, ARBUSTOS</t>
  </si>
  <si>
    <t>02-02-02-009-004</t>
  </si>
  <si>
    <t>SERVICIOS DE ALCANTARILLADO, RECOLECCIÓN, TRATAMIENTO Y DISPOSICIÓN DE DESECHOS Y OTROS SERVICIOS DE SANEAMIENTO AMBIENTAL: FUMIGACIÓN</t>
  </si>
  <si>
    <t>PRODUCTOS METÁLICOS ELABORADOS (EXCEPTO MAQUINARIA Y EQUIPO) GIMNASIOS AL AIRE LIBRE</t>
  </si>
  <si>
    <t>SERVICIOS DE INSTALACION: INSTALACIÓN GIMNASIOS</t>
  </si>
  <si>
    <t>ABONOS ORGÁNICOS</t>
  </si>
  <si>
    <t>UREA</t>
  </si>
  <si>
    <t xml:space="preserve">KG </t>
  </si>
  <si>
    <t xml:space="preserve">OTROS FERTILIZANTES.  FERTILIZANTE HIDROGEL  POR KILOGRAMO </t>
  </si>
  <si>
    <t>PRODUCTOS DE LA AGRICULTURA Y LA HORTICULTURA</t>
  </si>
  <si>
    <t>A-02-02-01-000-001</t>
  </si>
  <si>
    <t>ÁRBOLES, ARBUSTOS Y VEGETALES NO MADERABLE</t>
  </si>
  <si>
    <t>ARBOLES FRUTALES</t>
  </si>
  <si>
    <t>SERVICIOS DE ALCANTARILLADO, RECOLECCIÓN, TRATAMIENTO Y DISPOSICIÓN DE DESECHOS Y OTROS SERVICIOS DE SANEAMIENTO AMBIENTAL</t>
  </si>
  <si>
    <t>A-02-02-02-009-004</t>
  </si>
  <si>
    <t>OTROS SERVICIOS DE PROTECCION DEL MEDIO AMBIENTE N.C.P. (SERVICIOS DE FUMIGACION ZONAS VERDES - CASAS FISCALES - DISPENSARIO MEDICO - COMANDO - ALOJAMIENTOS - CASINOS CANTON PARAISO</t>
  </si>
  <si>
    <t xml:space="preserve">Teniendo en cuenta la misionalidad  y que la asignación de recursos fiscales no es la suficiente para mitigar las necesidades, este Comando y sus Unidades plantean adquirir estos recursos a traves del Convenio de Colaboración entre el Ministerio de Defensa Nacional - Ejército Nacional - y la la empresa PROMIGAS, así: </t>
  </si>
  <si>
    <r>
      <t xml:space="preserve"> </t>
    </r>
    <r>
      <rPr>
        <b/>
        <sz val="12"/>
        <color theme="1"/>
        <rFont val="Arial"/>
        <family val="2"/>
      </rPr>
      <t xml:space="preserve">VIATICOS Y GASTOS DE VIAJE AL INTERIOR BIVER: </t>
    </r>
    <r>
      <rPr>
        <sz val="12"/>
        <color theme="1"/>
        <rFont val="Arial"/>
        <family val="2"/>
      </rPr>
      <t>Se requiere para apoyar al personal organico de la unidad para los diferentes necesidades que se puedan presentar y asi fortalecer la voluntad de lucha por medio del apoyo con pasajes terrestres.</t>
    </r>
  </si>
  <si>
    <r>
      <rPr>
        <b/>
        <sz val="12"/>
        <color theme="1"/>
        <rFont val="Arial"/>
        <family val="2"/>
      </rPr>
      <t>SERVICIOS DE ALOJAMIENTO; SERVICIOS DE SUMINISTRO DE COMIDAS Y BEBIDAS; SERVICIOS DE TRANSPORTE; Y SERVICIOS DE DISTRIBUCIÓN DE ELECTRICIDAD, GAS Y AGUA  (Pasajes Terrestres)</t>
    </r>
    <r>
      <rPr>
        <sz val="12"/>
        <color theme="1"/>
        <rFont val="Arial"/>
        <family val="2"/>
      </rPr>
      <t xml:space="preserve"> </t>
    </r>
    <r>
      <rPr>
        <b/>
        <sz val="12"/>
        <color theme="1"/>
        <rFont val="Arial"/>
        <family val="2"/>
      </rPr>
      <t xml:space="preserve">BAPOM2 : </t>
    </r>
    <r>
      <rPr>
        <sz val="12"/>
        <color theme="1"/>
        <rFont val="Arial"/>
        <family val="2"/>
      </rPr>
      <t>lo anterior se requiere para el bienestar del personal que integra la unidad táctica y de igual manera para realizar operaciones u órdenes emitidas por el Comando Superior.</t>
    </r>
  </si>
  <si>
    <r>
      <rPr>
        <b/>
        <sz val="12"/>
        <color theme="1"/>
        <rFont val="Arial"/>
        <family val="2"/>
      </rPr>
      <t>SERVICIOS DE ALOJAMIENTO; SERVICIOS DE SUMINISTRO DE COMIDAS Y BEBIDAS; SERVICIOS DE TRANSPORTE; Y SERVICIOS DE DISTRIBUCIÓN DE ELECTRICIDAD, GAS Y AGUA (Pasajes Aéreos) BAPOM</t>
    </r>
    <r>
      <rPr>
        <sz val="12"/>
        <color theme="1"/>
        <rFont val="Arial"/>
        <family val="2"/>
      </rPr>
      <t>: lo anterior se requiere para el bienestar del personal que integra la unidad táctica y de igual manera para realizar operaciones u órdenes emitidas por el Comando Superior.</t>
    </r>
  </si>
  <si>
    <r>
      <rPr>
        <b/>
        <sz val="12"/>
        <rFont val="Arial"/>
        <family val="2"/>
      </rPr>
      <t>DÉCIMA  BRIGADA:</t>
    </r>
    <r>
      <rPr>
        <sz val="12"/>
        <rFont val="Arial"/>
        <family val="2"/>
      </rPr>
      <t xml:space="preserve"> ACTIVOS FIJOS NO CLASIFICADOS COMO MAQUINARIA Y EQUIPO con el fin de mejorar y remodelar los puestos de trabajo, se requiere la adquisición de sillas para obtener una calidad laboral, ya que estas se encuentran deterioradas o en malas condiciones y es esencial para mejorar la postura y adaptación satisfactoria de las condiciones de trabajo, la adquisición de puestos de trabajo optmizará el uso del espacio actual, así como la necesidad de otorgar un ambiente de trabajo óptimo para las oficinas del Comando de la Brigada; las estanterías para el archivo, subsanará la necesidad de mantener los documentos del archivo en condiciones de almacenamiento estipuladas en la norma.  Adquirir pasajes aereos con el fin de mando y control para el personal del Estado Mayor de la Décima Brigada. AIRES ACONDICIONADOS: La adquisición de los aires acondicionados hace parte de la remodelacion de las oficinas, ya que se encuentran algunas pendientes por cambio, ya que los aires instalados cuentan con mas de 5 años de uso. 
</t>
    </r>
    <r>
      <rPr>
        <b/>
        <sz val="12"/>
        <rFont val="Arial"/>
        <family val="2"/>
      </rPr>
      <t/>
    </r>
  </si>
  <si>
    <r>
      <rPr>
        <b/>
        <sz val="12"/>
        <rFont val="Arial"/>
        <family val="2"/>
      </rPr>
      <t>El Batallón de Infantería Mecanizado N°6 “Cartagena”</t>
    </r>
    <r>
      <rPr>
        <sz val="12"/>
        <rFont val="Arial"/>
        <family val="2"/>
      </rPr>
      <t xml:space="preserve"> Con el fin de embellecer las instalaciones de la Unidad, se requiere el material de ferretería para el mantenimiento de la tienda del soldado, ya que las partidas no son suficientes para las necesidades que se presentan debido al deterioro por el clima de la región, además del sistema electrico se hace necesario el cambio de cableado y cajas, la griferia de los baños y los resanes necesarios en techos y paredes. PASAJES TERRESTRES en beneficio del Soldado para los desplazamientos en los permisos y/o licencias. PENDONES Y VALLAS CON TEMAS DE DDHH con el fin de ambientar al personal de conscriptos, toda vez que en la región se vive y se incorpora indigenas y se hace indispensable ser visual con estos temas para crear consiencia. MATERIAL DE INTENDENCIA se hace necesario contar con estos elementos, en razón a que el clima de la región desgasta rapidamente el material que se asigna y los recursos son escasos para estar dotando muy seguido al personal.   </t>
    </r>
  </si>
  <si>
    <t>02-01-01-004-10-04</t>
  </si>
  <si>
    <t xml:space="preserve">EQUIPO MILITAR Y DE SEGURIDAD: CASCOS </t>
  </si>
  <si>
    <t>02-02-01-002-008</t>
  </si>
  <si>
    <t>ARTICULOS TEXTILES (EXCEPTO PRENDAS DE VESTIR) CHALECOS MULTIPROPÓSITO</t>
  </si>
  <si>
    <t>02-02-01-003-06</t>
  </si>
  <si>
    <t>PRODUCTOS DE CAUCHO Y PLÁSTICO- CASCOS PM</t>
  </si>
  <si>
    <t>ARTICULOS TEXTILES (EXCEPTO PRENDAS DE VESTIR) HAMACAS- SOBRECARPAS-CHALECOS</t>
  </si>
  <si>
    <t>PRODUCTOS DE CAUCHO Y PLASTICO (COLCHONETAS)</t>
  </si>
  <si>
    <t>MAQUINARIA PARA USOS ESPECIALES: FILETEADORA</t>
  </si>
  <si>
    <t>02-02-01-004-004</t>
  </si>
  <si>
    <t>ARTÍCULOS TEXTILES (EXCEPTO PRENDAS DE VESTIR): HAMACAS</t>
  </si>
  <si>
    <t>ARTÍCULOS TEXTILES (EXCEPTO PRENDAS DE VESTIR): SINTELAS</t>
  </si>
  <si>
    <t>EQUIPO MILITAR Y DE SEGURIDAD</t>
  </si>
  <si>
    <t>A-02-01-01-004-10-04</t>
  </si>
  <si>
    <r>
      <t xml:space="preserve">CASCO BALISTICO OPS NIVEL
IIIA CERTIFICADO
• Casco ergonómico 100%
balístico.
• Materiales antibacteriales y
Refrigerante.
</t>
    </r>
    <r>
      <rPr>
        <b/>
        <sz val="10.5"/>
        <color theme="1"/>
        <rFont val="Arial"/>
        <family val="2"/>
      </rPr>
      <t>•  NTMD 0246-A3 (CASCO ASALTO RAPIDO)</t>
    </r>
    <r>
      <rPr>
        <sz val="10.5"/>
        <color theme="1"/>
        <rFont val="Arial"/>
        <family val="2"/>
      </rPr>
      <t xml:space="preserve">
➢ NIJ 0106.01
➢ HPW TP 0401.01B
➢ STANAG 2920
• Rieles Laterales
• Montaje Frontal
• Sistema de suspensión Pads
• Sistema BOA
• color verde</t>
    </r>
  </si>
  <si>
    <t>ARTÍCULOS TEXTILES (EXCEPTO PRENDAS DE VESTIR)</t>
  </si>
  <si>
    <t xml:space="preserve"> 02-02-01-002-007</t>
  </si>
  <si>
    <t xml:space="preserve">CLASIFICADOR POR OBJETO DEL GASTO 
</t>
  </si>
  <si>
    <t>A- 02-02-01-002-007</t>
  </si>
  <si>
    <t>SINTELAS : BROCHE TIPO CAZUELA DE DOBLE SERVICIO,BORCHE QUE TIENE FUNCION DE MACHO POR UN LADO Y DE HEMBRA POR OTRO,  COSTURA DE REFUERZO,IMPERMEABILIDAD PROPIEDAD O ACABADO DADO A UNO O VARIOS COMPONENTES DE UN ELEMENTO QUE CONSISTE EN IMPEDIR QUE EL AGUA TRASPASE, TELA TIPO MILITAR, EGÚN NORMA TECNICA NTMD-0171-A02 VERDE MILITAR</t>
  </si>
  <si>
    <t>2712001</t>
  </si>
  <si>
    <t>HAMACAS CON TOLDILLO COLOR VERDE MILITAR SEGÚN NTMD 0185-A2</t>
  </si>
  <si>
    <t xml:space="preserve">NOMBRE CUENTA
</t>
  </si>
  <si>
    <t>DOTACIÓN (PRENDAS DE VESTIR Y CALZADO)</t>
  </si>
  <si>
    <t>PARES</t>
  </si>
  <si>
    <t>A-02-02-01-002-008</t>
  </si>
  <si>
    <t>BUFANDA BLANCA</t>
  </si>
  <si>
    <t>GUANTES DE ALGODON BLANCOS</t>
  </si>
  <si>
    <t>CODERA NEGRA</t>
  </si>
  <si>
    <t>RODILLERA NEGRA</t>
  </si>
  <si>
    <t>POLAINAS BLANCAS</t>
  </si>
  <si>
    <t>TEXTILES NO TEJIDOS REATA BLANCA</t>
  </si>
  <si>
    <t>TEXTILES NO TEJIDOS REATA NEGRA</t>
  </si>
  <si>
    <t>A-02-02-01-002-007</t>
  </si>
  <si>
    <t>ARTICULOS TEXTILES (EXCEPTO PRENDAS DE VESTIR)</t>
  </si>
  <si>
    <t xml:space="preserve">CHALECO MULTIPROPOSITO NTMD-0253    </t>
  </si>
  <si>
    <t>CASCOS PM NTMD-0258</t>
  </si>
  <si>
    <t>02-01-01-004-004</t>
  </si>
  <si>
    <t>MAQUINARIA N.C.P. PARA TEXTILES (FILETEADORA INDUSTRIAL)</t>
  </si>
  <si>
    <t>PARTÍCULOS TEXTILES (EXCEPTO PRENDAS DE VESTIR)</t>
  </si>
  <si>
    <t>HAMACA CON TOLDILLO  NTDM 0185-A3</t>
  </si>
  <si>
    <t>SOBRECARPAS NTMD-0171-A2</t>
  </si>
  <si>
    <t>CHALECO MULTIPROPOSITO NTMD-0253    VERDE MILITAR</t>
  </si>
  <si>
    <t xml:space="preserve">A-02-02-01-003  </t>
  </si>
  <si>
    <t>PRODUCTOS DE CAUCHO Y PLASTICO</t>
  </si>
  <si>
    <t>COLCHONETA DE CAMPAÑA</t>
  </si>
  <si>
    <t>TOTAL CONVENIO</t>
  </si>
  <si>
    <t>TOTAL FORTALECIMIENTO INSTITUCIONAL Y GASTOS DE FUNCIONAMIENTO</t>
  </si>
  <si>
    <t>DESCRIPCIÓN: Materiales de construccíon y elementos de ferretería con destino a la tienda del soldado BICAR</t>
  </si>
  <si>
    <t>Tipo de Infraestructura: Edificación</t>
  </si>
  <si>
    <t>Número de inventario: 8004030000000000001414366</t>
  </si>
  <si>
    <t>Centro de Costo: 3M1E168100</t>
  </si>
  <si>
    <t>Nombre del bien: TIENDA DEL SODADO BICAR</t>
  </si>
  <si>
    <t>Denominación del activo fijo:TIENDA DEL SOLDADO</t>
  </si>
  <si>
    <t>Funcionalidad: BRINDAR BIENESTAR Y RECREACIÓN DE LOS SOLDADOS DEL BATALLÓN</t>
  </si>
  <si>
    <t>Necesidad: Mantenimiento</t>
  </si>
  <si>
    <t>Último mantenimiento: Diciembre / 2008</t>
  </si>
  <si>
    <t>Vetustez: 36 años</t>
  </si>
  <si>
    <t>Año de construido: 01/01/1985</t>
  </si>
  <si>
    <t>Presupuesto asignado: $36.640.133</t>
  </si>
  <si>
    <t xml:space="preserve">Actividades de mantenimiento a realizar: </t>
  </si>
  <si>
    <t>Mantenimiento de la estructura del techo y resane de goteras.</t>
  </si>
  <si>
    <t>Mantenimiento y pintura de las paredes de la edificación.</t>
  </si>
  <si>
    <t xml:space="preserve"> TIQUETES TERRESTRES:  TUNJA A BUCARAMANGA  </t>
  </si>
  <si>
    <t>PLAN DE NECESIDADES No. ______________________    QUE EMITE EL COMANDO DE LA PRIMERA DIVISIÓN, PARA LA EJECUCIÓN DE LOS APORTES EN ESPECIE OTORGADO MEDIANTE EL CONVENIO DE COLABORACIÓN QUE SE SUSCRIBIRÁ ENTRE EL MINISTERIO DE DEFENSA NACIONAL - EJÉRCITO NACIONAL Y LA EMPRESA PROMIGAS S. A. E.S.P., EN LA VIGENCIA 2021.</t>
  </si>
  <si>
    <t xml:space="preserve">DOTACIÓN (PRENDAS DE VESTIR Y CALZADO): BUFANDAS, RODILLERAS, POLAINAS. </t>
  </si>
  <si>
    <t>ARTÍCULOS TEXTILES (EXCEPTO PRENDAS DE VESTIR) (CHALECOS DIEZ PROVEEDORES )</t>
  </si>
  <si>
    <t>se agregó</t>
  </si>
  <si>
    <t>se aumentó. ESTABA EN 12.000.000</t>
  </si>
  <si>
    <t>PRODUCTOS ALIMENTICIOS, BEBIDAS Y TABACO; TEXTILES, PRENDAS DE VESTIR Y PRODUCTOS DE CUERO
A-02-02-01-002</t>
  </si>
  <si>
    <t>2719099</t>
  </si>
  <si>
    <t>CHALECO PARA DIEZ PROVEEDORES DE MUNICIÓN – CODIGO DE LA NORMA TECNICA - NTMD-0253</t>
  </si>
  <si>
    <t>elemento nuevo</t>
  </si>
  <si>
    <t>se duplicaron cantidades y valores</t>
  </si>
  <si>
    <t>Dirección Unidad Militar</t>
  </si>
  <si>
    <t>Departamento, Ciudad</t>
  </si>
  <si>
    <t>Correo Electronico de la Unidad   - www.ejercito.mil.co</t>
  </si>
  <si>
    <t>VALOR CONTABLE</t>
  </si>
  <si>
    <t>METAL</t>
  </si>
  <si>
    <t>BAMAD2</t>
  </si>
  <si>
    <t>MADERA</t>
  </si>
  <si>
    <t>PLASTICO</t>
  </si>
  <si>
    <t>METAL-MADERA</t>
  </si>
  <si>
    <t>METAL-PLASTICO</t>
  </si>
  <si>
    <t>PLASTICO-MADERA</t>
  </si>
  <si>
    <t>TOTAL(KG)</t>
  </si>
  <si>
    <t>3.3.2. Material de intendencia</t>
  </si>
  <si>
    <t>DESCRIPCIÓN DEL MATERIAL</t>
  </si>
  <si>
    <t>CANTIDAD</t>
  </si>
  <si>
    <t>NO ACERADO</t>
  </si>
  <si>
    <t>ACERADO</t>
  </si>
  <si>
    <t>N° MATERIAL</t>
  </si>
  <si>
    <t>VALOR UNITARIO</t>
  </si>
  <si>
    <t>VALOR ADQUISICIÓN</t>
  </si>
  <si>
    <t>PESO TOTAL (KG)</t>
  </si>
  <si>
    <t>3.3.3. Resumen material de intendencia</t>
  </si>
  <si>
    <t>PESO/UNIDAD(KG)</t>
  </si>
  <si>
    <t>Nota: Peso aproximado por los elementos a enajenar se solicita por los oferentes revisar el Kilo por Cada ítem a enajenar</t>
  </si>
  <si>
    <t>DESCRIPCION</t>
  </si>
  <si>
    <t>TELEVISOR</t>
  </si>
  <si>
    <t>ELECTRONICOS Y ELECTRODOMESTICOS</t>
  </si>
  <si>
    <t>BAMAI</t>
  </si>
  <si>
    <t>BRING</t>
  </si>
  <si>
    <t>AIRE ACONDICIONADO</t>
  </si>
  <si>
    <t>MESA DE NOCHE</t>
  </si>
  <si>
    <t>CAMAROTE</t>
  </si>
  <si>
    <t>MESA DE NOCHE 02 CAJONES</t>
  </si>
  <si>
    <t>LINEA DE MANDO UNIDAD TACTICA</t>
  </si>
  <si>
    <t>ELECTRODOMESTICOS</t>
  </si>
  <si>
    <t>DIVISION MODULAR</t>
  </si>
  <si>
    <t>CAMA SENCILLA MADERA</t>
  </si>
  <si>
    <t>MESAS DE NOCHE</t>
  </si>
  <si>
    <t>JUEGO DE MESA CON PARASOL</t>
  </si>
  <si>
    <t>SALA EN CUERO PIEL COLOR NEGRO</t>
  </si>
  <si>
    <t>SILLA BAR</t>
  </si>
  <si>
    <t>MESA PATA CONO NEGRA</t>
  </si>
  <si>
    <t>PEDICAJON TODO NEGRO</t>
  </si>
  <si>
    <t>SOFA CON COJINES</t>
  </si>
  <si>
    <t>ATRIL EN MADERA</t>
  </si>
  <si>
    <t>SOFA 02 PUESTOS DE 155X90X90 CM</t>
  </si>
  <si>
    <t>8004030000000000002515861</t>
  </si>
  <si>
    <t>8004030000000000002515862</t>
  </si>
  <si>
    <t>8004030000000000002515863</t>
  </si>
  <si>
    <t>8004030000000000002515864</t>
  </si>
  <si>
    <t>8004030000000000002515865</t>
  </si>
  <si>
    <t>8004030000000000002515866</t>
  </si>
  <si>
    <t>8004030000000000002515867</t>
  </si>
  <si>
    <t>8004030000000000002515868</t>
  </si>
  <si>
    <t>8004030000000000002515869</t>
  </si>
  <si>
    <t>8004030000000000002515870</t>
  </si>
  <si>
    <t>8004030000000000002515871</t>
  </si>
  <si>
    <t>8004030000000000002515872</t>
  </si>
  <si>
    <t>8004030000000000002515873</t>
  </si>
  <si>
    <t>8004030000000000002515874</t>
  </si>
  <si>
    <t>8004030000000000002515875</t>
  </si>
  <si>
    <t>8004030000000000002515876</t>
  </si>
  <si>
    <t>8004030000000000002515877</t>
  </si>
  <si>
    <t>8004030000000000002515909</t>
  </si>
  <si>
    <t>8004030000000000002421098</t>
  </si>
  <si>
    <t>8004030000000000002421099</t>
  </si>
  <si>
    <t>8004030000000000002421100</t>
  </si>
  <si>
    <t>8004030000000000002421101</t>
  </si>
  <si>
    <t>8004030000000000002421102</t>
  </si>
  <si>
    <t>8004030000000000002421103</t>
  </si>
  <si>
    <t>8004030000000000001427742</t>
  </si>
  <si>
    <t>8004030000000000001427743</t>
  </si>
  <si>
    <t>8004030000000000001427744</t>
  </si>
  <si>
    <t>8004030000000000001427783</t>
  </si>
  <si>
    <t>8004030000000000001427784</t>
  </si>
  <si>
    <t>8004030000000000001427785</t>
  </si>
  <si>
    <t>8004030000000000001427786</t>
  </si>
  <si>
    <t>8004030000000000001427787</t>
  </si>
  <si>
    <t>8004030000000000001427788</t>
  </si>
  <si>
    <t>8004030000000000001427789</t>
  </si>
  <si>
    <t>8004030000000000001427790</t>
  </si>
  <si>
    <t>8004030000000000001427791</t>
  </si>
  <si>
    <t>8004030000000000001427792</t>
  </si>
  <si>
    <t>8004030000000000002436692</t>
  </si>
  <si>
    <t>8004030000000000002436693</t>
  </si>
  <si>
    <t>8004030000000000002436694</t>
  </si>
  <si>
    <t>8004030000000000002436695</t>
  </si>
  <si>
    <t>8004030000000000002436696</t>
  </si>
  <si>
    <t>8004030000000000002436697</t>
  </si>
  <si>
    <t>8004030000000000002017381</t>
  </si>
  <si>
    <t>8004030000000000002776465</t>
  </si>
  <si>
    <t>8004030000000000002776466</t>
  </si>
  <si>
    <t>8004030000000000002776467</t>
  </si>
  <si>
    <t>8004030000000000002776468</t>
  </si>
  <si>
    <t>8004030000000000002776469</t>
  </si>
  <si>
    <t>8004030000000000001136995</t>
  </si>
  <si>
    <t>8004030000000000001136996</t>
  </si>
  <si>
    <t>8004030000000000001136997</t>
  </si>
  <si>
    <t>8004030000000000001136998</t>
  </si>
  <si>
    <t>8004030000000000001136999</t>
  </si>
  <si>
    <t>8004030000000000001137000</t>
  </si>
  <si>
    <t>8004030000000000001137001</t>
  </si>
  <si>
    <t>8004030000000000001137002</t>
  </si>
  <si>
    <t>8004030000000000001137003</t>
  </si>
  <si>
    <t>8004030000000000001328730</t>
  </si>
  <si>
    <t>8004030000000000001328731</t>
  </si>
  <si>
    <t>8004030000000000001328732</t>
  </si>
  <si>
    <t>8004030000000000001328733</t>
  </si>
  <si>
    <t>8004030000000000001328734</t>
  </si>
  <si>
    <t>8004030000000000002354487</t>
  </si>
  <si>
    <t>8004030000000000002354490</t>
  </si>
  <si>
    <t>8004030000000000002354483</t>
  </si>
  <si>
    <t>8004030000000000002397396</t>
  </si>
  <si>
    <t>8004030000000000002406979</t>
  </si>
  <si>
    <t>8004030000000000002406980</t>
  </si>
  <si>
    <t>8004030000000000002613542</t>
  </si>
  <si>
    <t>8004030000000000002613543</t>
  </si>
  <si>
    <t xml:space="preserve">MADERA </t>
  </si>
  <si>
    <t>BASEN</t>
  </si>
  <si>
    <t>BADRA3</t>
  </si>
  <si>
    <t>SILLA EN MADERA EJECUTIVA</t>
  </si>
  <si>
    <t>8004030000000000002480446</t>
  </si>
  <si>
    <t>8004030000000000002480447</t>
  </si>
  <si>
    <t>8004030000000000002480448</t>
  </si>
  <si>
    <t>8004030000000000002480449</t>
  </si>
  <si>
    <t>8004030000000000002480450</t>
  </si>
  <si>
    <t>8004030000000000002480451</t>
  </si>
  <si>
    <t>869000027028</t>
  </si>
  <si>
    <t>869000027030</t>
  </si>
  <si>
    <t>869000027032</t>
  </si>
  <si>
    <t>869000027034</t>
  </si>
  <si>
    <t>869000027036</t>
  </si>
  <si>
    <t>869000027038</t>
  </si>
  <si>
    <t>ALARMA SENSOR PARA PISCINA</t>
  </si>
  <si>
    <t>SILLA ASOLEADORA MED 1.80 MTRS</t>
  </si>
  <si>
    <t>CAMILLA ASOLEADORA</t>
  </si>
  <si>
    <t>SILLA CHAO CENTRO</t>
  </si>
  <si>
    <t>CODIFICADOR DIRECTV S/N P24GBM207PA14D</t>
  </si>
  <si>
    <t>DECODIFICADOR DIREC TV P246AL436PAOCY</t>
  </si>
  <si>
    <t>8004030000000000001755101</t>
  </si>
  <si>
    <t>8004030000000000002236048</t>
  </si>
  <si>
    <t>8004030000000000002236049</t>
  </si>
  <si>
    <t>8004030000000000002236050</t>
  </si>
  <si>
    <t>8004030000000000002236051</t>
  </si>
  <si>
    <t>8004030000000000002236052</t>
  </si>
  <si>
    <t>8004030000000000002236053</t>
  </si>
  <si>
    <t>8004030000000000002236054</t>
  </si>
  <si>
    <t>8004030000000000002236055</t>
  </si>
  <si>
    <t>8004030000000000002236056</t>
  </si>
  <si>
    <t>8004030000000000002236057</t>
  </si>
  <si>
    <t>8004030000000000002436684</t>
  </si>
  <si>
    <t>8004030000000000002436685</t>
  </si>
  <si>
    <t>8004030000000000002436686</t>
  </si>
  <si>
    <t>8004030000000000002436687</t>
  </si>
  <si>
    <t>8004030000000000002354488</t>
  </si>
  <si>
    <t>8004030000000000002354489</t>
  </si>
  <si>
    <t>8004030000000000002436690</t>
  </si>
  <si>
    <t>8004030000000000002436691</t>
  </si>
  <si>
    <t>8004030000000000001894494</t>
  </si>
  <si>
    <t>8004030000000000001930716</t>
  </si>
  <si>
    <t>MESA DE BILLAR</t>
  </si>
  <si>
    <t>8004030000000000001037763</t>
  </si>
  <si>
    <t>AIRE ACONDICIONADO WHILPOL 6TH SENCE</t>
  </si>
  <si>
    <t>TELEVISOR LG FLATRON WIDE L.C.D. 19"</t>
  </si>
  <si>
    <t>AIRE ACONDICIONADO LG INV</t>
  </si>
  <si>
    <t>TELEVISORES SAMSUNG L.C.D. 22"</t>
  </si>
  <si>
    <t>TELEVISORES SAMSUNG L.C.D. 22</t>
  </si>
  <si>
    <t>HORNO MICROONDAS ICASA</t>
  </si>
  <si>
    <t>TELEVISOR MARCA SAMSUNG 21" REF CL21M40 PANTALLA</t>
  </si>
  <si>
    <t>JUEGO DE COLUMNAS 15¨ 800 WTTS</t>
  </si>
  <si>
    <t>TELEVISOR LG LCD 32" SERIAL 807MXHB35617</t>
  </si>
  <si>
    <t>EQUIPO DE SONIDO PEAVEY</t>
  </si>
  <si>
    <t>AIRE ACONDICIONADO 24.000 BTU</t>
  </si>
  <si>
    <t>AIRE ACONDICIONADO 36.000 BTU</t>
  </si>
  <si>
    <t>AIRE ACONDICIONADO 36000 BTU</t>
  </si>
  <si>
    <t>AIRE ACONDICIONADO 24000 BTU</t>
  </si>
  <si>
    <t>CONSOLA YAMAKY 305</t>
  </si>
  <si>
    <t>AIRE ACONDICIONADO LG 12000 BTU</t>
  </si>
  <si>
    <t>TELEVISOR 32 PULGADAS</t>
  </si>
  <si>
    <t>VENTILADOR DE PARED A CONTROL REMOTO SAMSUMG</t>
  </si>
  <si>
    <t>TELEVISOR LDC 50" MARCA LG</t>
  </si>
  <si>
    <t>TELEVISORES DE 20 PULGADAS LG CON SOPORTE MET.</t>
  </si>
  <si>
    <t>AIRE ACONDICIONADO 9000 BTU MINI SPLIP</t>
  </si>
  <si>
    <t>TELEVISOR  PANASONIC 42" HD S/N TC-P42X3MA1256021B</t>
  </si>
  <si>
    <t>TELEVISOR PLASMA HD LG DE 50 PULGADAS</t>
  </si>
  <si>
    <t>AIRE ACONDICIONADO12 BTU MINI SPLIT</t>
  </si>
  <si>
    <t>AIRES ACONDICIONADOS TIPO MINISPLIT</t>
  </si>
  <si>
    <t>AIRES ACONDICIONADOS TIPO MINISPLIT 24000BTU</t>
  </si>
  <si>
    <t>AIRE ACONDICIONADO 12000 BTU</t>
  </si>
  <si>
    <t>TELEVISOR 42 " SAMSUNG</t>
  </si>
  <si>
    <t>8004030000000000001038096</t>
  </si>
  <si>
    <t>8004030000000000001184394</t>
  </si>
  <si>
    <t>8004030000000000002025705</t>
  </si>
  <si>
    <t>8004030000000000001184384</t>
  </si>
  <si>
    <t>8004030000000000001184385</t>
  </si>
  <si>
    <t>8004030000000000001184386</t>
  </si>
  <si>
    <t>8004030000000000001184387</t>
  </si>
  <si>
    <t>8004030000000000001184388</t>
  </si>
  <si>
    <t>8004030000000000001184390</t>
  </si>
  <si>
    <t>8004030000000000001184391</t>
  </si>
  <si>
    <t>8004030000000000001184392</t>
  </si>
  <si>
    <t>8004030000000000001428091</t>
  </si>
  <si>
    <t>8004030000000000001038812</t>
  </si>
  <si>
    <t>8004030000000000000391998</t>
  </si>
  <si>
    <t>8004030000000000000386381</t>
  </si>
  <si>
    <t>8004030000000000000386687</t>
  </si>
  <si>
    <t>8004030000000000000386722</t>
  </si>
  <si>
    <t>8004030000000000000390629</t>
  </si>
  <si>
    <t>8004030000000000000390640</t>
  </si>
  <si>
    <t>8004030000000000000391706</t>
  </si>
  <si>
    <t>8004030000000000000387154</t>
  </si>
  <si>
    <t>8004030000000000000387182</t>
  </si>
  <si>
    <t>8004030000000000000387186</t>
  </si>
  <si>
    <t>8004030000000000000388062</t>
  </si>
  <si>
    <t>8004030000000000000389090</t>
  </si>
  <si>
    <t>8004030000000000000389118</t>
  </si>
  <si>
    <t>8004030000000000000389447</t>
  </si>
  <si>
    <t>8004030000000000000389464</t>
  </si>
  <si>
    <t>8004030000000000000389482</t>
  </si>
  <si>
    <t>8004030000000000001038571</t>
  </si>
  <si>
    <t>8004030000000000001133837</t>
  </si>
  <si>
    <t>8004030000000000001744476</t>
  </si>
  <si>
    <t>8004030000000000002436593</t>
  </si>
  <si>
    <t>8004030000000000002436594</t>
  </si>
  <si>
    <t>8004030000000000002436595</t>
  </si>
  <si>
    <t>8004030000000000002438353</t>
  </si>
  <si>
    <t>8004030000000000002438354</t>
  </si>
  <si>
    <t>8004030000000000002438355</t>
  </si>
  <si>
    <t>8004030000000000002438376</t>
  </si>
  <si>
    <t>8004030000000000002438377</t>
  </si>
  <si>
    <t>8004030000000000001038577</t>
  </si>
  <si>
    <t>8004030000000000002354491</t>
  </si>
  <si>
    <t>8004030000000000002354494</t>
  </si>
  <si>
    <t>8004030000000000002436644</t>
  </si>
  <si>
    <t>8004030000000000002436645</t>
  </si>
  <si>
    <t>8004030000000000002436646</t>
  </si>
  <si>
    <t>8004030000000000002436647</t>
  </si>
  <si>
    <t>8004030000000000002436648</t>
  </si>
  <si>
    <t>8004030000000000002436649</t>
  </si>
  <si>
    <t>8004030000000000002436650</t>
  </si>
  <si>
    <t>8004030000000000002436651</t>
  </si>
  <si>
    <t>8004030000000000002436652</t>
  </si>
  <si>
    <t>8004030000000000002436653</t>
  </si>
  <si>
    <t>8004030000000000002436654</t>
  </si>
  <si>
    <t>8004030000000000002436655</t>
  </si>
  <si>
    <t>8004030000000000002736064</t>
  </si>
  <si>
    <t>8004030000000000002736065</t>
  </si>
  <si>
    <t>8004030000000000002736066</t>
  </si>
  <si>
    <t>8004030000000000001744451</t>
  </si>
  <si>
    <t>8004030000000000001038593</t>
  </si>
  <si>
    <t>8004030000000000001763895</t>
  </si>
  <si>
    <t>8004030000000000001894493</t>
  </si>
  <si>
    <t>8004030000000000001922420</t>
  </si>
  <si>
    <t>8004030000000000001744432</t>
  </si>
  <si>
    <t>8004030000000000001230610</t>
  </si>
  <si>
    <t>8004030000000000001230611</t>
  </si>
  <si>
    <t>8004030000000000001930719</t>
  </si>
  <si>
    <t>8004030000000000001428187</t>
  </si>
  <si>
    <t>8004030000000000001922427</t>
  </si>
  <si>
    <t>8004030000000000001788619</t>
  </si>
  <si>
    <t>ELECTRÓNICOS Y ELECTRODOMÉSTICOS</t>
  </si>
  <si>
    <t>TANDEM</t>
  </si>
  <si>
    <t>BASCULA CON CAPACIDAD 1,000 KG</t>
  </si>
  <si>
    <t>SILLA ROMA</t>
  </si>
  <si>
    <t>MESAS REDONDAS METÁLICAS PARA DISCOTECA</t>
  </si>
  <si>
    <t>SOPORTES PARA TV 21" CON DVD ELABORADOS EN ANALOGO</t>
  </si>
  <si>
    <t>REFLECTOR DE SODIO</t>
  </si>
  <si>
    <t>JUEGO DE SILLAS TAMDEN 3 PUESTOS COLOR NEGRO</t>
  </si>
  <si>
    <t>ESCRITORIO METALICO</t>
  </si>
  <si>
    <t>8004030000000000002515907</t>
  </si>
  <si>
    <t>8004030000000000001037854</t>
  </si>
  <si>
    <t>8004030000000000002515878</t>
  </si>
  <si>
    <t>8004030000000000002515885</t>
  </si>
  <si>
    <t>8004030000000000002515886</t>
  </si>
  <si>
    <t>8004030000000000001427894</t>
  </si>
  <si>
    <t>8004030000000000001427895</t>
  </si>
  <si>
    <t>8004030000000000000390812</t>
  </si>
  <si>
    <t>8004030000000000000391384</t>
  </si>
  <si>
    <t>8004030000000000000392420</t>
  </si>
  <si>
    <t>8004030000000000000386621</t>
  </si>
  <si>
    <t>8004030000000000000387870</t>
  </si>
  <si>
    <t>8004030000000000000387906</t>
  </si>
  <si>
    <t>8004030000000000000388313</t>
  </si>
  <si>
    <t>8004030000000000000388959</t>
  </si>
  <si>
    <t>8004030000000000000389886</t>
  </si>
  <si>
    <t>8004030000000000001037874</t>
  </si>
  <si>
    <t>8004030000000000001037875</t>
  </si>
  <si>
    <t>8004030000000000001037876</t>
  </si>
  <si>
    <t>8004030000000000002776464</t>
  </si>
  <si>
    <t>8004030000000000002776476</t>
  </si>
  <si>
    <t>8004030000000000001038202</t>
  </si>
  <si>
    <t>MODULO EN ACERO INOXIDABLE PARA CUATRO PERSONAS</t>
  </si>
  <si>
    <t>CAMARA TURBO 4 HD</t>
  </si>
  <si>
    <t>CAMARA TURBO 4HD</t>
  </si>
  <si>
    <t>SILLAS EN MALLA NEGRAS METALICAS</t>
  </si>
  <si>
    <t>JUEGO MESA WUMPI TUBO MESA Y SILLA ACERO SOLEADA</t>
  </si>
  <si>
    <t>8004030000000000002231215</t>
  </si>
  <si>
    <t>8004030000000000002231216</t>
  </si>
  <si>
    <t>8004030000000000002231217</t>
  </si>
  <si>
    <t>8004030000000000002231218</t>
  </si>
  <si>
    <t>8004030000000000002607325</t>
  </si>
  <si>
    <t>8004030000000000002607326</t>
  </si>
  <si>
    <t>8004030000000000002607335</t>
  </si>
  <si>
    <t>8004030000000000002607320</t>
  </si>
  <si>
    <t>8004030000000000002607321</t>
  </si>
  <si>
    <t>8004030000000000001427967</t>
  </si>
  <si>
    <t>8004030000000000001427968</t>
  </si>
  <si>
    <t>8004030000000000001427969</t>
  </si>
  <si>
    <t>8004030000000000001427970</t>
  </si>
  <si>
    <t>8004030000000000001427971</t>
  </si>
  <si>
    <t>8004030000000000001427972</t>
  </si>
  <si>
    <t>8004030000000000001427973</t>
  </si>
  <si>
    <t>8004030000000000001427974</t>
  </si>
  <si>
    <t>8004030000000000001427975</t>
  </si>
  <si>
    <t>8004030000000000001427976</t>
  </si>
  <si>
    <t>8004030000000000001427977</t>
  </si>
  <si>
    <t>8004030000000000001427978</t>
  </si>
  <si>
    <t>8004030000000000001427979</t>
  </si>
  <si>
    <t>8004030000000000001427980</t>
  </si>
  <si>
    <t>8004030000000000001427981</t>
  </si>
  <si>
    <t>8004030000000000001427983</t>
  </si>
  <si>
    <t>8004030000000000001427984</t>
  </si>
  <si>
    <t>8004030000000000001427985</t>
  </si>
  <si>
    <t>8004030000000000001427986</t>
  </si>
  <si>
    <t>8004030000000000002293476</t>
  </si>
  <si>
    <t>8004030000000000002293477</t>
  </si>
  <si>
    <t>8004030000000000002293478</t>
  </si>
  <si>
    <t>8004030000000000002293479</t>
  </si>
  <si>
    <t>8004030000000000002293480</t>
  </si>
  <si>
    <t>8004030000000000002293481</t>
  </si>
  <si>
    <t>8004030000000000002293482</t>
  </si>
  <si>
    <t>8004030000000000002293483</t>
  </si>
  <si>
    <t>METAL- ACERO</t>
  </si>
  <si>
    <t>869000026935</t>
  </si>
  <si>
    <t>869000026938</t>
  </si>
  <si>
    <t>869000026942</t>
  </si>
  <si>
    <t>ESCRITORIO EN L CON 3 GAVETAS</t>
  </si>
  <si>
    <t>8004030000000000002166928</t>
  </si>
  <si>
    <t>8004030000000000002166929</t>
  </si>
  <si>
    <t>8004030000000000002166930</t>
  </si>
  <si>
    <t>8004030000000000002166927</t>
  </si>
  <si>
    <t>165500096114</t>
  </si>
  <si>
    <t>166500004653</t>
  </si>
  <si>
    <t>869000026892</t>
  </si>
  <si>
    <t>869000079627</t>
  </si>
  <si>
    <t>869000026927</t>
  </si>
  <si>
    <t>165500146798</t>
  </si>
  <si>
    <t>166500004644</t>
  </si>
  <si>
    <t>166500004645</t>
  </si>
  <si>
    <t>166500004646</t>
  </si>
  <si>
    <t>165500096115</t>
  </si>
  <si>
    <t>165500096121</t>
  </si>
  <si>
    <t>166500004639</t>
  </si>
  <si>
    <t>AMPLIFICADOR REFERENCIA C5963</t>
  </si>
  <si>
    <t>CAMARA DOMO PTZ/IR ANALOGA DIA Y NOCHE</t>
  </si>
  <si>
    <t>CAMARA FILMADORA</t>
  </si>
  <si>
    <t>CAMARA FOTOGRAFICA REF. GOPRO HERO 7 BLACK</t>
  </si>
  <si>
    <t>CONTROLADORA CAMARAS ANALOGAS PTZ</t>
  </si>
  <si>
    <t>DRONE MULTIRROTOR PHANTOM 3 PROFESIONAL</t>
  </si>
  <si>
    <t>VIDEO BEAM</t>
  </si>
  <si>
    <t>VIDEO CAMARA FULL HD 1920x1080</t>
  </si>
  <si>
    <t>8004030000000000001000754</t>
  </si>
  <si>
    <t>8004030000000000002032323</t>
  </si>
  <si>
    <t>8004030000000000001900764</t>
  </si>
  <si>
    <t>8004030000000000002774175</t>
  </si>
  <si>
    <t>8004030000000000002032327</t>
  </si>
  <si>
    <t>8004030000000000002604822</t>
  </si>
  <si>
    <t>8004030000000000001000810</t>
  </si>
  <si>
    <t>8004030000000000001000811</t>
  </si>
  <si>
    <t>8004030000000000001000813</t>
  </si>
  <si>
    <t>8004030000000000001900756</t>
  </si>
  <si>
    <t>8004030000000000000998488</t>
  </si>
  <si>
    <t>8004030000000000002290387</t>
  </si>
  <si>
    <t>869000026895</t>
  </si>
  <si>
    <t>869000026897</t>
  </si>
  <si>
    <t>869000026899</t>
  </si>
  <si>
    <t>869000026901</t>
  </si>
  <si>
    <t>869000026902</t>
  </si>
  <si>
    <t>869000026905</t>
  </si>
  <si>
    <t>869000026907</t>
  </si>
  <si>
    <t>869000026909</t>
  </si>
  <si>
    <t>869000026911</t>
  </si>
  <si>
    <t>869000026913</t>
  </si>
  <si>
    <t>869000026915</t>
  </si>
  <si>
    <t>869000026917</t>
  </si>
  <si>
    <t>8004030000000000001692337</t>
  </si>
  <si>
    <t>8004030000000000001692338</t>
  </si>
  <si>
    <t>8004030000000000001692339</t>
  </si>
  <si>
    <t>8004030000000000001692340</t>
  </si>
  <si>
    <t>8004030000000000001692341</t>
  </si>
  <si>
    <t>8004030000000000001692342</t>
  </si>
  <si>
    <t>8004030000000000001692343</t>
  </si>
  <si>
    <t>8004030000000000001786098</t>
  </si>
  <si>
    <t>8004030000000000001786099</t>
  </si>
  <si>
    <t>8004030000000000001786100</t>
  </si>
  <si>
    <t>8004030000000000001786101</t>
  </si>
  <si>
    <t>8004030000000000001786102</t>
  </si>
  <si>
    <t>VENTILADOR ASPAS: METALICAS</t>
  </si>
  <si>
    <t>VENTILADOR DE TECHO MARCA KDK  5 VELOCIDADES</t>
  </si>
  <si>
    <t>SILLA TIFFANNY</t>
  </si>
  <si>
    <t>SILLA GERENCIAL</t>
  </si>
  <si>
    <t>SILLA OPERATIVA</t>
  </si>
  <si>
    <t>ARCHIVADOR</t>
  </si>
  <si>
    <t>ISLA DE TRABAJO 4 PUESTOS DE TRABAJO</t>
  </si>
  <si>
    <t>ESCRITORIO MODULAR PEKAN PATA METAL</t>
  </si>
  <si>
    <t>8004030000000000002144647</t>
  </si>
  <si>
    <t>8004030000000000002144646</t>
  </si>
  <si>
    <t>8004030000000000002454599</t>
  </si>
  <si>
    <t>166500004797</t>
  </si>
  <si>
    <t>166500004798</t>
  </si>
  <si>
    <t>869000029305</t>
  </si>
  <si>
    <t>SILLA MALLA COLOR NEGRO CON BRAZO P/P RODACHINAS</t>
  </si>
  <si>
    <t>SILLA GERENCIAL MONACO</t>
  </si>
  <si>
    <t>SILLA</t>
  </si>
  <si>
    <t>8004030000000000002471753</t>
  </si>
  <si>
    <t>8004030000000000002471757</t>
  </si>
  <si>
    <t>8004030000000000002471768</t>
  </si>
  <si>
    <t>8004030000000000002471771</t>
  </si>
  <si>
    <t>8004030000000000002471764</t>
  </si>
  <si>
    <t>8004030000000000002471777</t>
  </si>
  <si>
    <t>8004030000000000002471779</t>
  </si>
  <si>
    <t>8004030000000000002471765</t>
  </si>
  <si>
    <t>8004030000000000002516282</t>
  </si>
  <si>
    <t>8004030000000000002794105</t>
  </si>
  <si>
    <t>869000029297</t>
  </si>
  <si>
    <t>869000029249</t>
  </si>
  <si>
    <t>869000029260</t>
  </si>
  <si>
    <t>869000029263</t>
  </si>
  <si>
    <t>869000029256</t>
  </si>
  <si>
    <t>869000029269</t>
  </si>
  <si>
    <t>869000029271</t>
  </si>
  <si>
    <t>869000029257</t>
  </si>
  <si>
    <t>869000029292</t>
  </si>
  <si>
    <t>869000079866</t>
  </si>
  <si>
    <t>869000079867</t>
  </si>
  <si>
    <t>MESA DE JUNTAS</t>
  </si>
  <si>
    <t>8004030000000000002794108</t>
  </si>
  <si>
    <t>869000030754</t>
  </si>
  <si>
    <t>166500004796</t>
  </si>
  <si>
    <t>AIRE ACONDICIONADO ELECTROLUX 8000 BTU</t>
  </si>
  <si>
    <t>AIRE ACONDICIONADO LG MINI SPLIT 12.000 BTU</t>
  </si>
  <si>
    <t>8004030000000000001988308</t>
  </si>
  <si>
    <t>8004030000000000002144663</t>
  </si>
  <si>
    <t>869000030751</t>
  </si>
  <si>
    <t>869000031108</t>
  </si>
  <si>
    <t>869000031079</t>
  </si>
  <si>
    <t>869000031080</t>
  </si>
  <si>
    <t>869000031081</t>
  </si>
  <si>
    <t>869000031082</t>
  </si>
  <si>
    <t>869000031083</t>
  </si>
  <si>
    <t>869000031084</t>
  </si>
  <si>
    <t>869000031088</t>
  </si>
  <si>
    <t>869000031089</t>
  </si>
  <si>
    <t>869000031091</t>
  </si>
  <si>
    <t>869000031092</t>
  </si>
  <si>
    <t>869000029253</t>
  </si>
  <si>
    <t>869000031096</t>
  </si>
  <si>
    <t>869000031097</t>
  </si>
  <si>
    <t>869000031098</t>
  </si>
  <si>
    <t>869000031099</t>
  </si>
  <si>
    <t>869000031100</t>
  </si>
  <si>
    <t>869000031101</t>
  </si>
  <si>
    <t>869000031102</t>
  </si>
  <si>
    <t>869000031103</t>
  </si>
  <si>
    <t>869000031104</t>
  </si>
  <si>
    <t>869000031107</t>
  </si>
  <si>
    <t>869000031077</t>
  </si>
  <si>
    <t>869000031110</t>
  </si>
  <si>
    <t>SILLA  PRESIDENTE GIRATORIA</t>
  </si>
  <si>
    <t>SILLA OPERATIVA BASE RECLINABLE TUBO CROMA MALLA</t>
  </si>
  <si>
    <t>PUPITRE SILLA MARIPOSA ESTRUCTURA METALICA PAÑO</t>
  </si>
  <si>
    <t>8004030000000000002144656</t>
  </si>
  <si>
    <t>8004030000000000002576972</t>
  </si>
  <si>
    <t>8004030000000000002577583</t>
  </si>
  <si>
    <t>8004030000000000002577584</t>
  </si>
  <si>
    <t>8004030000000000002577585</t>
  </si>
  <si>
    <t>8004030000000000002577586</t>
  </si>
  <si>
    <t>8004030000000000002577587</t>
  </si>
  <si>
    <t>8004030000000000002577588</t>
  </si>
  <si>
    <t>8004030000000000002577592</t>
  </si>
  <si>
    <t>8004030000000000002577593</t>
  </si>
  <si>
    <t>8004030000000000002577595</t>
  </si>
  <si>
    <t>8004030000000000002577596</t>
  </si>
  <si>
    <t>8004030000000000002471761</t>
  </si>
  <si>
    <t>8004030000000000002576960</t>
  </si>
  <si>
    <t>8004030000000000002576961</t>
  </si>
  <si>
    <t>8004030000000000002576962</t>
  </si>
  <si>
    <t>8004030000000000002576963</t>
  </si>
  <si>
    <t>8004030000000000002576964</t>
  </si>
  <si>
    <t>8004030000000000002576965</t>
  </si>
  <si>
    <t>8004030000000000002576966</t>
  </si>
  <si>
    <t>8004030000000000002576967</t>
  </si>
  <si>
    <t>8004030000000000002576968</t>
  </si>
  <si>
    <t>8004030000000000002576971</t>
  </si>
  <si>
    <t>8004030000000000002577581</t>
  </si>
  <si>
    <t>8004030000000000002576976</t>
  </si>
  <si>
    <t>869000029365</t>
  </si>
  <si>
    <t>869000029366</t>
  </si>
  <si>
    <t>869000029367</t>
  </si>
  <si>
    <t>869000029368</t>
  </si>
  <si>
    <t>869000029369</t>
  </si>
  <si>
    <t>869000029370</t>
  </si>
  <si>
    <t>869000029371</t>
  </si>
  <si>
    <t>869000029372</t>
  </si>
  <si>
    <t>869000029373</t>
  </si>
  <si>
    <t>8004030000000000002576980</t>
  </si>
  <si>
    <t>8004030000000000002576981</t>
  </si>
  <si>
    <t>8004030000000000002576982</t>
  </si>
  <si>
    <t>8004030000000000002576983</t>
  </si>
  <si>
    <t>8004030000000000002576984</t>
  </si>
  <si>
    <t>8004030000000000002576985</t>
  </si>
  <si>
    <t>8004030000000000002576986</t>
  </si>
  <si>
    <t>8004030000000000002576987</t>
  </si>
  <si>
    <t>8004030000000000002576988</t>
  </si>
  <si>
    <t>BITER21</t>
  </si>
  <si>
    <t>BATRA2</t>
  </si>
  <si>
    <t>BECOM</t>
  </si>
  <si>
    <t>BASOE</t>
  </si>
  <si>
    <t>BACOA</t>
  </si>
  <si>
    <t>BATLA</t>
  </si>
  <si>
    <t>BFER2</t>
  </si>
  <si>
    <t>BFER3</t>
  </si>
  <si>
    <t>BFER4</t>
  </si>
  <si>
    <t>BFER5</t>
  </si>
  <si>
    <t>BFER1</t>
  </si>
  <si>
    <t>AFEAU</t>
  </si>
  <si>
    <t>BOTA DE COMBATE VULCANIZADA T-38</t>
  </si>
  <si>
    <t>BOTA DE COMBATE VULCANIZADA T-39</t>
  </si>
  <si>
    <t>BOTA DE COMBATE VULCANIZADA T-40</t>
  </si>
  <si>
    <t>BOTA DE COMBATE VULCANIZADA T-41</t>
  </si>
  <si>
    <t>BOTA DE COMBATE VULCANIZADA T-42</t>
  </si>
  <si>
    <t>BOTA DE COMBATE VULCANIZADA T-43</t>
  </si>
  <si>
    <t>BOTA DE COMBATE VULCANIZADA T-45</t>
  </si>
  <si>
    <t>PONCHO CAMUFLADO</t>
  </si>
  <si>
    <t>SOBRECARPA</t>
  </si>
  <si>
    <t>CANTIMPLORA NACIONAL</t>
  </si>
  <si>
    <t>MORRAL DE CAMPAÑA SIN PARRILLA VERDE</t>
  </si>
  <si>
    <t>BAOPE1</t>
  </si>
  <si>
    <t>SOBRE CARPA NACIONAL</t>
  </si>
  <si>
    <t>PARRILLA METALICA PARA MORRAL DE CAMPAÑA</t>
  </si>
  <si>
    <t>CANTIMPLORA VERDE EJC</t>
  </si>
  <si>
    <t>CINTURON EN RAETA DE 55 MM</t>
  </si>
  <si>
    <t>MORRAR DE CAMPAÑA SIN PARRILLA VERDE</t>
  </si>
  <si>
    <t>TULA CON CIERRE CON CREMALLERA</t>
  </si>
  <si>
    <t>BOTA DE COMBATE POLICIA MILITAR T-43</t>
  </si>
  <si>
    <t>BOTA TENNIS GRISES T-40</t>
  </si>
  <si>
    <t xml:space="preserve">CINTURON </t>
  </si>
  <si>
    <t>BAPOM5</t>
  </si>
  <si>
    <t>JARRO PARA CANTIMPLORA EJC</t>
  </si>
  <si>
    <t>3.3.3. Resumen unidades</t>
  </si>
  <si>
    <t>3.3.4. Resumen material de intendencia</t>
  </si>
  <si>
    <t>BRLOG2</t>
  </si>
  <si>
    <t>BAABS2</t>
  </si>
  <si>
    <t>BAOPE2</t>
  </si>
  <si>
    <t>N° de Activo</t>
  </si>
  <si>
    <t>Denominación del Activo Fijo</t>
  </si>
  <si>
    <t>N° DE INVENTARIO</t>
  </si>
  <si>
    <t>N° de serie</t>
  </si>
  <si>
    <t xml:space="preserve">MATERIAL  </t>
  </si>
  <si>
    <t xml:space="preserve">PESO (KG) </t>
  </si>
  <si>
    <t>N/A</t>
  </si>
  <si>
    <t>17KJH1520</t>
  </si>
  <si>
    <t>TOTAL VALOR Y PESO (KG) METAL-PLASTICO</t>
  </si>
  <si>
    <t>201MXEZ14152</t>
  </si>
  <si>
    <t>X000QT204TAUL01086</t>
  </si>
  <si>
    <t>AG9G3CCPA05359D</t>
  </si>
  <si>
    <t>AG9G3CBPA02303P</t>
  </si>
  <si>
    <t>AG9G3CCPA04107E</t>
  </si>
  <si>
    <t>AG9G3CCPA05303W</t>
  </si>
  <si>
    <t>AG9G3CBP808330B</t>
  </si>
  <si>
    <t>AG9G3CBP807935E</t>
  </si>
  <si>
    <t>AG9G3CBPA02439T</t>
  </si>
  <si>
    <t>AG9G3CBPA02507Y</t>
  </si>
  <si>
    <t>AG9G3CCPA05477M</t>
  </si>
  <si>
    <t>AG9G3CBP810681L</t>
  </si>
  <si>
    <t>AG9G3CCPA05491Z</t>
  </si>
  <si>
    <t>AG9G3CCPA05604X</t>
  </si>
  <si>
    <t>AG9G3CCPA05455T</t>
  </si>
  <si>
    <t>AG9G3CBPA02399V</t>
  </si>
  <si>
    <t>AG9G3CCPA05608R</t>
  </si>
  <si>
    <t>AG9G3CCPA05605N</t>
  </si>
  <si>
    <t>807MXHB35617</t>
  </si>
  <si>
    <t>0LJH4209</t>
  </si>
  <si>
    <t>406TAPE00552</t>
  </si>
  <si>
    <t>406TAEJ00650</t>
  </si>
  <si>
    <t>406TAUI15070</t>
  </si>
  <si>
    <t>406TAKN00127</t>
  </si>
  <si>
    <t>406TARM02725</t>
  </si>
  <si>
    <t>406TACO00554</t>
  </si>
  <si>
    <t>202TAZF01517</t>
  </si>
  <si>
    <t>202TAOP01246</t>
  </si>
  <si>
    <t>000000000000000305</t>
  </si>
  <si>
    <t>210TAR000902</t>
  </si>
  <si>
    <t>209TAQP02196</t>
  </si>
  <si>
    <t>130214-00304</t>
  </si>
  <si>
    <t>130214-00302</t>
  </si>
  <si>
    <t>VM1A1247167591</t>
  </si>
  <si>
    <t>VM1A1246159085</t>
  </si>
  <si>
    <t>130214-00316</t>
  </si>
  <si>
    <t>13014-00311</t>
  </si>
  <si>
    <t>13014-00315</t>
  </si>
  <si>
    <t>208MXVW9F175</t>
  </si>
  <si>
    <t>XA1A1236102003</t>
  </si>
  <si>
    <t>XA1A1236102016</t>
  </si>
  <si>
    <t>XA1A1236101963</t>
  </si>
  <si>
    <t>207MXZJ10173</t>
  </si>
  <si>
    <t>010RMVB31703</t>
  </si>
  <si>
    <t>122PEV850236</t>
  </si>
  <si>
    <t>2159MINIBTU5369</t>
  </si>
  <si>
    <t>MA22970173</t>
  </si>
  <si>
    <t>306RMAQ26440</t>
  </si>
  <si>
    <t>3004MINIBTU7634</t>
  </si>
  <si>
    <t>9624MINIBTU8527</t>
  </si>
  <si>
    <t>9322MINIBTU1285</t>
  </si>
  <si>
    <t>6984MINIBTU4127</t>
  </si>
  <si>
    <t>100005421140500066</t>
  </si>
  <si>
    <t>041030000908122427</t>
  </si>
  <si>
    <t>05MK3CAHA00950Z</t>
  </si>
  <si>
    <t>C3281328319901</t>
  </si>
  <si>
    <t>0806009477K00722</t>
  </si>
  <si>
    <t>P77DCL2-2B26767</t>
  </si>
  <si>
    <t>MX81400202</t>
  </si>
  <si>
    <t>110RMRHA0902</t>
  </si>
  <si>
    <t>109RMRHF3222</t>
  </si>
  <si>
    <t>TUAK5800084</t>
  </si>
  <si>
    <t>ELECTRONICOS Y ELECTROLDOMESTICOS</t>
  </si>
  <si>
    <t>51HTAB1197</t>
  </si>
  <si>
    <t>119427793</t>
  </si>
  <si>
    <t>C00109565</t>
  </si>
  <si>
    <t>131453214</t>
  </si>
  <si>
    <t>C00109613</t>
  </si>
  <si>
    <t>119427828</t>
  </si>
  <si>
    <t>VIDRIO</t>
  </si>
  <si>
    <t>Resumen de Material</t>
  </si>
  <si>
    <t>MATERIAL</t>
  </si>
  <si>
    <t>BADRA 3</t>
  </si>
  <si>
    <t>TOTAL (KG)</t>
  </si>
  <si>
    <t>METAL-ACERO</t>
  </si>
  <si>
    <t>METAL- PLASTICO</t>
  </si>
  <si>
    <t>TOTALES</t>
  </si>
  <si>
    <t>HAMACA VERDE CON TOLDILLO</t>
  </si>
  <si>
    <t>AÑO 2023 - CENTRO LOGISTICO BASEN</t>
  </si>
  <si>
    <t>CENTRO LOGISTICO BASOE</t>
  </si>
  <si>
    <t>UNIDAD (BRIGADA - CENTRO LOGISTICO</t>
  </si>
  <si>
    <t>DENOMINACIÓN ACTIVO FIJO</t>
  </si>
  <si>
    <t>N° DE ACTIVO FIJO</t>
  </si>
  <si>
    <t>No DE INVENTARIO</t>
  </si>
  <si>
    <t>TIPO MATERIAL (ACERO ALEACIÓN ACERO METAL)</t>
  </si>
  <si>
    <t>PESO KG APROX</t>
  </si>
  <si>
    <t>DIVFE</t>
  </si>
  <si>
    <t>MESA DE CENTRO FLOTANTE EN MADERA</t>
  </si>
  <si>
    <t>8004030000000000002492349</t>
  </si>
  <si>
    <t>MUEBLE DE EXHIBICION FLOTANTE TIPO CUBO</t>
  </si>
  <si>
    <t>8004030000000000002513304</t>
  </si>
  <si>
    <t>BUTACO BARRA</t>
  </si>
  <si>
    <t>8004030000000000002761135</t>
  </si>
  <si>
    <t>8004030000000000002761136</t>
  </si>
  <si>
    <t>8004030000000000002761137</t>
  </si>
  <si>
    <t>8004030000000000002761138</t>
  </si>
  <si>
    <t>8004030000000000002761139</t>
  </si>
  <si>
    <t>8004030000000000002761140</t>
  </si>
  <si>
    <t>8004030000000000002761141</t>
  </si>
  <si>
    <t>MESA EN MADERA WUENGE</t>
  </si>
  <si>
    <t>8004030000000000002761143</t>
  </si>
  <si>
    <t>8004030000000000002761227</t>
  </si>
  <si>
    <t>8004030000000000002761230</t>
  </si>
  <si>
    <t>SILLA COLECTIVA</t>
  </si>
  <si>
    <t>8004030000000000002761076</t>
  </si>
  <si>
    <t>8004030000000000002761077</t>
  </si>
  <si>
    <t>8004030000000000002761078</t>
  </si>
  <si>
    <t>8004030000000000002761079</t>
  </si>
  <si>
    <t>8004030000000000002761201</t>
  </si>
  <si>
    <t>8004030000000000002761202</t>
  </si>
  <si>
    <t>8004030000000000002761203</t>
  </si>
  <si>
    <t>8004030000000000002761204</t>
  </si>
  <si>
    <t>8004030000000000002761206</t>
  </si>
  <si>
    <t>8004030000000000002761207</t>
  </si>
  <si>
    <t>8004030000000000002761211</t>
  </si>
  <si>
    <t>8004030000000000002761212</t>
  </si>
  <si>
    <t>8004030000000000002761213</t>
  </si>
  <si>
    <t>8004030000000000002761217</t>
  </si>
  <si>
    <t>8004030000000000002761219</t>
  </si>
  <si>
    <t>8004030000000000002761220</t>
  </si>
  <si>
    <t>SISTEMA SOPORTE PARA VIDEO</t>
  </si>
  <si>
    <t>8004030000000000002760704</t>
  </si>
  <si>
    <t>AIRE ACONDICIONADO MINISPLIT 18000 BTU</t>
  </si>
  <si>
    <t>8004030000000000002516271</t>
  </si>
  <si>
    <t>8004030000000000002516272</t>
  </si>
  <si>
    <t>EQUIPO DE AIRE ACONDICIONADO</t>
  </si>
  <si>
    <t>8004030000000000002145639</t>
  </si>
  <si>
    <t>SILLA EJECUTIVA SP2000, ESPALDAR CON CONTACTO</t>
  </si>
  <si>
    <t>8004030000000000002662772</t>
  </si>
  <si>
    <t>8004030000000000002214081</t>
  </si>
  <si>
    <t>8004030000000000002150616</t>
  </si>
  <si>
    <t>SILLA FIJA INTERLOCUTORA</t>
  </si>
  <si>
    <t>8004030000000000002667046</t>
  </si>
  <si>
    <t>8004030000000000002667047</t>
  </si>
  <si>
    <t>8004030000000000002150665</t>
  </si>
  <si>
    <t>8004030000000000002406203</t>
  </si>
  <si>
    <t>8004030000000000002406204</t>
  </si>
  <si>
    <t>8004030000000000002406205</t>
  </si>
  <si>
    <t>8004030000000000002406206</t>
  </si>
  <si>
    <t>8004030000000000002406207</t>
  </si>
  <si>
    <t>8004030000000000002406208</t>
  </si>
  <si>
    <t>8004030000000000002421177</t>
  </si>
  <si>
    <t>ARCHIVADOR CARPETA AZ</t>
  </si>
  <si>
    <t>8004030000000000002150699</t>
  </si>
  <si>
    <t>8004030000000000002421136</t>
  </si>
  <si>
    <t>8004030000000000002421138</t>
  </si>
  <si>
    <t>8004030000000000002421139</t>
  </si>
  <si>
    <t>8004030000000000002421141</t>
  </si>
  <si>
    <t>8004030000000000002421143</t>
  </si>
  <si>
    <t>8004030000000000002421179</t>
  </si>
  <si>
    <t>8004030000000000002421185</t>
  </si>
  <si>
    <t>8004030000000000002406210</t>
  </si>
  <si>
    <t>8004030000000000002406211</t>
  </si>
  <si>
    <t>8004030000000000002406212</t>
  </si>
  <si>
    <t>DISPENSADOR DE GEL</t>
  </si>
  <si>
    <t>8004030000000000002782730</t>
  </si>
  <si>
    <t>8004030000000000002782731</t>
  </si>
  <si>
    <t>8004030000000000002783201</t>
  </si>
  <si>
    <t>LAVAMANOS PORTATIL</t>
  </si>
  <si>
    <t>8004030000000000002821695</t>
  </si>
  <si>
    <t>8004030000000000002821696</t>
  </si>
  <si>
    <t>BRILLADORA</t>
  </si>
  <si>
    <t>869000058507</t>
  </si>
  <si>
    <t>8004030000000000002616953</t>
  </si>
  <si>
    <t>869000058505</t>
  </si>
  <si>
    <t>8004030000000000002624868</t>
  </si>
  <si>
    <t>869000073490</t>
  </si>
  <si>
    <t>8004030000000000002782728</t>
  </si>
  <si>
    <t>869000073491</t>
  </si>
  <si>
    <t>8004030000000000002782729</t>
  </si>
  <si>
    <t>869000076627</t>
  </si>
  <si>
    <t>8004030000000000002783197</t>
  </si>
  <si>
    <t>869000079783</t>
  </si>
  <si>
    <t>8004030000000000002821694</t>
  </si>
  <si>
    <t>GRECA SENCILLA 120 TINTOS</t>
  </si>
  <si>
    <t>869000058466</t>
  </si>
  <si>
    <t>8004030000000000002618479</t>
  </si>
  <si>
    <t>SILLA EJECUTIVA</t>
  </si>
  <si>
    <t>869000058472</t>
  </si>
  <si>
    <t>8004030000000000002616897</t>
  </si>
  <si>
    <t>MESA MARMOL SINTETICO 8 SILLAS  MARCA M.G.C. CIA</t>
  </si>
  <si>
    <t>166500005502</t>
  </si>
  <si>
    <t>8004030000000000001091794</t>
  </si>
  <si>
    <t>166500005503</t>
  </si>
  <si>
    <t>8004030000000000001091795</t>
  </si>
  <si>
    <t>166500005504</t>
  </si>
  <si>
    <t>8004030000000000001091796</t>
  </si>
  <si>
    <t>166500005505</t>
  </si>
  <si>
    <t>8004030000000000001091797</t>
  </si>
  <si>
    <t>166500005506</t>
  </si>
  <si>
    <t>8004030000000000001091798</t>
  </si>
  <si>
    <t>166500005507</t>
  </si>
  <si>
    <t>8004030000000000001091799</t>
  </si>
  <si>
    <t>166500005508</t>
  </si>
  <si>
    <t>8004030000000000001091800</t>
  </si>
  <si>
    <t>166500005509</t>
  </si>
  <si>
    <t>8004030000000000001091801</t>
  </si>
  <si>
    <t>166500005510</t>
  </si>
  <si>
    <t>8004030000000000001091802</t>
  </si>
  <si>
    <t>166500005511</t>
  </si>
  <si>
    <t>8004030000000000001091803</t>
  </si>
  <si>
    <t>166500005512</t>
  </si>
  <si>
    <t>8004030000000000001091804</t>
  </si>
  <si>
    <t>166500005513</t>
  </si>
  <si>
    <t>8004030000000000001091805</t>
  </si>
  <si>
    <t>166500005514</t>
  </si>
  <si>
    <t>8004030000000000001091806</t>
  </si>
  <si>
    <t>166500005515</t>
  </si>
  <si>
    <t>8004030000000000001091807</t>
  </si>
  <si>
    <t>166500005516</t>
  </si>
  <si>
    <t>8004030000000000001091808</t>
  </si>
  <si>
    <t>166500005517</t>
  </si>
  <si>
    <t>8004030000000000001091809</t>
  </si>
  <si>
    <t>166500005518</t>
  </si>
  <si>
    <t>8004030000000000001091810</t>
  </si>
  <si>
    <t>166500005519</t>
  </si>
  <si>
    <t>8004030000000000001091811</t>
  </si>
  <si>
    <t>166500005520</t>
  </si>
  <si>
    <t>8004030000000000001091812</t>
  </si>
  <si>
    <t>166500005521</t>
  </si>
  <si>
    <t>8004030000000000001091813</t>
  </si>
  <si>
    <t>166500005522</t>
  </si>
  <si>
    <t>8004030000000000001091814</t>
  </si>
  <si>
    <t>166500005523</t>
  </si>
  <si>
    <t>8004030000000000001091815</t>
  </si>
  <si>
    <t>166500005524</t>
  </si>
  <si>
    <t>8004030000000000001091816</t>
  </si>
  <si>
    <t>MESA MARMOL SINTETICO MARCA M.G.C &amp; CIA</t>
  </si>
  <si>
    <t>166500005501</t>
  </si>
  <si>
    <t>8004030000000000001089561</t>
  </si>
  <si>
    <t>VENTILADOR DE TECHO</t>
  </si>
  <si>
    <t>869000059264</t>
  </si>
  <si>
    <t>8004030000000000002666519</t>
  </si>
  <si>
    <t>869000059266</t>
  </si>
  <si>
    <t>8004030000000000002666520</t>
  </si>
  <si>
    <t>869000059268</t>
  </si>
  <si>
    <t>8004030000000000002666521</t>
  </si>
  <si>
    <t>869000059270</t>
  </si>
  <si>
    <t>8004030000000000002666522</t>
  </si>
  <si>
    <t>REGFE1</t>
  </si>
  <si>
    <t>Carpas Propositos Generales</t>
  </si>
  <si>
    <t>166500006003</t>
  </si>
  <si>
    <t>8004030000000000002110091</t>
  </si>
  <si>
    <t>166500006004</t>
  </si>
  <si>
    <t>8004030000000000002110092</t>
  </si>
  <si>
    <t>COMPRESOR ODONTOLOG 1HP DE FUERZA EN LONCH PLÁST</t>
  </si>
  <si>
    <t>869000054513</t>
  </si>
  <si>
    <t>8004030000000000002214307</t>
  </si>
  <si>
    <t>ESTERILIZADORA AUTOMÁTICA 3000</t>
  </si>
  <si>
    <t>869000054516</t>
  </si>
  <si>
    <t>8004030000000000002214308</t>
  </si>
  <si>
    <t>COACO1</t>
  </si>
  <si>
    <t>AIRE MINI SPLIT MARCA LG SDE 12000 BTU</t>
  </si>
  <si>
    <t>8004030000000000001998657</t>
  </si>
  <si>
    <t>8004030000000000002665341</t>
  </si>
  <si>
    <t>AIRE ACONDICIONADO 18000 BTU</t>
  </si>
  <si>
    <t>8004030000000000002665342</t>
  </si>
  <si>
    <t>8004030000000000002145636</t>
  </si>
  <si>
    <t>8004030000000000002145638</t>
  </si>
  <si>
    <t>8004030000000000002662516</t>
  </si>
  <si>
    <t>8004030000000000002782722</t>
  </si>
  <si>
    <t>8004030000000000002783211</t>
  </si>
  <si>
    <t>LAVADORA WHIRPOOL CARGA SUPERIOR CON AGIT DE 29 L</t>
  </si>
  <si>
    <t>8004030000000000001998646</t>
  </si>
  <si>
    <t>8004030000000000001998647</t>
  </si>
  <si>
    <t>8004030000000000002665343</t>
  </si>
  <si>
    <t>LAVATORRE WHIRPOOL LAVADORA DE 6C DE 22L</t>
  </si>
  <si>
    <t>8004030000000000001998642</t>
  </si>
  <si>
    <t>AIRE ACONDICIONADO DE 36.000 BTU SUSPENDIDO</t>
  </si>
  <si>
    <t>8004030000000000002296250</t>
  </si>
  <si>
    <t>8004030000000000002615103</t>
  </si>
  <si>
    <t>8004030000000000002615104</t>
  </si>
  <si>
    <t>AIRE ACONDICIONADO MiniSplip Jet Cool, 12.000 BTU</t>
  </si>
  <si>
    <t>8004030000000000002296192</t>
  </si>
  <si>
    <t>8004030000000000002296188</t>
  </si>
  <si>
    <t>CILINDRO DE OXIGENO X 406 LITROS</t>
  </si>
  <si>
    <t>8004030000000000000384277</t>
  </si>
  <si>
    <t>AIRE ACONDICIONADO MINI SPLIT 24,000 BTU</t>
  </si>
  <si>
    <t>8004030000000000002405908</t>
  </si>
  <si>
    <t>8004030000000000002405913</t>
  </si>
  <si>
    <t>NEVERA CHALLENGER 130 RL-5</t>
  </si>
  <si>
    <t>8004030000000000001998676</t>
  </si>
  <si>
    <t>NEVERA ABBA 130 RL-5</t>
  </si>
  <si>
    <t>8004030000000000001998679</t>
  </si>
  <si>
    <t>TABLERO DE NAVEGACION DEL PARACAIDISTA</t>
  </si>
  <si>
    <t>8004030000000000001674071</t>
  </si>
  <si>
    <t>8004030000000000001674072</t>
  </si>
  <si>
    <t>8004030000000000001674073</t>
  </si>
  <si>
    <t>8004030000000000001674074</t>
  </si>
  <si>
    <t>8004030000000000001674075</t>
  </si>
  <si>
    <t>8004030000000000001674076</t>
  </si>
  <si>
    <t>8004030000000000001674077</t>
  </si>
  <si>
    <t>8004030000000000001674078</t>
  </si>
  <si>
    <t>8004030000000000001674079</t>
  </si>
  <si>
    <t>8004030000000000001674080</t>
  </si>
  <si>
    <t>8004030000000000001674081</t>
  </si>
  <si>
    <t>8004030000000000001674082</t>
  </si>
  <si>
    <t>8004030000000000001674083</t>
  </si>
  <si>
    <t>8004030000000000001674084</t>
  </si>
  <si>
    <t>8004030000000000001674085</t>
  </si>
  <si>
    <t>8004030000000000001674086</t>
  </si>
  <si>
    <t>TABLERO NAVEGACION PARACAIDISTA</t>
  </si>
  <si>
    <t>8004030000000000002272028</t>
  </si>
  <si>
    <t>8004030000000000002272029</t>
  </si>
  <si>
    <t>8004030000000000002272030</t>
  </si>
  <si>
    <t>8004030000000000002272031</t>
  </si>
  <si>
    <t>CALCULADOR CIRCULAR DE PRESION BAROMETRICA</t>
  </si>
  <si>
    <t>8004030000000000001674049</t>
  </si>
  <si>
    <t>CALCULADOR MILITAR ABSOLUTO</t>
  </si>
  <si>
    <t>8004030000000000001674050</t>
  </si>
  <si>
    <t>8004030000000000001674051</t>
  </si>
  <si>
    <t>8004030000000000001674052</t>
  </si>
  <si>
    <t>SALA EN RATAN</t>
  </si>
  <si>
    <t>8004030000000000002634500</t>
  </si>
  <si>
    <t>SILLA GIRATORIAS REF. MALASIA</t>
  </si>
  <si>
    <t>8004030000000000001948624</t>
  </si>
  <si>
    <t>8004030000000000002411693</t>
  </si>
  <si>
    <t>8004030000000000002411694</t>
  </si>
  <si>
    <t>8004030000000000002411696</t>
  </si>
  <si>
    <t>8004030000000000002411697</t>
  </si>
  <si>
    <t>8004030000000000002411698</t>
  </si>
  <si>
    <t>8004030000000000002411699</t>
  </si>
  <si>
    <t>8004030000000000002411702</t>
  </si>
  <si>
    <t>8004030000000000002411703</t>
  </si>
  <si>
    <t>COMEDOR DE CUBO TEJIDO SINTETICO</t>
  </si>
  <si>
    <t>8004030000000000002403255</t>
  </si>
  <si>
    <t>SOFA DOBLE BARAYA RATTAN SINTETICO</t>
  </si>
  <si>
    <t>8004030000000000002403246</t>
  </si>
  <si>
    <t>SOFA DOBLE TEJIDO NATURAL</t>
  </si>
  <si>
    <t>8004030000000000002403251</t>
  </si>
  <si>
    <t>SOFA SENCILLO TEJIDO NATURAL</t>
  </si>
  <si>
    <t>8004030000000000002403253</t>
  </si>
  <si>
    <t>8004030000000000002403254</t>
  </si>
  <si>
    <t>TELEVISOR PANTALLA LIQUIDA CRISTAL DISPLAY</t>
  </si>
  <si>
    <t>8004030000000000001125835</t>
  </si>
  <si>
    <t>TEATRO EN CASA POTENCIA RMS:1460 WATTS REPRODUCE</t>
  </si>
  <si>
    <t>8004030000000000002296248</t>
  </si>
  <si>
    <t>TELEVISOR 22" LED HYUNDAY</t>
  </si>
  <si>
    <t>8004030000000000001998698</t>
  </si>
  <si>
    <t>8004030000000000001998706</t>
  </si>
  <si>
    <t>CARPA TIPO RANCHO</t>
  </si>
  <si>
    <t>8004030000000000001874030</t>
  </si>
  <si>
    <t>8004030000000000002110086</t>
  </si>
  <si>
    <t>8004030000000000002110087</t>
  </si>
  <si>
    <t>8004030000000000002110088</t>
  </si>
  <si>
    <t>8004030000000000002110089</t>
  </si>
  <si>
    <t>8004030000000000002110090</t>
  </si>
  <si>
    <t>CARPA PROPOSITOS GENERALES</t>
  </si>
  <si>
    <t>8004030000000000000704642</t>
  </si>
  <si>
    <t>TELEVISOR LG DE 42 "</t>
  </si>
  <si>
    <t>8004030000000000002402482</t>
  </si>
  <si>
    <t>AIRE ACONDICIONADO MINI SPLIT</t>
  </si>
  <si>
    <t>8004030000000000000793312</t>
  </si>
  <si>
    <t>8004030000000000002450357</t>
  </si>
  <si>
    <t>ESTANTE METALICO PARA UTILES DE ASEO</t>
  </si>
  <si>
    <t>8004030000000000000793273</t>
  </si>
  <si>
    <t>8004030000000000000793326</t>
  </si>
  <si>
    <t>ELIPTICA JOHNSON E 7000</t>
  </si>
  <si>
    <t>8004030000000000002022320</t>
  </si>
  <si>
    <t>8004030000000000002022321</t>
  </si>
  <si>
    <t>8004030000000000002022322</t>
  </si>
  <si>
    <t>TELEVISOR PLASMA LG 42¨  No 006RMNE89599</t>
  </si>
  <si>
    <t>8004030000000000001774574</t>
  </si>
  <si>
    <t>SILLA FIJA NOVAISO</t>
  </si>
  <si>
    <t>8004030000000000000793218</t>
  </si>
  <si>
    <t>8004030000000000000793219</t>
  </si>
  <si>
    <t>8004030000000000000793220</t>
  </si>
  <si>
    <t>8004030000000000000793224</t>
  </si>
  <si>
    <t>8004030000000000000793225</t>
  </si>
  <si>
    <t>8004030000000000000793226</t>
  </si>
  <si>
    <t>SILLA GIRATORIA RED MEDIA</t>
  </si>
  <si>
    <t>8004030000000000000793129</t>
  </si>
  <si>
    <t>AIRE ACONDICIONADO DE 12 BTU TIPO PANTALLA</t>
  </si>
  <si>
    <t>8004030000000000002350682</t>
  </si>
  <si>
    <t>8004030000000000000793229</t>
  </si>
  <si>
    <t>8004030000000000000793230</t>
  </si>
  <si>
    <t>8004030000000000000793231</t>
  </si>
  <si>
    <t>MUEBLE TANDEM DE TRES PUESTOS</t>
  </si>
  <si>
    <t>8004030000000000000793151</t>
  </si>
  <si>
    <t>AIRE ACONDICIONADO MINISPLIT INVERTE 9.000 BTU</t>
  </si>
  <si>
    <t>8004030000000000002645046</t>
  </si>
  <si>
    <t>CAJON ARMAMENTO EN MADERA</t>
  </si>
  <si>
    <t>8004030000000000000959640</t>
  </si>
  <si>
    <t>8004030000000000000959641</t>
  </si>
  <si>
    <t>8004030000000000000959642</t>
  </si>
  <si>
    <t>8004030000000000000959643</t>
  </si>
  <si>
    <t>8004030000000000000959644</t>
  </si>
  <si>
    <t>8004030000000000000775193</t>
  </si>
  <si>
    <t>8004030000000000000775194</t>
  </si>
  <si>
    <t>8004030000000000000775200</t>
  </si>
  <si>
    <t>8004030000000000000775218</t>
  </si>
  <si>
    <t>8004030000000000000775220</t>
  </si>
  <si>
    <t>8004030000000000000775219</t>
  </si>
  <si>
    <t>8004030000000000000775229</t>
  </si>
  <si>
    <t>8004030000000000000713200</t>
  </si>
  <si>
    <t>MESA PARA TELEVISOR</t>
  </si>
  <si>
    <t>8004030000000000000793175</t>
  </si>
  <si>
    <t>MUEBLE MODULAR  RECEPCION 180</t>
  </si>
  <si>
    <t>8004030000000000000948766</t>
  </si>
  <si>
    <t>CAMARA DIGITAL NIKON REF 10HSL</t>
  </si>
  <si>
    <t>8004030000000000002438579</t>
  </si>
  <si>
    <t>VENTILADOR DE ALTA POTENCIA</t>
  </si>
  <si>
    <t>8004030000000000002332989</t>
  </si>
  <si>
    <t>ESTANTE HERRAMIENTAS PARA RTOS ARMAMENTO</t>
  </si>
  <si>
    <t>8004030000000000001989427</t>
  </si>
  <si>
    <t>MAQUINA MULTIFUERZA</t>
  </si>
  <si>
    <t>8004030000000000002449417</t>
  </si>
  <si>
    <t>VITRINA</t>
  </si>
  <si>
    <t>8004030000000000002402599</t>
  </si>
  <si>
    <t>PUESTO EN L MODULAR DE 1,60 X 1,60</t>
  </si>
  <si>
    <t>869000052684</t>
  </si>
  <si>
    <t>8004030000000000000793088</t>
  </si>
  <si>
    <t>MADERA - METAL</t>
  </si>
  <si>
    <t>ARCHIVADOR METALICO</t>
  </si>
  <si>
    <t>8004030000000000001449759</t>
  </si>
  <si>
    <t>8004030000000000002196214</t>
  </si>
  <si>
    <t>ARCHIVADOR 4 GABETAS METALICOS</t>
  </si>
  <si>
    <t>8004030000000000002410181</t>
  </si>
  <si>
    <t>CARPA TIPO COMANDO</t>
  </si>
  <si>
    <t>8004030000000000000529800</t>
  </si>
  <si>
    <t>8004030000000000000529694</t>
  </si>
  <si>
    <t>CARPAS PROPOSITOS GENERALES</t>
  </si>
  <si>
    <t>8004030000000000002110093</t>
  </si>
  <si>
    <t>8004030000000000000532420</t>
  </si>
  <si>
    <t>8004030000000000000536667</t>
  </si>
  <si>
    <t>8004030000000000000541584</t>
  </si>
  <si>
    <t>8004030000000000000529696</t>
  </si>
  <si>
    <t>8004030000000000000536671</t>
  </si>
  <si>
    <t>8004030000000000000541586</t>
  </si>
  <si>
    <t>SECADORA A GAS CENTRALES</t>
  </si>
  <si>
    <t>8004030000000000002293608</t>
  </si>
  <si>
    <t>AIRE ACONDICIONADO AK5-ECU-5T MINI SPLIT 24000</t>
  </si>
  <si>
    <t>8004030000000000002439588</t>
  </si>
  <si>
    <t>VENTILADOR INDUSTRIAL PEDESTAL 3 VELOSIDADES</t>
  </si>
  <si>
    <t>8004030000000000002445886</t>
  </si>
  <si>
    <t>8004030000000000002445887</t>
  </si>
  <si>
    <t>VENTILADOR DE PISO 3 VELOSIDADES DE 120V 50 CM</t>
  </si>
  <si>
    <t>8004030000000000002445890</t>
  </si>
  <si>
    <t>8004030000000000002445891</t>
  </si>
  <si>
    <t>8004030000000000002110094</t>
  </si>
  <si>
    <t>CAMARA FOTOGRAFICA  OLYMPUS TOUGH</t>
  </si>
  <si>
    <t>8004030000000000002416183</t>
  </si>
  <si>
    <t>CAMARA FOTOGRAFICA OLYMPUS SZ15</t>
  </si>
  <si>
    <t>8004030000000000002410122</t>
  </si>
  <si>
    <t>AIRE ACONDICIONADO PORTATIL 1200 BTU</t>
  </si>
  <si>
    <t>8004030000000000002439586</t>
  </si>
  <si>
    <t>SCANER ICOMIC-IC-R20</t>
  </si>
  <si>
    <t>8004030000000000002416182</t>
  </si>
  <si>
    <t>LAVADORA CENTRALES MOD. LCA294PLEO</t>
  </si>
  <si>
    <t>8004030000000000001921765</t>
  </si>
  <si>
    <t>SILLA ERGONOMICA GIRATORIA CON RUEDAS ASIENTO</t>
  </si>
  <si>
    <t>8004030000000000002124316</t>
  </si>
  <si>
    <t>CAMARA FOTOGRAFICA DRIF</t>
  </si>
  <si>
    <t>8004030000000000002410118</t>
  </si>
  <si>
    <t>8004030000000000002410117</t>
  </si>
  <si>
    <t>CAMARA FOTOGRAFICA SAMSUNG W 300</t>
  </si>
  <si>
    <t>8004030000000000002410119</t>
  </si>
  <si>
    <t>8004030000000000002410112</t>
  </si>
  <si>
    <t>8004030000000000002410114</t>
  </si>
  <si>
    <t>CAMARA FOTOGRAFICA SANYO VPC-E2</t>
  </si>
  <si>
    <t>8004030000000000002416184</t>
  </si>
  <si>
    <t>8004030000000000002410113</t>
  </si>
  <si>
    <t>8004030000000000002410115</t>
  </si>
  <si>
    <t>8004030000000000002416171</t>
  </si>
  <si>
    <t>8004030000000000002416172</t>
  </si>
  <si>
    <t>CASCO DE SEGURIDAD PARA PARACAIDISMO MILITAR</t>
  </si>
  <si>
    <t>8004030000000000002386606</t>
  </si>
  <si>
    <t>8004030000000000002410111</t>
  </si>
  <si>
    <t>8004030000000000002410116</t>
  </si>
  <si>
    <t>8004030000000000002416181</t>
  </si>
  <si>
    <t>8004030000000000002410110</t>
  </si>
  <si>
    <t>CAMARA FOTOGRAFICA DRIFT</t>
  </si>
  <si>
    <t>8004030000000000002416185</t>
  </si>
  <si>
    <t>VIDEO BEAM PANASONIC PTW230</t>
  </si>
  <si>
    <t>8004030000000000002410123</t>
  </si>
  <si>
    <t>LAVADORA SAMSUNG 18 LIBRAS MODELO</t>
  </si>
  <si>
    <t>8004030000000000001933108</t>
  </si>
  <si>
    <t>LAVADORA MABE MOD. LMA15932PBAS</t>
  </si>
  <si>
    <t>8004030000000000002020186</t>
  </si>
  <si>
    <t>SILLA ESPERA 3 PUESTOS</t>
  </si>
  <si>
    <t>8004030000000000002410211</t>
  </si>
  <si>
    <t>SPIN BIKE CB-7500</t>
  </si>
  <si>
    <t>8004030000000000002861651</t>
  </si>
  <si>
    <t>DELUXE MASSAGE CHAIR</t>
  </si>
  <si>
    <t>8004030000000000002861652</t>
  </si>
  <si>
    <t>8004030000000000002386596</t>
  </si>
  <si>
    <t>8004030000000000002386597</t>
  </si>
  <si>
    <t>8004030000000000002386598</t>
  </si>
  <si>
    <t>8004030000000000002386599</t>
  </si>
  <si>
    <t>8004030000000000002386600</t>
  </si>
  <si>
    <t>8004030000000000002386601</t>
  </si>
  <si>
    <t>8004030000000000002386602</t>
  </si>
  <si>
    <t>8004030000000000002386603</t>
  </si>
  <si>
    <t>8004030000000000002386604</t>
  </si>
  <si>
    <t>8004030000000000002386605</t>
  </si>
  <si>
    <t>MESAS PLASTICAS BLANCAS 1,82X0,75</t>
  </si>
  <si>
    <t>8004030000000000002445810</t>
  </si>
  <si>
    <t>MESA PING PONG REGLAMENTARIA 8 PUNTOS DE APOYO</t>
  </si>
  <si>
    <t>8004030000000000001972334</t>
  </si>
  <si>
    <t>MUEBLE EN MADERA ESTILO LUIS XVI CON 2 CAJONES</t>
  </si>
  <si>
    <t>8004030000000000002603683</t>
  </si>
  <si>
    <t>CAJONERAS CON LLAVE DE SEGURIDAD</t>
  </si>
  <si>
    <t>8004030000000000000098548</t>
  </si>
  <si>
    <t>SUPERFICIE DE TRABAJO EN FORMICA</t>
  </si>
  <si>
    <t>8004030000000000001127261</t>
  </si>
  <si>
    <t>SILLA GERENCIAL TIPO 1</t>
  </si>
  <si>
    <t>8004030000000000002799351</t>
  </si>
  <si>
    <t>SILLA INTERLOCUTORA  CON BRAZOS.</t>
  </si>
  <si>
    <t>8004030000000000002799344</t>
  </si>
  <si>
    <t>8004030000000000002220852</t>
  </si>
  <si>
    <t>POLTRONAS CON BRAZO TAPIZADA EN CUERO</t>
  </si>
  <si>
    <t>8004030000000000002603679</t>
  </si>
  <si>
    <t>8004030000000000002783060</t>
  </si>
  <si>
    <t>8004030000000000002782719</t>
  </si>
  <si>
    <t>CARPA TIPO IGLU TERMICO DE 5.50M FRENTE X7.00M</t>
  </si>
  <si>
    <t>8004030000000000002187254</t>
  </si>
  <si>
    <t>CARPA PROPOSITO GENERAL</t>
  </si>
  <si>
    <t>8004030000000000002598341</t>
  </si>
  <si>
    <t>8004030000000000001039149</t>
  </si>
  <si>
    <t>SILLA PLEGABLE</t>
  </si>
  <si>
    <t>8004030000000000002675222</t>
  </si>
  <si>
    <t>8004030000000000002675223</t>
  </si>
  <si>
    <t>8004030000000000002675224</t>
  </si>
  <si>
    <t>8004030000000000002675225</t>
  </si>
  <si>
    <t>SILLA CON BASE METALICA AZUL POR TRES</t>
  </si>
  <si>
    <t>8004030000000000002528633</t>
  </si>
  <si>
    <t>8004030000000000002528634</t>
  </si>
  <si>
    <t>8004030000000000002528635</t>
  </si>
  <si>
    <t>8004030000000000002528636</t>
  </si>
  <si>
    <t>SILLA CON BASE MATALICA POR CUATRO</t>
  </si>
  <si>
    <t>8004030000000000002528637</t>
  </si>
  <si>
    <t>8004030000000000002528638</t>
  </si>
  <si>
    <t>8004030000000000002439711</t>
  </si>
  <si>
    <t>8004030000000000002439703</t>
  </si>
  <si>
    <t>8004030000000000002439704</t>
  </si>
  <si>
    <t>8004030000000000002439677</t>
  </si>
  <si>
    <t>8004030000000000002407027</t>
  </si>
  <si>
    <t>SOPORTE EN MADERA</t>
  </si>
  <si>
    <t>8004030000000000002458185</t>
  </si>
  <si>
    <t>MESA CENTRO DE MADERA</t>
  </si>
  <si>
    <t>8004030000000000002675231</t>
  </si>
  <si>
    <t>MUEBLE EN MADERA MULTIFUNCIONAL</t>
  </si>
  <si>
    <t>8004030000000000002458187</t>
  </si>
  <si>
    <t>ESCRITORIO EN MADERA</t>
  </si>
  <si>
    <t>8004030000000000002458186</t>
  </si>
  <si>
    <t>JUEGO SALA RUSTICO 3 SILLAS</t>
  </si>
  <si>
    <t>8004030000000000001118417</t>
  </si>
  <si>
    <t>8004030000000000001118419</t>
  </si>
  <si>
    <t>8004030000000000001118420</t>
  </si>
  <si>
    <t>ESPEJO LABRADO DE LUJO 1X1.40 MT</t>
  </si>
  <si>
    <t>8004030000000000001118475</t>
  </si>
  <si>
    <t>CAJONERA MADERA</t>
  </si>
  <si>
    <t>8004030000000000002675213</t>
  </si>
  <si>
    <t>8004030000000000002439690</t>
  </si>
  <si>
    <t>8004030000000000002439691</t>
  </si>
  <si>
    <t>SILLA EJECUTIVA ESTRUCTURA METALICA</t>
  </si>
  <si>
    <t>8004030000000000002221376</t>
  </si>
  <si>
    <t>8004030000000000002439709</t>
  </si>
  <si>
    <t>8004030000000000002221382</t>
  </si>
  <si>
    <t>8004030000000000002221383</t>
  </si>
  <si>
    <t>8004030000000000002221384</t>
  </si>
  <si>
    <t>8004030000000000002221381</t>
  </si>
  <si>
    <t>8004030000000000002821703</t>
  </si>
  <si>
    <t>DISPENSADOR DE AGUA</t>
  </si>
  <si>
    <t>8004030000000000002675277</t>
  </si>
  <si>
    <t>SILLA INTERLOCUTORA SIN BRAZOS</t>
  </si>
  <si>
    <t>8004030000000000002032077</t>
  </si>
  <si>
    <t>8004030000000000002032081</t>
  </si>
  <si>
    <t>8004030000000000002032082</t>
  </si>
  <si>
    <t>8004030000000000002439694</t>
  </si>
  <si>
    <t>8004030000000000002032075</t>
  </si>
  <si>
    <t>8004030000000000002032076</t>
  </si>
  <si>
    <t>8004030000000000002032078</t>
  </si>
  <si>
    <t>8004030000000000002032079</t>
  </si>
  <si>
    <t>8004030000000000002032083</t>
  </si>
  <si>
    <t>8004030000000000002032084</t>
  </si>
  <si>
    <t>TELEVISOR CHALENGER 32</t>
  </si>
  <si>
    <t>8004030000000000002524245</t>
  </si>
  <si>
    <t>TELEVISOR 49"</t>
  </si>
  <si>
    <t>8004030000000000002675271</t>
  </si>
  <si>
    <t>TELEVISOR 50"</t>
  </si>
  <si>
    <t>8004030000000000002675272</t>
  </si>
  <si>
    <t>TELEVISOR JVC 58" LCD</t>
  </si>
  <si>
    <t>8004030000000000002778649</t>
  </si>
  <si>
    <t>LAVADORA SAMSUNG</t>
  </si>
  <si>
    <t>8004030000000000002458175</t>
  </si>
  <si>
    <t>TELEVISOR LG 21</t>
  </si>
  <si>
    <t>8004030000000000002524244</t>
  </si>
  <si>
    <t>VIDEO GRABADORAS</t>
  </si>
  <si>
    <t>8004030000000000002567899</t>
  </si>
  <si>
    <t>8004030000000000002567900</t>
  </si>
  <si>
    <t>AIRE ACONDICCIONADO MINI SPLIT</t>
  </si>
  <si>
    <t>8004030000000000001039083</t>
  </si>
  <si>
    <t>AIRE ACONDICIONADO DE 120000 BTU</t>
  </si>
  <si>
    <t>8004030000000000001118478</t>
  </si>
  <si>
    <t>SECADORA</t>
  </si>
  <si>
    <t>8004030000000000002675261</t>
  </si>
  <si>
    <t>LAVADORA</t>
  </si>
  <si>
    <t>8004030000000000002675262</t>
  </si>
  <si>
    <t>MAQUINA DE PELUQUERIA</t>
  </si>
  <si>
    <t>8004030000000000002528641</t>
  </si>
  <si>
    <t>8004030000000000002524247</t>
  </si>
  <si>
    <t>8004030000000000002567901</t>
  </si>
  <si>
    <t>8004030000000000002567902</t>
  </si>
  <si>
    <t>SILLA TIPO EJECUTIVO</t>
  </si>
  <si>
    <t>8004030000000000002426968</t>
  </si>
  <si>
    <t>8004030000000000002567893</t>
  </si>
  <si>
    <t>8004030000000000001039136</t>
  </si>
  <si>
    <t>8004030000000000001039150</t>
  </si>
  <si>
    <t>8004030000000000002567903</t>
  </si>
  <si>
    <t>8004030000000000002567904</t>
  </si>
  <si>
    <t>8004030000000000002567905</t>
  </si>
  <si>
    <t>8004030000000000002567906</t>
  </si>
  <si>
    <t>8004030000000000002782720</t>
  </si>
  <si>
    <t>8004030000000000002783062</t>
  </si>
  <si>
    <t>ARCHIVADOR WENGUE RODACHIN 1.2 X 2 X 0.45 M</t>
  </si>
  <si>
    <t>8004030000000000002730664</t>
  </si>
  <si>
    <t>8004030000000000002730666</t>
  </si>
  <si>
    <t>BICICLETA ESTATICA</t>
  </si>
  <si>
    <t>8004030000000000001037332</t>
  </si>
  <si>
    <t>8004030000000000001037333</t>
  </si>
  <si>
    <t>8004030000000000001037334</t>
  </si>
  <si>
    <t>8004030000000000001037335</t>
  </si>
  <si>
    <t>8004030000000000001037336</t>
  </si>
  <si>
    <t>8004030000000000001037337</t>
  </si>
  <si>
    <t>ESCALADOR</t>
  </si>
  <si>
    <t>8004030000000000001037344</t>
  </si>
  <si>
    <t>8004030000000000001037343</t>
  </si>
  <si>
    <t>ESCRITORIO DE DOS CUERPOS EN MADERA</t>
  </si>
  <si>
    <t>8004030000000000000246705</t>
  </si>
  <si>
    <t>ESCRITORIO LINEAL DE 150 X 60 X 75 CM</t>
  </si>
  <si>
    <t>8004030000000000002711588</t>
  </si>
  <si>
    <t>8004030000000000002711590</t>
  </si>
  <si>
    <t>8004030000000000002711592</t>
  </si>
  <si>
    <t>ESCRITORIO SECRETARIA</t>
  </si>
  <si>
    <t>8004030000000000001804250</t>
  </si>
  <si>
    <t>8004030000000000001804251</t>
  </si>
  <si>
    <t>8004030000000000001804255</t>
  </si>
  <si>
    <t>8004030000000000001804256</t>
  </si>
  <si>
    <t>8004030000000000001804247</t>
  </si>
  <si>
    <t>8004030000000000001804254</t>
  </si>
  <si>
    <t>MESA EN MADERA</t>
  </si>
  <si>
    <t>8004030000000000001039407</t>
  </si>
  <si>
    <t>MUEBLE</t>
  </si>
  <si>
    <t>8004030000000000001198761</t>
  </si>
  <si>
    <t>8004030000000000001905189</t>
  </si>
  <si>
    <t>8004030000000000001905187</t>
  </si>
  <si>
    <t>8004030000000000001905192</t>
  </si>
  <si>
    <t>8004030000000000001905188</t>
  </si>
  <si>
    <t>8004030000000000001905190</t>
  </si>
  <si>
    <t>8004030000000000001905194</t>
  </si>
  <si>
    <t>8004030000000000001905195</t>
  </si>
  <si>
    <t>8004030000000000001905196</t>
  </si>
  <si>
    <t>TABLA ABDOMINAL UNIVERSAL</t>
  </si>
  <si>
    <t>8004030000000000001037356</t>
  </si>
  <si>
    <t>8004030000000000001037357</t>
  </si>
  <si>
    <t>8004030000000000001037358</t>
  </si>
  <si>
    <t>8004030000000000001037359</t>
  </si>
  <si>
    <t>MESA DOBLE DE 1.30 Y 1.50 CM LARGO FABRICADA EN AG</t>
  </si>
  <si>
    <t>8004030000000000002348691</t>
  </si>
  <si>
    <t>8004030000000000002348685</t>
  </si>
  <si>
    <t>8004030000000000002348686</t>
  </si>
  <si>
    <t>8004030000000000002348690</t>
  </si>
  <si>
    <t>8004030000000000002348687</t>
  </si>
  <si>
    <t>8004030000000000002348688</t>
  </si>
  <si>
    <t>8004030000000000002348689</t>
  </si>
  <si>
    <t>MESA JUNTAS PEKAN 5x2.4M</t>
  </si>
  <si>
    <t>8004030000000000002599961</t>
  </si>
  <si>
    <t>PUESTO DE TRABAJO</t>
  </si>
  <si>
    <t>8004030000000000002666990</t>
  </si>
  <si>
    <t>8004030000000000002666991</t>
  </si>
  <si>
    <t>8004030000000000002666992</t>
  </si>
  <si>
    <t>8004030000000000002666993</t>
  </si>
  <si>
    <t>8004030000000000002666994</t>
  </si>
  <si>
    <t>8004030000000000002666995</t>
  </si>
  <si>
    <t>8004030000000000002666996</t>
  </si>
  <si>
    <t>8004030000000000002666997</t>
  </si>
  <si>
    <t>8004030000000000002666998</t>
  </si>
  <si>
    <t>8004030000000000002666999</t>
  </si>
  <si>
    <t>SILLA FIJA AUXILIAR COLOR AZUL</t>
  </si>
  <si>
    <t>8004030000000000001479707</t>
  </si>
  <si>
    <t>SILLA NEUMATICA CON ACABADO EN PAÑO</t>
  </si>
  <si>
    <t>8004030000000000001789679</t>
  </si>
  <si>
    <t>8004030000000000002783068</t>
  </si>
  <si>
    <t>8004030000000000002782726</t>
  </si>
  <si>
    <t>AIRE ACONDICIONADO SE 60000BTU</t>
  </si>
  <si>
    <t>8004030000000000002366933</t>
  </si>
  <si>
    <t>8004030000000000002366934</t>
  </si>
  <si>
    <t>BIBLIOTECA WENGUE 2X0,8X0,5 M</t>
  </si>
  <si>
    <t>869000060077</t>
  </si>
  <si>
    <t>8004030000000000002643844</t>
  </si>
  <si>
    <t>CAMARA DIGITAL VIDEO 720 X 480 PARA CASCO RES30FPS</t>
  </si>
  <si>
    <t>869000053417</t>
  </si>
  <si>
    <t>8004030000000000001873543</t>
  </si>
  <si>
    <t>869000053418</t>
  </si>
  <si>
    <t>8004030000000000001873544</t>
  </si>
  <si>
    <t>869000053419</t>
  </si>
  <si>
    <t>8004030000000000001873545</t>
  </si>
  <si>
    <t>869000053420</t>
  </si>
  <si>
    <t>8004030000000000001873546</t>
  </si>
  <si>
    <t>869000053421</t>
  </si>
  <si>
    <t>8004030000000000001873547</t>
  </si>
  <si>
    <t>869000053422</t>
  </si>
  <si>
    <t>8004030000000000001873548</t>
  </si>
  <si>
    <t>869000053423</t>
  </si>
  <si>
    <t>8004030000000000001873549</t>
  </si>
  <si>
    <t>869000061169</t>
  </si>
  <si>
    <t>8004030000000000001804116</t>
  </si>
  <si>
    <t>MESA</t>
  </si>
  <si>
    <t>869000061170</t>
  </si>
  <si>
    <t>8004030000000000002150603</t>
  </si>
  <si>
    <t>REPISAS EN FORMICA EN MADERA</t>
  </si>
  <si>
    <t>869000061162</t>
  </si>
  <si>
    <t>8004030000000000002214145</t>
  </si>
  <si>
    <t>869000061163</t>
  </si>
  <si>
    <t>8004030000000000002214149</t>
  </si>
  <si>
    <t>869000061168</t>
  </si>
  <si>
    <t>8004030000000000002150652</t>
  </si>
  <si>
    <t>VIDEOBEAM</t>
  </si>
  <si>
    <t>165500122220</t>
  </si>
  <si>
    <t>8004030000000000001494124</t>
  </si>
  <si>
    <t>GYMSHOP ESTACION SG-8013C CROSSOVER</t>
  </si>
  <si>
    <t>166500006042</t>
  </si>
  <si>
    <t>8004030000000000001109764</t>
  </si>
  <si>
    <t>BANCA PARA PESAS</t>
  </si>
  <si>
    <t>869000051997</t>
  </si>
  <si>
    <t>8004030000000000001039048</t>
  </si>
  <si>
    <t>869000073500</t>
  </si>
  <si>
    <t>8004030000000000002782727</t>
  </si>
  <si>
    <t>869000076640</t>
  </si>
  <si>
    <t>8004030000000000002783070</t>
  </si>
  <si>
    <t>JUEGO DE PESAS</t>
  </si>
  <si>
    <t>869000051993</t>
  </si>
  <si>
    <t>8004030000000000001039049</t>
  </si>
  <si>
    <t>869000051995</t>
  </si>
  <si>
    <t>8004030000000000001039050</t>
  </si>
  <si>
    <t>869000079532</t>
  </si>
  <si>
    <t>8004030000000000002742239</t>
  </si>
  <si>
    <t>REPISA FLOTANTE WENGUE DE 80 X X25 X 4 CM</t>
  </si>
  <si>
    <t>869000079529</t>
  </si>
  <si>
    <t>8004030000000000002776283</t>
  </si>
  <si>
    <t>869000079530</t>
  </si>
  <si>
    <t>8004030000000000002776282</t>
  </si>
  <si>
    <t>869000079531</t>
  </si>
  <si>
    <t>8004030000000000002776284</t>
  </si>
  <si>
    <t>WIMPY DE 4 PUESTOS, TAPA EN ACERO INOXIDABLE</t>
  </si>
  <si>
    <t>869000055509</t>
  </si>
  <si>
    <t>8004030000000000001789686</t>
  </si>
  <si>
    <t>18.5</t>
  </si>
  <si>
    <t>869000055512</t>
  </si>
  <si>
    <t>8004030000000000001789687</t>
  </si>
  <si>
    <t>869000055515</t>
  </si>
  <si>
    <t>8004030000000000001789688</t>
  </si>
  <si>
    <t>869000060107</t>
  </si>
  <si>
    <t>8004030000000000002667000</t>
  </si>
  <si>
    <t>869000060109</t>
  </si>
  <si>
    <t>8004030000000000002667001</t>
  </si>
  <si>
    <t>869000060111</t>
  </si>
  <si>
    <t>8004030000000000002667002</t>
  </si>
  <si>
    <t>869000060113</t>
  </si>
  <si>
    <t>8004030000000000002667003</t>
  </si>
  <si>
    <t>869000060115</t>
  </si>
  <si>
    <t>8004030000000000002667004</t>
  </si>
  <si>
    <t>869000060117</t>
  </si>
  <si>
    <t>8004030000000000002667005</t>
  </si>
  <si>
    <t>869000060118</t>
  </si>
  <si>
    <t>8004030000000000002667006</t>
  </si>
  <si>
    <t>869000060120</t>
  </si>
  <si>
    <t>8004030000000000002667007</t>
  </si>
  <si>
    <t>869000060122</t>
  </si>
  <si>
    <t>8004030000000000002667008</t>
  </si>
  <si>
    <t>869000060124</t>
  </si>
  <si>
    <t>8004030000000000002667009</t>
  </si>
  <si>
    <t>CATRE METALICO DOBLE</t>
  </si>
  <si>
    <t>869000052846</t>
  </si>
  <si>
    <t>8004030000000000001384929</t>
  </si>
  <si>
    <t>869000052847</t>
  </si>
  <si>
    <t>8004030000000000001384930</t>
  </si>
  <si>
    <t>869000052848</t>
  </si>
  <si>
    <t>8004030000000000001384932</t>
  </si>
  <si>
    <t>869000052849</t>
  </si>
  <si>
    <t>8004030000000000001384933</t>
  </si>
  <si>
    <t>869000052850</t>
  </si>
  <si>
    <t>8004030000000000001384934</t>
  </si>
  <si>
    <t>869000052851</t>
  </si>
  <si>
    <t>8004030000000000001384935</t>
  </si>
  <si>
    <t>869000052852</t>
  </si>
  <si>
    <t>8004030000000000001384936</t>
  </si>
  <si>
    <t>869000052853</t>
  </si>
  <si>
    <t>8004030000000000001384937</t>
  </si>
  <si>
    <t>869000052854</t>
  </si>
  <si>
    <t>8004030000000000001384938</t>
  </si>
  <si>
    <t>869000052855</t>
  </si>
  <si>
    <t>8004030000000000001384939</t>
  </si>
  <si>
    <t>869000053890</t>
  </si>
  <si>
    <t>8004030000000000001731360</t>
  </si>
  <si>
    <t>869000053892</t>
  </si>
  <si>
    <t>8004030000000000001731361</t>
  </si>
  <si>
    <t>869000053894</t>
  </si>
  <si>
    <t>8004030000000000001731362</t>
  </si>
  <si>
    <t>869000053897</t>
  </si>
  <si>
    <t>8004030000000000001731363</t>
  </si>
  <si>
    <t>SILLON DE 1 PUESTO</t>
  </si>
  <si>
    <t>8004030000000000002127365</t>
  </si>
  <si>
    <t>NEVERA DISPENSAORA DE AGUA</t>
  </si>
  <si>
    <t>869000055466</t>
  </si>
  <si>
    <t>8004030000000000001868980</t>
  </si>
  <si>
    <t>PLANTA ELECTRICA BRIGGS Y STRATTON</t>
  </si>
  <si>
    <t>869000055577</t>
  </si>
  <si>
    <t>8004030000000000001868966</t>
  </si>
  <si>
    <t>NEVERA 9 PIES</t>
  </si>
  <si>
    <t>869000055806</t>
  </si>
  <si>
    <t>8004030000000000001998758</t>
  </si>
  <si>
    <t>VENTILADOR</t>
  </si>
  <si>
    <t>869000059615</t>
  </si>
  <si>
    <t>8004030000000000002663109</t>
  </si>
  <si>
    <t>8004030000000000002028632</t>
  </si>
  <si>
    <t>8004030000000000002028636</t>
  </si>
  <si>
    <t>CENTRO LOGISTICO</t>
  </si>
  <si>
    <t>BOTA TENNIS GRISES TALLA No 40</t>
  </si>
  <si>
    <t>BOTA TENNIS GRISES TALLA No 41</t>
  </si>
  <si>
    <t>CALCETIN  PARA USO CON BOTA T 10-12</t>
  </si>
  <si>
    <t>CALCETIN  PARA USO CON BOTA T 12-14</t>
  </si>
  <si>
    <t>CALCETIN PARA USO CON BOTA T 9-11</t>
  </si>
  <si>
    <t>CAMIBUSO BASE TIERRA DESIERTO TALLA L</t>
  </si>
  <si>
    <t>CAMIBUSO BASE TIERRA DESIERTO TALLA M</t>
  </si>
  <si>
    <t>CAMISETA VERDE M. C. HOMBRE EJC T-M</t>
  </si>
  <si>
    <t>CAMISETA VERDE M. C. HOMBRE EJC T-S</t>
  </si>
  <si>
    <t>CAMISETA VERDE M. C. HOMBRE EJC T-XL</t>
  </si>
  <si>
    <t>CINTURON</t>
  </si>
  <si>
    <t>COBIJA</t>
  </si>
  <si>
    <t>COLCHON CON ALMOHADA</t>
  </si>
  <si>
    <t>JUEGO DE CAMA EN TEJIDO PLANO</t>
  </si>
  <si>
    <t>JUEGO DE SABANAS DOS PIEZAS AZUL EJC</t>
  </si>
  <si>
    <t>JUEGO DE SABANAS TRES PIEZAS AZUL EJC</t>
  </si>
  <si>
    <t>PANTALONCILLO BOXER VERDE EJC T-L</t>
  </si>
  <si>
    <t>PANTALONCILLO BOXER VERDE EJC T-M</t>
  </si>
  <si>
    <t>PANTALONCILLO BOXER VERDE EJC T-S</t>
  </si>
  <si>
    <t>PANTALONCILLO BOXER VERDE EJC T-XL</t>
  </si>
  <si>
    <t>TOALLA VERDE PNC</t>
  </si>
  <si>
    <t>TULA CON CIERRE DE CREMALLERA</t>
  </si>
  <si>
    <t>BOTA DE COMBATE VULCANIZADA T-44</t>
  </si>
  <si>
    <t>CALCETIN  BOTA DE COMBATE TIPO 1 T-10-1</t>
  </si>
  <si>
    <t>CALCETIN  BOTA DE COMBATE TIPO 1 T-12-1</t>
  </si>
  <si>
    <t>CALCETIN  BOTA DE COMBATE TIPO 1 T-9-11</t>
  </si>
  <si>
    <t>CAMISETA VERDE M. C. HOMBRE EJC T-L</t>
  </si>
  <si>
    <t>CAMISETA VERDE OSC MC HOMBRE EJC T L</t>
  </si>
  <si>
    <t>CAMISETA VERDE OSC MC HOMBRE EJC T M</t>
  </si>
  <si>
    <t>CAMISETA VERDE OSC MC HOMBRE EJC T S</t>
  </si>
  <si>
    <t>CAMISETA VERDE OSC MC HOMBRE EJC T XL</t>
  </si>
  <si>
    <t>CUBIERTOS TRES PIEZAS</t>
  </si>
  <si>
    <t>TOALLA VERDE EJC</t>
  </si>
  <si>
    <t>BOTA TERMICA EJC TALLA 42</t>
  </si>
  <si>
    <t>TOLDILLO PARA TROPA</t>
  </si>
  <si>
    <t>CHAQUETA PERCH ALTUR SUPERIOR 3000MT TM</t>
  </si>
  <si>
    <t>CHAQUETA PERCHA ALTURA MENOR 3000 MT TM</t>
  </si>
  <si>
    <t>CHAQUETA PERCH ALTUR SUPERIOR 3000MT TS</t>
  </si>
  <si>
    <t>UNIFORME PARADA SOLDADO PROFESIONAL T38</t>
  </si>
  <si>
    <t>UNIFORME PAÑO VERDE OLIVA TROPA EJC T40</t>
  </si>
  <si>
    <t>BUFANDA PASAMONTAÑAS VERDE EJC</t>
  </si>
  <si>
    <t>FRAZADA TERMICA USO MAS 3000 M</t>
  </si>
  <si>
    <t>MEDIAS TERMICAS  BOTAS COMBATE EJC T-XL</t>
  </si>
  <si>
    <t>PIJAMA TERMICA EJC T-M</t>
  </si>
  <si>
    <t>SLEEPING TERMICO</t>
  </si>
  <si>
    <t>BOTA MILITAR TIPO JUNGLA T-39</t>
  </si>
  <si>
    <t>BOTA MILITAR TIPO JUNGLA T-40</t>
  </si>
  <si>
    <t>BOTA MILITAR TIPO JUNGLA T-42</t>
  </si>
  <si>
    <t>BOTA MILITAR TIPO JUNGLA T-43</t>
  </si>
  <si>
    <t>FRAZADA TERMICA USO A MAS DE 3000 MT EJ</t>
  </si>
  <si>
    <t>GUANTE TERMICO  T-XS</t>
  </si>
  <si>
    <t>GUANTES ALTO NIVEL - PD</t>
  </si>
  <si>
    <t>HAMACA VERDE CON TOLDILLO INCORPORADO</t>
  </si>
  <si>
    <t>MEDIAS DE LANA TERMICA LARGA T 10-12</t>
  </si>
  <si>
    <t>MEDIAS TERMICAS EN POLIAMIDA TALLA L</t>
  </si>
  <si>
    <t>MEDIAS TERMICAS EN POLIAMIDA TALLA M</t>
  </si>
  <si>
    <t>MORRAL DE CAMPAÑA CON PARRILLA</t>
  </si>
  <si>
    <t>MORRAL TIPO DESIERTO</t>
  </si>
  <si>
    <t>PIJAMA TERMICA EJC T-S</t>
  </si>
  <si>
    <t>SLEEPING VERDE</t>
  </si>
  <si>
    <t>BOTA DE COMBATE VULCANIZADA T-46</t>
  </si>
  <si>
    <t>BOTA MILITAR TIPO JUNGLA T-38</t>
  </si>
  <si>
    <t>BOTA MILITAR TIPO JUNGLA T-41</t>
  </si>
  <si>
    <t>BOTA TERMICA EJC TALLA 40</t>
  </si>
  <si>
    <t>1681786</t>
  </si>
  <si>
    <t>BOLSA ESTIVE TACTICO</t>
  </si>
  <si>
    <t>1038462</t>
  </si>
  <si>
    <t>1366950</t>
  </si>
  <si>
    <t>BOTA TERMICA EJC TALLA 38</t>
  </si>
  <si>
    <t>1146188</t>
  </si>
  <si>
    <t>CODERA TACTICA</t>
  </si>
  <si>
    <t>1034391</t>
  </si>
  <si>
    <t>GUANTE TERMICO  T-L</t>
  </si>
  <si>
    <t>1017507</t>
  </si>
  <si>
    <t>GUANTE TERMICO  T-M</t>
  </si>
  <si>
    <t>1038461</t>
  </si>
  <si>
    <t>1038463</t>
  </si>
  <si>
    <t>1038464</t>
  </si>
  <si>
    <t>1038465</t>
  </si>
  <si>
    <t>1038468</t>
  </si>
  <si>
    <t>1038474</t>
  </si>
  <si>
    <t>1038475</t>
  </si>
  <si>
    <t>1038476</t>
  </si>
  <si>
    <t>1038477</t>
  </si>
  <si>
    <t>1038478</t>
  </si>
  <si>
    <t>1038479</t>
  </si>
  <si>
    <t>1366953</t>
  </si>
  <si>
    <t>BOTA TERMICA EJC TALLA 41</t>
  </si>
  <si>
    <t>1312106</t>
  </si>
  <si>
    <t>1014505</t>
  </si>
  <si>
    <t>1379074</t>
  </si>
  <si>
    <t>1014154</t>
  </si>
  <si>
    <t>1334500</t>
  </si>
  <si>
    <t>1334497</t>
  </si>
  <si>
    <t>1149896</t>
  </si>
  <si>
    <t>1071608</t>
  </si>
  <si>
    <t>1071607</t>
  </si>
  <si>
    <t>1149897</t>
  </si>
  <si>
    <t>1144558</t>
  </si>
  <si>
    <t>1375102</t>
  </si>
  <si>
    <t>GUANTES DE SEG PARA ASALTO AEREO</t>
  </si>
  <si>
    <t>1400498</t>
  </si>
  <si>
    <t>1008058</t>
  </si>
  <si>
    <t>1249143</t>
  </si>
  <si>
    <t>1018318</t>
  </si>
  <si>
    <t>CHALECO 10 PROVEEDORES PIXELADO DESIERT</t>
  </si>
  <si>
    <t>1190300</t>
  </si>
  <si>
    <t>1495272</t>
  </si>
  <si>
    <t>1047243</t>
  </si>
  <si>
    <t>CINTURON EN REATA DE 55 MM</t>
  </si>
  <si>
    <t>1249151</t>
  </si>
  <si>
    <t>1369870</t>
  </si>
  <si>
    <t>1249146</t>
  </si>
  <si>
    <t>1463244</t>
  </si>
  <si>
    <t>1088711</t>
  </si>
  <si>
    <t>MORRAL DE ASALTO M-82</t>
  </si>
  <si>
    <t>1334474</t>
  </si>
  <si>
    <t>1334471</t>
  </si>
  <si>
    <t>1327176</t>
  </si>
  <si>
    <t>1463258</t>
  </si>
  <si>
    <t>1463262</t>
  </si>
  <si>
    <t>PIJAMA TERMICA EJC T-XL</t>
  </si>
  <si>
    <t>1034148</t>
  </si>
  <si>
    <t>PIJAMA TERMICA EN POLIAMIDA TALLA L</t>
  </si>
  <si>
    <t>1034147</t>
  </si>
  <si>
    <t>PIJAMA TERMICA EN POLIAMIDA TALLA M</t>
  </si>
  <si>
    <t>1355094</t>
  </si>
  <si>
    <t>PONCHO</t>
  </si>
  <si>
    <t>1047704</t>
  </si>
  <si>
    <t>1074255</t>
  </si>
  <si>
    <t>1048183</t>
  </si>
  <si>
    <t>1048197</t>
  </si>
  <si>
    <t>ALETAS  PARA  NATACION</t>
  </si>
  <si>
    <t>1544311</t>
  </si>
  <si>
    <t>ARNES DE SEGURIDAD</t>
  </si>
  <si>
    <t>1400042</t>
  </si>
  <si>
    <t>BOLSA HIDRATANTETE  CAMEL BACK</t>
  </si>
  <si>
    <t>BORRADO EQUIPO PARA RESCATE EN ALTURAS</t>
  </si>
  <si>
    <t>BORRADOBORRADO BOTIQUIN</t>
  </si>
  <si>
    <t>1243241</t>
  </si>
  <si>
    <t>BORRADOBOTIQUIN DE EMRGENCIA, MODULO DIS</t>
  </si>
  <si>
    <t>1316900</t>
  </si>
  <si>
    <t>BORRADOBOTIQUIN M-1</t>
  </si>
  <si>
    <t>1038466</t>
  </si>
  <si>
    <t>1038467</t>
  </si>
  <si>
    <t>1038480</t>
  </si>
  <si>
    <t>BOTA MILITAR TIPO JUNGLA T-44</t>
  </si>
  <si>
    <t>1366951</t>
  </si>
  <si>
    <t>BOTA TERMICA EJC TALLA 39</t>
  </si>
  <si>
    <t>1366952</t>
  </si>
  <si>
    <t>2500172</t>
  </si>
  <si>
    <t>BOTIQUIN M-3 + INSUMOS</t>
  </si>
  <si>
    <t>1334499</t>
  </si>
  <si>
    <t>1144604</t>
  </si>
  <si>
    <t>1144603</t>
  </si>
  <si>
    <t>1896318</t>
  </si>
  <si>
    <t>1047630</t>
  </si>
  <si>
    <t>1371250</t>
  </si>
  <si>
    <t>CHALECO SALVAVIDAS</t>
  </si>
  <si>
    <t>1144559</t>
  </si>
  <si>
    <t>CHAQUETA PERCH ALTUR SUPERIOR 3000MT TL</t>
  </si>
  <si>
    <t>1144549</t>
  </si>
  <si>
    <t>1477158</t>
  </si>
  <si>
    <t>1254714</t>
  </si>
  <si>
    <t>ESTUCHE HERRAMIENTA</t>
  </si>
  <si>
    <t>1563693</t>
  </si>
  <si>
    <t>FLOTATION BAG,AIRCRAFT</t>
  </si>
  <si>
    <t>1389768</t>
  </si>
  <si>
    <t>GUANTE TERMICO</t>
  </si>
  <si>
    <t>1499073</t>
  </si>
  <si>
    <t>LINTERNA ADAPTABLE A CASCO</t>
  </si>
  <si>
    <t>1538995</t>
  </si>
  <si>
    <t>LUZ STROBER TIPO MILITAR</t>
  </si>
  <si>
    <t>1350217</t>
  </si>
  <si>
    <t>MALETIN BOTIQUIN M3</t>
  </si>
  <si>
    <t>1048178</t>
  </si>
  <si>
    <t>1463166</t>
  </si>
  <si>
    <t>MEDIAS TERMICAS  BOTAS COMBATE EJC T-L</t>
  </si>
  <si>
    <t>1463167</t>
  </si>
  <si>
    <t>MEDIAS TERMICAS  BOTAS COMBATE EJC T-M</t>
  </si>
  <si>
    <t xml:space="preserve">MORRAL DE CAMPAÑA </t>
  </si>
  <si>
    <t>1080635</t>
  </si>
  <si>
    <t>1334475</t>
  </si>
  <si>
    <t>1088724</t>
  </si>
  <si>
    <t>PASAMONTAÑA TERMICO</t>
  </si>
  <si>
    <t>1074253</t>
  </si>
  <si>
    <t>PIJAMA TERMICA</t>
  </si>
  <si>
    <t>1463256</t>
  </si>
  <si>
    <t>PIJAMA TERMICA EJC T-L</t>
  </si>
  <si>
    <t>1016179</t>
  </si>
  <si>
    <t>PLEGABLE EN PROPALCOTE 240 GR 4X4 TINTAS</t>
  </si>
  <si>
    <t>PONCHO CAMALEON SELVA</t>
  </si>
  <si>
    <t>1471810</t>
  </si>
  <si>
    <t>PORTA CANTIMPLORA CAMUFLADO TIPO SELVA</t>
  </si>
  <si>
    <t>1583998</t>
  </si>
  <si>
    <t>0008832867</t>
  </si>
  <si>
    <t>SOGA RAPIDA</t>
  </si>
  <si>
    <t xml:space="preserve">MEDIAS TERMICAS BOTAS COMBATE </t>
  </si>
  <si>
    <t>TOALLA VERTDE EJC</t>
  </si>
  <si>
    <t>CAMISETAS VERDE M. C. HOMBRE EJC T-S</t>
  </si>
  <si>
    <t>1305865</t>
  </si>
  <si>
    <t>MEDIAS NEGRAS TALLA 12-14</t>
  </si>
  <si>
    <t>1071447</t>
  </si>
  <si>
    <t>CHAPA METALICA PARA CINTURON</t>
  </si>
  <si>
    <t>CALCETIN BOTA DE COMBATE TIPO 1 T-10-1</t>
  </si>
  <si>
    <t>1038469</t>
  </si>
  <si>
    <t>1333457</t>
  </si>
  <si>
    <t>CANTIMPLORA VERDE EJC.</t>
  </si>
  <si>
    <t>HAMACA VEERDE CON TOLDILLO IN</t>
  </si>
  <si>
    <t>MORRAL DE CAMPAÑA SIN PARRIL</t>
  </si>
  <si>
    <t xml:space="preserve">PONCHO </t>
  </si>
  <si>
    <t>SOBRECARPA NACIONAL</t>
  </si>
  <si>
    <t>PARRILLA METALICA PARA MORRAL DE CAMP</t>
  </si>
  <si>
    <t>LINEA DE VIDA VERTICAL C/MOSH</t>
  </si>
  <si>
    <t>1031402</t>
  </si>
  <si>
    <t>CUERDA DINAMICA PARA RAPEL DE 200 PIES</t>
  </si>
  <si>
    <t xml:space="preserve">BOTA DE COMBATE VULCANIZADA </t>
  </si>
  <si>
    <t xml:space="preserve">BOTA MILITAR TIPO JUNGLA </t>
  </si>
  <si>
    <t>BOTA MILITAR TIPO JUNGLA T-3</t>
  </si>
  <si>
    <t>BOTA MILITAR TIPO JUNGLA T-4</t>
  </si>
  <si>
    <t>BOTA TERMICA EJC TALLA 44</t>
  </si>
  <si>
    <t xml:space="preserve">CALCETIN  PARA USO CON BOTA T </t>
  </si>
  <si>
    <t>CALCETIN BOTA DE COMBATE TI</t>
  </si>
  <si>
    <t>CALCETIN  BOTA DE COMBATE TI</t>
  </si>
  <si>
    <t xml:space="preserve">CAMISETA VERDE M. C. HOMBRE </t>
  </si>
  <si>
    <t>HAMACA VERDE CON TOLDILLO IN</t>
  </si>
  <si>
    <t>1034150</t>
  </si>
  <si>
    <t>PANTALONCILLO BOXER VERDE EJ</t>
  </si>
  <si>
    <t>1701954</t>
  </si>
  <si>
    <t>1477156</t>
  </si>
  <si>
    <t>CARPA O TOLDO PLEGABLE</t>
  </si>
  <si>
    <t>1255017</t>
  </si>
  <si>
    <t>LINTERNA LUZ LED</t>
  </si>
  <si>
    <t>1400353</t>
  </si>
  <si>
    <t>1260244</t>
  </si>
  <si>
    <t>1221691</t>
  </si>
  <si>
    <t>1325052</t>
  </si>
  <si>
    <t>ARNES DE EXTRACCION SPIE</t>
  </si>
  <si>
    <t>1585195</t>
  </si>
  <si>
    <t>ARNES TACTICO PARA RAPPEL</t>
  </si>
  <si>
    <t>1128963</t>
  </si>
  <si>
    <t>ASTA EN MADERA</t>
  </si>
  <si>
    <t>1047072</t>
  </si>
  <si>
    <t>BANDERA GUERRA 1,40 X 1,10 M</t>
  </si>
  <si>
    <t>1016547</t>
  </si>
  <si>
    <t>BASE DE MADERA PARA ASTA</t>
  </si>
  <si>
    <t>1896319</t>
  </si>
  <si>
    <t>1896317</t>
  </si>
  <si>
    <t>1341757</t>
  </si>
  <si>
    <t>1225421</t>
  </si>
  <si>
    <t>CUERDA DE RESCATE ACUATICO DE 6MM 200MTS</t>
  </si>
  <si>
    <t>1400627</t>
  </si>
  <si>
    <t>CUERDA DINAMICA DE 11 MM</t>
  </si>
  <si>
    <t>1366791</t>
  </si>
  <si>
    <t>ESLINGA DE SEGURIDAD</t>
  </si>
  <si>
    <t>1354301</t>
  </si>
  <si>
    <t>ESTANDARTE EJERCITO NACIONAL</t>
  </si>
  <si>
    <t>1215649</t>
  </si>
  <si>
    <t>GUANTES PARA RAPELL</t>
  </si>
  <si>
    <t>1711887</t>
  </si>
  <si>
    <t>SILLA O ARNES PELVICO DE RAPEL</t>
  </si>
  <si>
    <t>1017275</t>
  </si>
  <si>
    <t>1021915</t>
  </si>
  <si>
    <t>SOGA SPIE 150 PIES</t>
  </si>
  <si>
    <t>1048242</t>
  </si>
  <si>
    <t>UNIFORME PAÑO VERDE OLIVA TROPA EJC T36</t>
  </si>
  <si>
    <t xml:space="preserve">BFER5 </t>
  </si>
  <si>
    <t>CUERDA DINAMICA 11MM X 60 MTS</t>
  </si>
  <si>
    <t>TENDIDO MADERA CAMA SENCILLA 90X20 CM</t>
  </si>
  <si>
    <t>CILINDROS DE CO2</t>
  </si>
  <si>
    <t>ESTUFA PORTATIL</t>
  </si>
  <si>
    <t>LINEA DE VIDA VERTICAL C/MOSQUETON 2 1/4</t>
  </si>
  <si>
    <t>ROPE ASSEMBLY,INSERTION/EXTRACTION</t>
  </si>
  <si>
    <t>MOSQUITERO VERDE EJC, ARC, FAC, PNC.</t>
  </si>
  <si>
    <t>BOTA TERMICA EJC TALLA 43</t>
  </si>
  <si>
    <t>CALCETIN PARA USO CON BOTA T 10-12</t>
  </si>
  <si>
    <t>MEDIAS TERMICAS BOTAS COMBATE EJC T-XL</t>
  </si>
  <si>
    <t>DESENDEDOR OCHO CON OREJAS 50KN ACERO</t>
  </si>
  <si>
    <t>MARMITA INDIVIDUAL ACERO INOXIDABLE</t>
  </si>
  <si>
    <t>ARGOLLA DELTA</t>
  </si>
  <si>
    <t>NAVAJA MULTIUSO</t>
  </si>
  <si>
    <t xml:space="preserve">ARGOLLA DELTA </t>
  </si>
  <si>
    <t>DESCENDEDOR OCHO CON OREJAS 50 KN</t>
  </si>
  <si>
    <t>DESCENDEDOR TIPO 8 RESCATE ALUMINIO</t>
  </si>
  <si>
    <t>MACHETE 164HN-18 PULG</t>
  </si>
  <si>
    <t>MOSQUETON</t>
  </si>
  <si>
    <t>MOSQUETONES DE ALUMINIO 30KN</t>
  </si>
  <si>
    <t>PARRILLA METALICA PARA MORRAL DE CAMPAÑ</t>
  </si>
  <si>
    <t>CENTRO LOGISTICO BAMAI</t>
  </si>
  <si>
    <t>CLASIFICACION (CHATARRA GENERAL )</t>
  </si>
  <si>
    <t>AIRE ACONDICIONADO LG</t>
  </si>
  <si>
    <t>8004030000000000001898443</t>
  </si>
  <si>
    <t>CHATARRA GENERAL</t>
  </si>
  <si>
    <t>8004030000000000001898444</t>
  </si>
  <si>
    <t>8004030000000000001077418</t>
  </si>
  <si>
    <t>8004030000000000001077419</t>
  </si>
  <si>
    <t>8004030000000000000944942</t>
  </si>
  <si>
    <t>8004030000000000000944947</t>
  </si>
  <si>
    <t>8004030000000000001077444</t>
  </si>
  <si>
    <t>8004030000000000001077428</t>
  </si>
  <si>
    <t>8004030000000000001077429</t>
  </si>
  <si>
    <t>8004030000000000001077430</t>
  </si>
  <si>
    <t>8004030000000000001077431</t>
  </si>
  <si>
    <t>8004030000000000001077433</t>
  </si>
  <si>
    <t>8004030000000000001077434</t>
  </si>
  <si>
    <t>CONGELADOR</t>
  </si>
  <si>
    <t>8004030000000000001078032</t>
  </si>
  <si>
    <t>AIRE ACONDICONADO MINI SPLIT LG</t>
  </si>
  <si>
    <t>8004030000000000001323749</t>
  </si>
  <si>
    <t>8004030000000000001323750</t>
  </si>
  <si>
    <t>8004030000000000001323754</t>
  </si>
  <si>
    <t>8004030000000000001323755</t>
  </si>
  <si>
    <t>AIRE ACONDICIONADO MINI SPLIT AMERICAN AIRS</t>
  </si>
  <si>
    <t>8004030000000000001323756</t>
  </si>
  <si>
    <t>8004030000000000001323757</t>
  </si>
  <si>
    <t>8004030000000000001323758</t>
  </si>
  <si>
    <t>8004030000000000001323759</t>
  </si>
  <si>
    <t>8004030000000000001323760</t>
  </si>
  <si>
    <t>8004030000000000001323767</t>
  </si>
  <si>
    <t>AIRE ACONDICIONADO CONFOR LINE</t>
  </si>
  <si>
    <t>8004030000000000001920168</t>
  </si>
  <si>
    <t>8004030000000000000944924</t>
  </si>
  <si>
    <t>8004030000000000001296103</t>
  </si>
  <si>
    <t>NEVERA PHILIPS TIPO APARTAMENTO BEICH SEGUNDA</t>
  </si>
  <si>
    <t>8004030000000000001706991</t>
  </si>
  <si>
    <t>NEVERA SAMSUNG TIPO APARTAMENTO</t>
  </si>
  <si>
    <t>8004030000000000001706994</t>
  </si>
  <si>
    <t>NEVERA PEQUEÃƒÆ’Ã¢â‚¬ËœA HACEB BLANCA</t>
  </si>
  <si>
    <t>8004030000000000001898456</t>
  </si>
  <si>
    <t>HORNO MICROONDAS</t>
  </si>
  <si>
    <t>8004030000000000002749303</t>
  </si>
  <si>
    <t>8004030000000000002753780</t>
  </si>
  <si>
    <t>8004030000000000002753781</t>
  </si>
  <si>
    <t>LIJADORA ORBITA Ã‚Â¼ PULG 230W</t>
  </si>
  <si>
    <t>8004030000000000002790982</t>
  </si>
  <si>
    <t>AIRE ACONDICIONADO MARCA OLIMPO 12000 BTU</t>
  </si>
  <si>
    <t>8004030000000000002886910</t>
  </si>
  <si>
    <t>8004030000000000002886911</t>
  </si>
  <si>
    <t>8004030000000000002886912</t>
  </si>
  <si>
    <t>CAMARA FOTOGRAFICA CANON</t>
  </si>
  <si>
    <t>8004030000000000001981472</t>
  </si>
  <si>
    <t>TELEVISOR LG PLASMA 42" 42PT250E</t>
  </si>
  <si>
    <t>8004030000000000001925168</t>
  </si>
  <si>
    <t>TELEVISOR PLASMA LG DE 42"</t>
  </si>
  <si>
    <t>8004030000000000001960474</t>
  </si>
  <si>
    <t>8004030000000000002582716</t>
  </si>
  <si>
    <t>8004030000000000002582717</t>
  </si>
  <si>
    <t>8004030000000000002582718</t>
  </si>
  <si>
    <t>BANCAS DE MADERA</t>
  </si>
  <si>
    <t>8004030000000000001077492</t>
  </si>
  <si>
    <t>PUESTO DE TRABAJO MODULAR EN MADERA GRIS</t>
  </si>
  <si>
    <t>8004030000000000000724952</t>
  </si>
  <si>
    <t>ESTANTE EN MADERA</t>
  </si>
  <si>
    <t>8004030000000000001078093</t>
  </si>
  <si>
    <t>CAMA SENCILLA 1.90 X  0.90  M</t>
  </si>
  <si>
    <t>8004030000000000001681877</t>
  </si>
  <si>
    <t>8004030000000000001681878</t>
  </si>
  <si>
    <t>8004030000000000001681879</t>
  </si>
  <si>
    <t>8004030000000000001681880</t>
  </si>
  <si>
    <t>8004030000000000001681881</t>
  </si>
  <si>
    <t>8004030000000000001681882</t>
  </si>
  <si>
    <t>8004030000000000001751978</t>
  </si>
  <si>
    <t>8004030000000000001751979</t>
  </si>
  <si>
    <t>8004030000000000001751980</t>
  </si>
  <si>
    <t>8004030000000000001751981</t>
  </si>
  <si>
    <t>8004030000000000001751982</t>
  </si>
  <si>
    <t>8004030000000000001751983</t>
  </si>
  <si>
    <t>8004030000000000001751984</t>
  </si>
  <si>
    <t>8004030000000000001751985</t>
  </si>
  <si>
    <t>MESA PARA ESTUDIO INDIVIDUAL</t>
  </si>
  <si>
    <t>8004030000000000002212781</t>
  </si>
  <si>
    <t>8004030000000000002212784</t>
  </si>
  <si>
    <t>8004030000000000002212803</t>
  </si>
  <si>
    <t>8004030000000000002212809</t>
  </si>
  <si>
    <t>SILLA EN MIMBRE COLOR NEGRO</t>
  </si>
  <si>
    <t>8004030000000000001979376</t>
  </si>
  <si>
    <t>8004030000000000001979377</t>
  </si>
  <si>
    <t>CAMA DE MADERA</t>
  </si>
  <si>
    <t>8004030000000000001077674</t>
  </si>
  <si>
    <t>8004030000000000001077675</t>
  </si>
  <si>
    <t>8004030000000000001077676</t>
  </si>
  <si>
    <t>MESA EN MADER PARA SALA</t>
  </si>
  <si>
    <t>8004030000000000001109045</t>
  </si>
  <si>
    <t>8004030000000000001240417</t>
  </si>
  <si>
    <t>8004030000000000001240418</t>
  </si>
  <si>
    <t>8004030000000000001240419</t>
  </si>
  <si>
    <t>8004030000000000001240420</t>
  </si>
  <si>
    <t>8004030000000000001240421</t>
  </si>
  <si>
    <t>8004030000000000001240422</t>
  </si>
  <si>
    <t>8004030000000000001240423</t>
  </si>
  <si>
    <t>CAMA SEMIDOBLE CON TENDIDO</t>
  </si>
  <si>
    <t>8004030000000000001240598</t>
  </si>
  <si>
    <t>8004030000000000001240602</t>
  </si>
  <si>
    <t>8004030000000000001240609</t>
  </si>
  <si>
    <t>MESA DE NOCHE CON MADERA</t>
  </si>
  <si>
    <t>8004030000000000001323779</t>
  </si>
  <si>
    <t>8004030000000000001323780</t>
  </si>
  <si>
    <t>8004030000000000001323781</t>
  </si>
  <si>
    <t>8004030000000000001323782</t>
  </si>
  <si>
    <t>MESA DE NOCHE CAFE</t>
  </si>
  <si>
    <t>8004030000000000001898468</t>
  </si>
  <si>
    <t>8004030000000000001898469</t>
  </si>
  <si>
    <t>8004030000000000001898470</t>
  </si>
  <si>
    <t>CUADRO EN PINTURA LOURDES CH</t>
  </si>
  <si>
    <t>8004030000000000001898473</t>
  </si>
  <si>
    <t>8004030000000000001898474</t>
  </si>
  <si>
    <t>MESA CENTRO SALA CAFE</t>
  </si>
  <si>
    <t>8004030000000000001898478</t>
  </si>
  <si>
    <t>MESA EN MADERA ENVEGECIDA</t>
  </si>
  <si>
    <t>8004030000000000002311816</t>
  </si>
  <si>
    <t>MESA TIPO MUEBLE CUERO REPUJADO</t>
  </si>
  <si>
    <t>8004030000000000002311887</t>
  </si>
  <si>
    <t>8004030000000000002311888</t>
  </si>
  <si>
    <t>8004030000000000002311889</t>
  </si>
  <si>
    <t>8004030000000000002311890</t>
  </si>
  <si>
    <t>8004030000000000002311891</t>
  </si>
  <si>
    <t>SILLA EN MADERA CON CUERO REPUJADO</t>
  </si>
  <si>
    <t>8004030000000000002311833</t>
  </si>
  <si>
    <t>8004030000000000002311851</t>
  </si>
  <si>
    <t>8004030000000000002311860</t>
  </si>
  <si>
    <t>8004030000000000002311862</t>
  </si>
  <si>
    <t>8004030000000000002311864</t>
  </si>
  <si>
    <t>8004030000000000002311865</t>
  </si>
  <si>
    <t>8004030000000000002311867</t>
  </si>
  <si>
    <t>8004030000000000002311868</t>
  </si>
  <si>
    <t>8004030000000000002311869</t>
  </si>
  <si>
    <t>8004030000000000002311870</t>
  </si>
  <si>
    <t>8004030000000000002311871</t>
  </si>
  <si>
    <t>8004030000000000002311872</t>
  </si>
  <si>
    <t>8004030000000000002311873</t>
  </si>
  <si>
    <t>8004030000000000002311874</t>
  </si>
  <si>
    <t>8004030000000000002311875</t>
  </si>
  <si>
    <t>8004030000000000002311876</t>
  </si>
  <si>
    <t>8004030000000000002311877</t>
  </si>
  <si>
    <t>8004030000000000002311878</t>
  </si>
  <si>
    <t>8004030000000000002311879</t>
  </si>
  <si>
    <t>8004030000000000002311880</t>
  </si>
  <si>
    <t>8004030000000000002311881</t>
  </si>
  <si>
    <t>8004030000000000002311882</t>
  </si>
  <si>
    <t>8004030000000000002311883</t>
  </si>
  <si>
    <t>8004030000000000002311884</t>
  </si>
  <si>
    <t>8004030000000000002311885</t>
  </si>
  <si>
    <t>8004030000000000002311886</t>
  </si>
  <si>
    <t>SILLA EN MADERA TIPO MUEBLE CUERO REPUJADO</t>
  </si>
  <si>
    <t>8004030000000000002311896</t>
  </si>
  <si>
    <t>8004030000000000002311900</t>
  </si>
  <si>
    <t>8004030000000000002311904</t>
  </si>
  <si>
    <t>8004030000000000002311908</t>
  </si>
  <si>
    <t>8004030000000000002311909</t>
  </si>
  <si>
    <t>8004030000000000002311910</t>
  </si>
  <si>
    <t>8004030000000000002311911</t>
  </si>
  <si>
    <t>8004030000000000002311954</t>
  </si>
  <si>
    <t>8004030000000000002311955</t>
  </si>
  <si>
    <t>8004030000000000002311956</t>
  </si>
  <si>
    <t>8004030000000000002311957</t>
  </si>
  <si>
    <t>8004030000000000002311958</t>
  </si>
  <si>
    <t>8004030000000000002311959</t>
  </si>
  <si>
    <t>MESA EN MADERA CON PARA SOL DE CUATRO PUESTOS</t>
  </si>
  <si>
    <t>8004030000000000002337071</t>
  </si>
  <si>
    <t>8004030000000000002337072</t>
  </si>
  <si>
    <t>8004030000000000002337073</t>
  </si>
  <si>
    <t>8004030000000000002337074</t>
  </si>
  <si>
    <t>8004030000000000002337075</t>
  </si>
  <si>
    <t>MESAS REDONDAS EN MADERA DE CUATRO PUESTO</t>
  </si>
  <si>
    <t>8004030000000000002337069</t>
  </si>
  <si>
    <t>8004030000000000002337070</t>
  </si>
  <si>
    <t>8004030000000000002374703</t>
  </si>
  <si>
    <t>CAMA SENCILLA CON TABLERO DE 90X190 CM</t>
  </si>
  <si>
    <t>8004030000000000002638032</t>
  </si>
  <si>
    <t>MUEBLE PARA HORNO MICROONDAS</t>
  </si>
  <si>
    <t>8004030000000000002749304</t>
  </si>
  <si>
    <t>ESCRITORIO TIPO SECRETARIA MADERA</t>
  </si>
  <si>
    <t>8004030000000000001078065</t>
  </si>
  <si>
    <t>Madera</t>
  </si>
  <si>
    <t>ESTANTE DE MADERA</t>
  </si>
  <si>
    <t>8004030000000000001078091</t>
  </si>
  <si>
    <t>8004030000000000001078092</t>
  </si>
  <si>
    <t>CAJONERA WENGUE CON RODACHIN 45X50X60 CM</t>
  </si>
  <si>
    <t>8004030000000000002492402</t>
  </si>
  <si>
    <t>8004030000000000002492413</t>
  </si>
  <si>
    <t>COMPRESOR DE AIRE</t>
  </si>
  <si>
    <t>8004030000000000002790870</t>
  </si>
  <si>
    <t>8004030000000000002790871</t>
  </si>
  <si>
    <t>CUBICULOS CON ESCRITORIOS EN FORMICA</t>
  </si>
  <si>
    <t>8004030000000000001108822</t>
  </si>
  <si>
    <t>ARCHIVADOR DE PARED</t>
  </si>
  <si>
    <t>8004030000000000001077453</t>
  </si>
  <si>
    <t>ESCRITORIO LINEAL WENGUE CV 1.40X0.6 M</t>
  </si>
  <si>
    <t>8004030000000000002492367</t>
  </si>
  <si>
    <t>8004030000000000002492385</t>
  </si>
  <si>
    <t>SILLA EJECUTIVA CON RUEDAS EN NYLON Y BRAZOS FIJOS</t>
  </si>
  <si>
    <t>8004030000000000002166960</t>
  </si>
  <si>
    <t>METAL-PLÁSTICO</t>
  </si>
  <si>
    <t>8004030000000000002166963</t>
  </si>
  <si>
    <t>SILLA SALA CEBRA NEGRO Y BLANCO</t>
  </si>
  <si>
    <t>8004030000000000001898480</t>
  </si>
  <si>
    <t>BLACK OUT 2.20 X 1.40 ENRROLLABLE STANDARD CORTINA</t>
  </si>
  <si>
    <t>8004030000000000002337097</t>
  </si>
  <si>
    <t>8004030000000000002337098</t>
  </si>
  <si>
    <t>TABLERO ACRILICO DIRECTIVA  EXPESOR 76 CMS</t>
  </si>
  <si>
    <t>8004030000000000002337914</t>
  </si>
  <si>
    <t>PULIDORA BLACK &amp; DECKER 4 Ã‚Â½Ã¢â‚¬Â</t>
  </si>
  <si>
    <t>8004030000000000002790985</t>
  </si>
  <si>
    <t>8004030000000000002790987</t>
  </si>
  <si>
    <t>CORTADORA DE BALDOSAS 60X60</t>
  </si>
  <si>
    <t>8004030000000000002790872</t>
  </si>
  <si>
    <t>8004030000000000002790873</t>
  </si>
  <si>
    <t>8004030000000000002790874</t>
  </si>
  <si>
    <t>8004030000000000002790875</t>
  </si>
  <si>
    <t>TALADRO PERCUTOR DE Ã‚Â½Ã¢â‚¬Â DEWALL</t>
  </si>
  <si>
    <t>8004030000000000002791003</t>
  </si>
  <si>
    <t>8004030000000000002791004</t>
  </si>
  <si>
    <t>8004030000000000002790983</t>
  </si>
  <si>
    <t>MAQUINA PARA LIJAR ORBITAL INDUSTRIAL</t>
  </si>
  <si>
    <t>8004030000000000002790876</t>
  </si>
  <si>
    <t>8004030000000000002790877</t>
  </si>
  <si>
    <t>8004030000000000002790878</t>
  </si>
  <si>
    <t>8004030000000000002790879</t>
  </si>
  <si>
    <t>8004030000000000002790988</t>
  </si>
  <si>
    <t>8004030000000000002790989</t>
  </si>
  <si>
    <t>8004030000000000002790990</t>
  </si>
  <si>
    <t>PONCHADORA HIDRAULICA</t>
  </si>
  <si>
    <t>8004030000000000002790984</t>
  </si>
  <si>
    <t>TALADRO PERCUTOR INALAMBRICO</t>
  </si>
  <si>
    <t>8004030000000000002790887</t>
  </si>
  <si>
    <t>8004030000000000002790889</t>
  </si>
  <si>
    <t>8004030000000000002790890</t>
  </si>
  <si>
    <t>8004030000000000002792115</t>
  </si>
  <si>
    <t>8004030000000000002792116</t>
  </si>
  <si>
    <t>8004030000000000002792117</t>
  </si>
  <si>
    <t>8004030000000000002792118</t>
  </si>
  <si>
    <t>8004030000000000002792119</t>
  </si>
  <si>
    <t>8004030000000000002792120</t>
  </si>
  <si>
    <t>8004030000000000002792135</t>
  </si>
  <si>
    <t>8004030000000000002792136</t>
  </si>
  <si>
    <t>8004030000000000002792137</t>
  </si>
  <si>
    <t>8004030000000000002792138</t>
  </si>
  <si>
    <t>8004030000000000002792139</t>
  </si>
  <si>
    <t>8004030000000000002792140</t>
  </si>
  <si>
    <t>BIADE80</t>
  </si>
  <si>
    <t>AIRE ACONDICIONADO MINI SPLIT 12000 BTU SAMSUNG</t>
  </si>
  <si>
    <t>8004030000000000001678815</t>
  </si>
  <si>
    <t>AIRE ACONDICIONADO MARCA LG INVERTERV 4</t>
  </si>
  <si>
    <t>8004030000000000002731538</t>
  </si>
  <si>
    <t>LAVADORA WHIRLPOOL</t>
  </si>
  <si>
    <t>8004030000000000002831099</t>
  </si>
  <si>
    <t>8004030000000000002831100</t>
  </si>
  <si>
    <t>8004030000000000002831101</t>
  </si>
  <si>
    <t>AIRE ACONDICIONADO TIPO VENTANA 12000BTU</t>
  </si>
  <si>
    <t>8004030000000000001671291</t>
  </si>
  <si>
    <t>AIRE ACONDICIONADO TIPO VENTANA 9000 BTU</t>
  </si>
  <si>
    <t>8004030000000000001671288</t>
  </si>
  <si>
    <t>8004030000000000001671289</t>
  </si>
  <si>
    <t>8004030000000000001671284</t>
  </si>
  <si>
    <t>8004030000000000001671285</t>
  </si>
  <si>
    <t>CAMARA, REF 688 C, OUTDOOR VANDAL DOME CAMARA</t>
  </si>
  <si>
    <t>8004030000000000002199519</t>
  </si>
  <si>
    <t>CAMARA, REF: 434S, 1/3" CCD, DYN, 540 TVL, 0,5 LUX</t>
  </si>
  <si>
    <t>8004030000000000002199644</t>
  </si>
  <si>
    <t>8004030000000000002199643</t>
  </si>
  <si>
    <t>8004030000000000002199648</t>
  </si>
  <si>
    <t>8004030000000000002199650</t>
  </si>
  <si>
    <t>CAMARA, REF: 655 SVR, 1/3" SUPER HAD SONY CCD,</t>
  </si>
  <si>
    <t>8004030000000000002200077</t>
  </si>
  <si>
    <t>8004030000000000002200082</t>
  </si>
  <si>
    <t>8004030000000000002200079</t>
  </si>
  <si>
    <t>8004030000000000002200078</t>
  </si>
  <si>
    <t>8004030000000000002200083</t>
  </si>
  <si>
    <t>CAMARA, REF: 698 SVR, 1/3" SONY VANDAL DOME CAMERA</t>
  </si>
  <si>
    <t>8004030000000000002200115</t>
  </si>
  <si>
    <t>ESCRITORIO EN MADERA TIPO  EAS CAFÉ</t>
  </si>
  <si>
    <t>8004030000000000001182671</t>
  </si>
  <si>
    <t>BIBLIOTECA DE 0,60 X 0,30 X 1,60 EN MADERA  NEGRA</t>
  </si>
  <si>
    <t>8004030000000000000129976</t>
  </si>
  <si>
    <t>ESCRITORIO EN MADERA TIPO  EAS CAFÃ‰</t>
  </si>
  <si>
    <t>8004030000000000001182670</t>
  </si>
  <si>
    <t>8004030000000000000724945</t>
  </si>
  <si>
    <t>8004030000000000000724944</t>
  </si>
  <si>
    <t>8004030000000000000724950</t>
  </si>
  <si>
    <t>8004030000000000000724951</t>
  </si>
  <si>
    <t>8004030000000000000724954</t>
  </si>
  <si>
    <t>REPISA 0,60 Y PANEL MADERA  COLOR  GRIS</t>
  </si>
  <si>
    <t>8004030000000000000135574</t>
  </si>
  <si>
    <t>8004030000000000000105883</t>
  </si>
  <si>
    <t>8004030000000000000724940</t>
  </si>
  <si>
    <t>8004030000000000000724942</t>
  </si>
  <si>
    <t>CAJONERA CON  LLAVE  DE SEGURIDAD EN MADERA NEGRA</t>
  </si>
  <si>
    <t>8004030000000000000109778</t>
  </si>
  <si>
    <t>ESCRITORIO EN MADERA TIPO  EAS CAFÃƒâ€°</t>
  </si>
  <si>
    <t>8004030000000000001182668</t>
  </si>
  <si>
    <t>8004030000000000000130118</t>
  </si>
  <si>
    <t>RACK  SENCILLOS</t>
  </si>
  <si>
    <t>8004030000000000002394058</t>
  </si>
  <si>
    <t>8004030000000000002394059</t>
  </si>
  <si>
    <t>SILVATO CLA RESCATE DE 3 CAMARA MARCA POX</t>
  </si>
  <si>
    <t>8004030000000000001887527</t>
  </si>
  <si>
    <t>GABINETE 1350 DE PARED EN MADERA Y PA AMARILLO</t>
  </si>
  <si>
    <t>8004030000000000000106053</t>
  </si>
  <si>
    <t>8004030000000000000106045</t>
  </si>
  <si>
    <t>SILLA QS400BR/SB  OPERATIVA COLOR AZUL</t>
  </si>
  <si>
    <t>8004030000000000000133315</t>
  </si>
  <si>
    <t>8004030000000000000131165</t>
  </si>
  <si>
    <t>8004030000000000000131133</t>
  </si>
  <si>
    <t>EXTINTOR 10 LBS MULTIPROPOSITO</t>
  </si>
  <si>
    <t>8004030000000000001809253</t>
  </si>
  <si>
    <t>8004030000000000001809254</t>
  </si>
  <si>
    <t>8004030000000000001809255</t>
  </si>
  <si>
    <t>EXTINTOR DE 10 LBS POLVO ABC PRESURIZA</t>
  </si>
  <si>
    <t>8004030000000000001887033</t>
  </si>
  <si>
    <t>8004030000000000001887034</t>
  </si>
  <si>
    <t>8004030000000000001887035</t>
  </si>
  <si>
    <t>8004030000000000001887036</t>
  </si>
  <si>
    <t>CAJA FUERTE CON CLAVE 10 ARROBAS</t>
  </si>
  <si>
    <t>8004030000000000001077566</t>
  </si>
  <si>
    <t>EQUIPO PORTATIL DE OXIGENO TERAPIA</t>
  </si>
  <si>
    <t>8004030000000000001825533</t>
  </si>
  <si>
    <t>8004030000000000001825534</t>
  </si>
  <si>
    <t>ESTUCHE DE DISECCION PAKISTANY</t>
  </si>
  <si>
    <t>8004030000000000001825535</t>
  </si>
  <si>
    <t>8004030000000000001825536</t>
  </si>
  <si>
    <t>ESTUCHE PARA DIAGNOSTICO DE LOS SENTIDOS</t>
  </si>
  <si>
    <t>8004030000000000001825537</t>
  </si>
  <si>
    <t>8004030000000000001825538</t>
  </si>
  <si>
    <t>PINZA KELLY CURVA 14.5 CMS HEMOSTATICAS</t>
  </si>
  <si>
    <t>8004030000000000001847013</t>
  </si>
  <si>
    <t>8004030000000000001847014</t>
  </si>
  <si>
    <t>PROTECTOR CUERDA MAR CORDILLERA 48CM</t>
  </si>
  <si>
    <t>8004030000000000001886898</t>
  </si>
  <si>
    <t>PINZA MAGILL PAKISTANY 17 CMS</t>
  </si>
  <si>
    <t>8004030000000000001847016</t>
  </si>
  <si>
    <t>PINZA PARA DISECCION CON GARRA</t>
  </si>
  <si>
    <t>8004030000000000001847019</t>
  </si>
  <si>
    <t>8004030000000000001847020</t>
  </si>
  <si>
    <t>PINZA ROMPE ANILLO ALUMINIZADA</t>
  </si>
  <si>
    <t>8004030000000000001847017</t>
  </si>
  <si>
    <t>8004030000000000001847018</t>
  </si>
  <si>
    <t>8004030000000000000555354</t>
  </si>
  <si>
    <t>SILLA QS 400/SB OPERATIVA  COLOR AZUL</t>
  </si>
  <si>
    <t>8004030000000000001706632</t>
  </si>
  <si>
    <t>8004030000000000001706637</t>
  </si>
  <si>
    <t>8004030000000000001706631</t>
  </si>
  <si>
    <t>KIT APH EQUIPADO SEGÚN LISTADO ADJUNTO</t>
  </si>
  <si>
    <t>8004030000000000001887709</t>
  </si>
  <si>
    <t>PLÁSTICO</t>
  </si>
  <si>
    <t>8004030000000000001887710</t>
  </si>
  <si>
    <t>8004030000000000001887711</t>
  </si>
  <si>
    <t>KIT APH EQUIPADO SEGÃšN LISTADO ADJUNTO</t>
  </si>
  <si>
    <t>8004030000000000001887708</t>
  </si>
  <si>
    <t>CONTENEDOR PLASTICO CON TAPA</t>
  </si>
  <si>
    <t>8004030000000000001809237</t>
  </si>
  <si>
    <t>8004030000000000001886412</t>
  </si>
  <si>
    <t>8004030000000000001886887</t>
  </si>
  <si>
    <t>8004030000000000001886888</t>
  </si>
  <si>
    <t>8004030000000000001886889</t>
  </si>
  <si>
    <t>8004030000000000001886890</t>
  </si>
  <si>
    <t>8004030000000000001886893</t>
  </si>
  <si>
    <t>8004030000000000001886894</t>
  </si>
  <si>
    <t>8004030000000000001886895</t>
  </si>
  <si>
    <t>8004030000000000001886897</t>
  </si>
  <si>
    <t>8004030000000000001886900</t>
  </si>
  <si>
    <t>8004030000000000001886901</t>
  </si>
  <si>
    <t>8004030000000000001886904</t>
  </si>
  <si>
    <t>8004030000000000001886905</t>
  </si>
  <si>
    <t>8004030000000000001886907</t>
  </si>
  <si>
    <t>8004030000000000001886908</t>
  </si>
  <si>
    <t>8004030000000000001886909</t>
  </si>
  <si>
    <t>8004030000000000001886910</t>
  </si>
  <si>
    <t>8004030000000000001886911</t>
  </si>
  <si>
    <t>8004030000000000001886912</t>
  </si>
  <si>
    <t>8004030000000000001886913</t>
  </si>
  <si>
    <t>8004030000000000001886914</t>
  </si>
  <si>
    <t>8004030000000000001886915</t>
  </si>
  <si>
    <t>8004030000000000001886916</t>
  </si>
  <si>
    <t>8004030000000000001886917</t>
  </si>
  <si>
    <t>8004030000000000001886918</t>
  </si>
  <si>
    <t>8004030000000000001886919</t>
  </si>
  <si>
    <t>8004030000000000001886921</t>
  </si>
  <si>
    <t>8004030000000000001886922</t>
  </si>
  <si>
    <t>8004030000000000001886923</t>
  </si>
  <si>
    <t>8004030000000000001886924</t>
  </si>
  <si>
    <t>8004030000000000001886925</t>
  </si>
  <si>
    <t>8004030000000000001886926</t>
  </si>
  <si>
    <t>8004030000000000001886927</t>
  </si>
  <si>
    <t>8004030000000000001886928</t>
  </si>
  <si>
    <t>8004030000000000001886929</t>
  </si>
  <si>
    <t>8004030000000000001886930</t>
  </si>
  <si>
    <t>8004030000000000001886931</t>
  </si>
  <si>
    <t>8004030000000000001886932</t>
  </si>
  <si>
    <t>CINTA TUBULAR MAR CMC DE 1'' 4000 LBS 20MT</t>
  </si>
  <si>
    <t>8004030000000000001887065</t>
  </si>
  <si>
    <t>8004030000000000001887066</t>
  </si>
  <si>
    <t>8004030000000000001809236</t>
  </si>
  <si>
    <t>MASCARILLA RCP PARA RESCATE</t>
  </si>
  <si>
    <t>8004030000000000001847007</t>
  </si>
  <si>
    <t>8004030000000000001847008</t>
  </si>
  <si>
    <t>8004030000000000001847009</t>
  </si>
  <si>
    <t>8004030000000000001847010</t>
  </si>
  <si>
    <t>KIT DE GLUCOMETRIA CON TIRILLAS</t>
  </si>
  <si>
    <t>8004030000000000001846989</t>
  </si>
  <si>
    <t>CSAIVL 3,5-8,0MM LE 1/3"CS MOUNT AUTO IRIS</t>
  </si>
  <si>
    <t>8004030000000000002200072</t>
  </si>
  <si>
    <t>8004030000000000002200073</t>
  </si>
  <si>
    <t>8004030000000000001847015</t>
  </si>
  <si>
    <t>8004030000000000001678812</t>
  </si>
  <si>
    <t>8004030000000000001678813</t>
  </si>
  <si>
    <t>8004030000000000001678814</t>
  </si>
  <si>
    <t>TELFONO FAX</t>
  </si>
  <si>
    <t>8004030000000000001706627</t>
  </si>
  <si>
    <t>8004030000000000002015221</t>
  </si>
  <si>
    <t>8004030000000000002200086</t>
  </si>
  <si>
    <t>8004030000000000002200088</t>
  </si>
  <si>
    <t>8004030000000000002200110</t>
  </si>
  <si>
    <t>VIDEO GRABADOR REF: SA Z8, H.264 8CH STAND ALONE</t>
  </si>
  <si>
    <t>8004030000000000002199541</t>
  </si>
  <si>
    <t>ARCHIVADOR BAJO DE 45 X 50 X 68 CMS ALTO</t>
  </si>
  <si>
    <t>8004030000000000002212170</t>
  </si>
  <si>
    <t>ARCHIVADORES AEREOS DE PARED</t>
  </si>
  <si>
    <t>8004030000000000002253881</t>
  </si>
  <si>
    <t>ISLA DE 2 PUESTOS</t>
  </si>
  <si>
    <t>8004030000000000001960483</t>
  </si>
  <si>
    <t>8004030000000000002212171</t>
  </si>
  <si>
    <t>8004030000000000002212172</t>
  </si>
  <si>
    <t>8004030000000000002212173</t>
  </si>
  <si>
    <t>8004030000000000002212187</t>
  </si>
  <si>
    <t>8004030000000000002212188</t>
  </si>
  <si>
    <t>ISLA DE 4 PUESTOS</t>
  </si>
  <si>
    <t>8004030000000000001960479</t>
  </si>
  <si>
    <t>PLACA VIBRATORIA RANA - CONTRATO 168- APOYO</t>
  </si>
  <si>
    <t>8004030000000000002717900</t>
  </si>
  <si>
    <t>APISIONADOR TIPO CANGURO- CONTRAYO 168-APOYO LOGIS</t>
  </si>
  <si>
    <t>8004030000000000002717901</t>
  </si>
  <si>
    <t>ARCHIVO RODANTE MECANICO DE 3 CUERPOS</t>
  </si>
  <si>
    <t>8004030000000000002212140</t>
  </si>
  <si>
    <t>DIVISIONE POR METRO2</t>
  </si>
  <si>
    <t>8004030000000000002032870</t>
  </si>
  <si>
    <t>8004030000000000002032871</t>
  </si>
  <si>
    <t>8004030000000000002032963</t>
  </si>
  <si>
    <t>8004030000000000002032986</t>
  </si>
  <si>
    <t>8004030000000000002032987</t>
  </si>
  <si>
    <t>8004030000000000002032861</t>
  </si>
  <si>
    <t>8004030000000000002032900</t>
  </si>
  <si>
    <t>DIVISIONE POR METRO2 CON PUERTA</t>
  </si>
  <si>
    <t>8004030000000000002032901</t>
  </si>
  <si>
    <t>8004030000000000002032907</t>
  </si>
  <si>
    <t>8004030000000000002032908</t>
  </si>
  <si>
    <t>8004030000000000002032909</t>
  </si>
  <si>
    <t>8004030000000000002032910</t>
  </si>
  <si>
    <t>8004030000000000002032911</t>
  </si>
  <si>
    <t>8004030000000000002032917</t>
  </si>
  <si>
    <t>8004030000000000002032918</t>
  </si>
  <si>
    <t>8004030000000000002032919</t>
  </si>
  <si>
    <t>8004030000000000002032920</t>
  </si>
  <si>
    <t>8004030000000000002032921</t>
  </si>
  <si>
    <t>8004030000000000002032922</t>
  </si>
  <si>
    <t>8004030000000000002032959</t>
  </si>
  <si>
    <t>8004030000000000002032960</t>
  </si>
  <si>
    <t>8004030000000000002032994</t>
  </si>
  <si>
    <t>8004030000000000002032967</t>
  </si>
  <si>
    <t>SILLAS INTERLOCUTORAS</t>
  </si>
  <si>
    <t>8004030000000000001960531</t>
  </si>
  <si>
    <t>8004030000000000001960532</t>
  </si>
  <si>
    <t>8004030000000000001960533</t>
  </si>
  <si>
    <t>8004030000000000001960534</t>
  </si>
  <si>
    <t>8004030000000000001960535</t>
  </si>
  <si>
    <t>8004030000000000001960536</t>
  </si>
  <si>
    <t>8004030000000000001960527</t>
  </si>
  <si>
    <t>SILLAS INTERLOCUTORAS SIN BRAZOS</t>
  </si>
  <si>
    <t>8004030000000000002212147</t>
  </si>
  <si>
    <t>8004030000000000002212148</t>
  </si>
  <si>
    <t>SILLAS EJECUTIVAS</t>
  </si>
  <si>
    <t>8004030000000000001960514</t>
  </si>
  <si>
    <t>SILLA EJECUTIVAS</t>
  </si>
  <si>
    <t>8004030000000000001960517</t>
  </si>
  <si>
    <t>8004030000000000001960507</t>
  </si>
  <si>
    <t>8004030000000000001960508</t>
  </si>
  <si>
    <t>SILLA OPERATIVA EN MALLA SISTEMA NEUMATICO 3</t>
  </si>
  <si>
    <t>8004030000000000002731494</t>
  </si>
  <si>
    <t>8004030000000000002731495</t>
  </si>
  <si>
    <t>SILLA OPERATIVA EN MALLA SISTEMA NEUMATICO</t>
  </si>
  <si>
    <t>8004030000000000002731425</t>
  </si>
  <si>
    <t>8004030000000000001960522</t>
  </si>
  <si>
    <t>PLÁSTICO-MADERA</t>
  </si>
  <si>
    <t>8004030000000000001960523</t>
  </si>
  <si>
    <t>8004030000000000001960492</t>
  </si>
  <si>
    <t>8004030000000000001960493</t>
  </si>
  <si>
    <t>8004030000000000002731424</t>
  </si>
  <si>
    <t>BIOPE90</t>
  </si>
  <si>
    <t>AIRE ACONDICIONADO GL</t>
  </si>
  <si>
    <t>8004030000000000002578715</t>
  </si>
  <si>
    <t>ARCHIVADOR DE PARED 0.9 LAMINA</t>
  </si>
  <si>
    <t>8004030000000000002035121</t>
  </si>
  <si>
    <t>8004030000000000002035123</t>
  </si>
  <si>
    <t>8004030000000000002509169</t>
  </si>
  <si>
    <t>GALERIA SARGENTO MAYOR</t>
  </si>
  <si>
    <t>8004030000000000002509245</t>
  </si>
  <si>
    <t>8004030000000000001751786</t>
  </si>
  <si>
    <t>8004030000000000001751788</t>
  </si>
  <si>
    <t>8004030000000000001751790</t>
  </si>
  <si>
    <t>8004030000000000001751791</t>
  </si>
  <si>
    <t>8004030000000000001751792</t>
  </si>
  <si>
    <t>8004030000000000001751795</t>
  </si>
  <si>
    <t>8004030000000000001756068</t>
  </si>
  <si>
    <t>8004030000000000001756059</t>
  </si>
  <si>
    <t>8004030000000000001756060</t>
  </si>
  <si>
    <t>8004030000000000001756061</t>
  </si>
  <si>
    <t>8004030000000000001756062</t>
  </si>
  <si>
    <t>8004030000000000001751789</t>
  </si>
  <si>
    <t>8004030000000000001751793</t>
  </si>
  <si>
    <t>8004030000000000001751794</t>
  </si>
  <si>
    <t>8004030000000000001751796</t>
  </si>
  <si>
    <t>8004030000000000001756063</t>
  </si>
  <si>
    <t>8004030000000000001756065</t>
  </si>
  <si>
    <t>8004030000000000001756066</t>
  </si>
  <si>
    <t>8004030000000000001756067</t>
  </si>
  <si>
    <t>8004030000000000001756069</t>
  </si>
  <si>
    <t>PUESTO DE TRABAJO EN VIDRIO</t>
  </si>
  <si>
    <t>8004030000000000002578701</t>
  </si>
  <si>
    <t>CARPA MOVIL 4 MTS FRENTE POR 3.5 MTS ALTO</t>
  </si>
  <si>
    <t>8004030000000000002492845</t>
  </si>
  <si>
    <t>SILLA SECRETARIAL SIN BRAZOS BASE CROMADA</t>
  </si>
  <si>
    <t>8004030000000000002035139</t>
  </si>
  <si>
    <t>8004030000000000002035140</t>
  </si>
  <si>
    <t>8004030000000000002035141</t>
  </si>
  <si>
    <t>8004030000000000002035142</t>
  </si>
  <si>
    <t>8004030000000000002035143</t>
  </si>
  <si>
    <t>8004030000000000002035144</t>
  </si>
  <si>
    <t>8004030000000000002035145</t>
  </si>
  <si>
    <t>8004030000000000002035146</t>
  </si>
  <si>
    <t>SILLAS GIRATORIAS</t>
  </si>
  <si>
    <t>8004030000000000002680404</t>
  </si>
  <si>
    <t>8004030000000000002680405</t>
  </si>
  <si>
    <t>8004030000000000002680406</t>
  </si>
  <si>
    <t>8004030000000000002680407</t>
  </si>
  <si>
    <t>8004030000000000002680408</t>
  </si>
  <si>
    <t>8004030000000000002035135</t>
  </si>
  <si>
    <t>8004030000000000002035136</t>
  </si>
  <si>
    <t>8004030000000000002035138</t>
  </si>
  <si>
    <t>SILLA EJECUTIVA CON BRAZOS BASE CROMADA</t>
  </si>
  <si>
    <t>8004030000000000002035130</t>
  </si>
  <si>
    <t>NA</t>
  </si>
  <si>
    <t>869000001834</t>
  </si>
  <si>
    <t>869000001839</t>
  </si>
  <si>
    <t>869000001841</t>
  </si>
  <si>
    <t>869000001744</t>
  </si>
  <si>
    <t>869000001745</t>
  </si>
  <si>
    <t>869000001747</t>
  </si>
  <si>
    <t>869000005624</t>
  </si>
  <si>
    <t>869000005625</t>
  </si>
  <si>
    <t>869000005626</t>
  </si>
  <si>
    <t>1,800,000</t>
  </si>
  <si>
    <t>CLASE DE MATERIAL</t>
  </si>
  <si>
    <t xml:space="preserve">ACTIVOS FIJOS </t>
  </si>
  <si>
    <t>NO ACERADOS</t>
  </si>
  <si>
    <t>TOTAL ACTIVOS FIJOS</t>
  </si>
  <si>
    <t xml:space="preserve">TOTAL EQUIPO FIJO </t>
  </si>
  <si>
    <t xml:space="preserve">CLASE DE LATERIAL </t>
  </si>
  <si>
    <r>
      <rPr>
        <b/>
        <sz val="11"/>
        <color rgb="FFFF0000"/>
        <rFont val="Calibri"/>
        <family val="2"/>
        <scheme val="minor"/>
      </rPr>
      <t>Especificaciones registro de material:</t>
    </r>
    <r>
      <rPr>
        <sz val="11"/>
        <color rgb="FFFF0000"/>
        <rFont val="Calibri"/>
        <family val="2"/>
        <scheme val="minor"/>
      </rPr>
      <t xml:space="preserve">
 • Para la columna (Tipo de Material) se tendrán en cuenta únicamente las siguientes clasificaciones:
    - Metal
    - Madera
    - Plástico
    - Metal-Madera
    - Metal-Plástico
    - Plástico-Madera
    - Electronicos y Electrodomesticos
• El peso debe ser registrado con un decimal de precisión (ejem: 6.4 Kg)
• En caso de no contar con N° de serie el valor se registra como NA.</t>
    </r>
  </si>
  <si>
    <t>ESTO SOBRA</t>
  </si>
  <si>
    <t xml:space="preserve">COLOCAR AQUÍ EL CAUDRO RESUMEN </t>
  </si>
  <si>
    <t>TOTAL TODAS LAS UNIDADES  (KG)</t>
  </si>
  <si>
    <t>TOTAL TODAS LA UNIDADES (KG)</t>
  </si>
  <si>
    <t>BIADE 80</t>
  </si>
  <si>
    <t>IMPRESORA DE TINTA CONTINUA COLOR NEGRO</t>
  </si>
  <si>
    <t>´8004030000000000002799061</t>
  </si>
  <si>
    <t>8004030000000000002799063</t>
  </si>
  <si>
    <t>´8004030000000000002821288</t>
  </si>
  <si>
    <t>869000003908</t>
  </si>
  <si>
    <t>869000003915</t>
  </si>
  <si>
    <t>869000003920</t>
  </si>
  <si>
    <t>869000003921</t>
  </si>
  <si>
    <t>`869000002568</t>
  </si>
  <si>
    <t>869000005871</t>
  </si>
  <si>
    <t>869000005872</t>
  </si>
  <si>
    <t>869000003940</t>
  </si>
  <si>
    <t>´8004030000000000002731538</t>
  </si>
  <si>
    <t>166500006125</t>
  </si>
  <si>
    <t>869000000560</t>
  </si>
  <si>
    <t>19.4</t>
  </si>
  <si>
    <t>869000000561</t>
  </si>
  <si>
    <t>869000000562</t>
  </si>
  <si>
    <t>869000004018</t>
  </si>
  <si>
    <t>166500006128</t>
  </si>
  <si>
    <t>PLOTER DESINGET</t>
  </si>
  <si>
    <t>8004030000000000002731558</t>
  </si>
  <si>
    <t>25.5</t>
  </si>
  <si>
    <t>MADERA - VIDRIO</t>
  </si>
  <si>
    <t>S/N</t>
  </si>
  <si>
    <t>924GB1207PA14B</t>
  </si>
  <si>
    <t>P246AL436PAOCY</t>
  </si>
  <si>
    <t>BITER 21</t>
  </si>
  <si>
    <t>-</t>
  </si>
  <si>
    <t>AÑO 2024</t>
  </si>
  <si>
    <t>AÑO 2025</t>
  </si>
  <si>
    <t>BADRA1</t>
  </si>
  <si>
    <t>AMPLIFICADOR DE SONIDO PORTATIL</t>
  </si>
  <si>
    <t>8004030000000000001900766</t>
  </si>
  <si>
    <t>SIN SERIE</t>
  </si>
  <si>
    <t>FILMADORA DE ALTA RESISTENCIA JVC</t>
  </si>
  <si>
    <t>CAMARA SONY DIGITAL CIBERSHOT DSC-W45570</t>
  </si>
  <si>
    <t>8004030000000000001975513</t>
  </si>
  <si>
    <t>000000000006678811</t>
  </si>
  <si>
    <t>8004030000000000001975514</t>
  </si>
  <si>
    <t>000000000006678812</t>
  </si>
  <si>
    <t>8004030000000000001975515</t>
  </si>
  <si>
    <t>000000000006678814</t>
  </si>
  <si>
    <t>8004030000000000001975517</t>
  </si>
  <si>
    <t>000000000006678817</t>
  </si>
  <si>
    <t>CAMARA DIGITAL</t>
  </si>
  <si>
    <t>8004030000000000001900758</t>
  </si>
  <si>
    <t>8004030000000000001900762</t>
  </si>
  <si>
    <t>DVD</t>
  </si>
  <si>
    <t>8004030000000000001900776</t>
  </si>
  <si>
    <t>CONSOLA PAVIEY PV 18</t>
  </si>
  <si>
    <t>8004030000000000000998504</t>
  </si>
  <si>
    <t>8004030000000000000998537</t>
  </si>
  <si>
    <t>CONSOLA DE SONIDO MARCA PAYVE</t>
  </si>
  <si>
    <t>8004030000000000000998556</t>
  </si>
  <si>
    <t>PANTALLA DE PROYECCION</t>
  </si>
  <si>
    <t>8004030000000000001900772</t>
  </si>
  <si>
    <t>000000000003000016</t>
  </si>
  <si>
    <t>8004030000000000001900775</t>
  </si>
  <si>
    <t>MEGAFONO</t>
  </si>
  <si>
    <t>8004030000000000001900768</t>
  </si>
  <si>
    <t>TELON ELECTRICO 240'</t>
  </si>
  <si>
    <t>8004030000000000001786110</t>
  </si>
  <si>
    <t>8004030000000000002480472</t>
  </si>
  <si>
    <t>210TAKK02765</t>
  </si>
  <si>
    <t>8004030000000000002480473</t>
  </si>
  <si>
    <t>402TAWM10G345</t>
  </si>
  <si>
    <t>BAPOM 5</t>
  </si>
  <si>
    <t>8004030000000000001038547</t>
  </si>
  <si>
    <t>8004030000000000001038597</t>
  </si>
  <si>
    <t>80H0040TK10</t>
  </si>
  <si>
    <t>ALCOHOLIMETRO</t>
  </si>
  <si>
    <t>8004030000000000002053948</t>
  </si>
  <si>
    <t>8004030000000000001882670</t>
  </si>
  <si>
    <t>608RMXX080282</t>
  </si>
  <si>
    <t>8004030000000000002415831</t>
  </si>
  <si>
    <t>PFL25487FTAMJAM412</t>
  </si>
  <si>
    <t>8004030000000000002716825</t>
  </si>
  <si>
    <t>08XC3CDM900162X</t>
  </si>
  <si>
    <t>BICOL 28</t>
  </si>
  <si>
    <t>8004030000000000002223244</t>
  </si>
  <si>
    <t>57101502BA73554</t>
  </si>
  <si>
    <t>TELEVISOR PLASMA LED 32" HD - USB-PC HDM</t>
  </si>
  <si>
    <t>8004030000000000002028343</t>
  </si>
  <si>
    <t>000000000002028343</t>
  </si>
  <si>
    <t>8004030000000000002028347</t>
  </si>
  <si>
    <t>000000000002028347</t>
  </si>
  <si>
    <t>8004030000000000002516266</t>
  </si>
  <si>
    <t>510TAZFB1045</t>
  </si>
  <si>
    <t>8004030000000000002516270</t>
  </si>
  <si>
    <t>51HAYED7186</t>
  </si>
  <si>
    <t>CENAE</t>
  </si>
  <si>
    <t>AIRE ACONDCIONADO MINI SPLIT 24.000 BTU</t>
  </si>
  <si>
    <t>8004030000000000002235961</t>
  </si>
  <si>
    <t>201TAAC00200</t>
  </si>
  <si>
    <t>8004030000000000002567889</t>
  </si>
  <si>
    <t>000000182073058711</t>
  </si>
  <si>
    <t>CAMARA VIDEO PANASONIC</t>
  </si>
  <si>
    <t>8004030000000000001045421</t>
  </si>
  <si>
    <t>G4TGA0147</t>
  </si>
  <si>
    <t>ESFES</t>
  </si>
  <si>
    <t>KIT DE EQUIPOS MEDICOS PARA AMBULANCIAS TIPO T.A.B</t>
  </si>
  <si>
    <t>8004030000000000001902226</t>
  </si>
  <si>
    <t>AIRE ACONDICIONADO LG 9000 BTU/H</t>
  </si>
  <si>
    <t>8004030000000000002449345</t>
  </si>
  <si>
    <t>CNPJ01166372/0001-</t>
  </si>
  <si>
    <t>8004030000000000001647785</t>
  </si>
  <si>
    <t>MO0300426</t>
  </si>
  <si>
    <t>TELEVISOR LG</t>
  </si>
  <si>
    <t>8004030000000000001643514</t>
  </si>
  <si>
    <t>000000000060556642</t>
  </si>
  <si>
    <t>8004030000000000001647790</t>
  </si>
  <si>
    <t>ZJESMWZ</t>
  </si>
  <si>
    <t>TELEVISOR SONY 42"</t>
  </si>
  <si>
    <t>8004030000000000001643521</t>
  </si>
  <si>
    <t>ESPAM</t>
  </si>
  <si>
    <t>8004030000000000001345987</t>
  </si>
  <si>
    <t>712TAR400646</t>
  </si>
  <si>
    <t>VIDEO PROYECTOR</t>
  </si>
  <si>
    <t>8004030000000000002035426</t>
  </si>
  <si>
    <t>1SBKQB30300002</t>
  </si>
  <si>
    <t>8004030000000000002144573</t>
  </si>
  <si>
    <t>304TABN01245</t>
  </si>
  <si>
    <t>AIRE NEOPLASMA 26</t>
  </si>
  <si>
    <t>8004030000000000001345980</t>
  </si>
  <si>
    <t>611KAKN00621</t>
  </si>
  <si>
    <t>8004030000000000001345983</t>
  </si>
  <si>
    <t>611KATM00017</t>
  </si>
  <si>
    <t>8004030000000000001044136</t>
  </si>
  <si>
    <t>502TADRGF898</t>
  </si>
  <si>
    <t>8004030000000000001044138</t>
  </si>
  <si>
    <t>710TANS00719</t>
  </si>
  <si>
    <t>8004030000000000001345969</t>
  </si>
  <si>
    <t>508KAFXOT363</t>
  </si>
  <si>
    <t>8004030000000000001345970</t>
  </si>
  <si>
    <t>508KAQJOT372</t>
  </si>
  <si>
    <t>8004030000000000001345971</t>
  </si>
  <si>
    <t>508KAKNOT405</t>
  </si>
  <si>
    <t>8004030000000000001044134</t>
  </si>
  <si>
    <t>ODUAPAKH200018K</t>
  </si>
  <si>
    <t>8004030000000000002000415</t>
  </si>
  <si>
    <t>409TATG00441</t>
  </si>
  <si>
    <t>8004030000000000001345984</t>
  </si>
  <si>
    <t>406TALB00248</t>
  </si>
  <si>
    <t>8004030000000000001345985</t>
  </si>
  <si>
    <t>602KABF01037</t>
  </si>
  <si>
    <t>8004030000000000001345986</t>
  </si>
  <si>
    <t>409TARU00454</t>
  </si>
  <si>
    <t>8004030000000000002301425</t>
  </si>
  <si>
    <t>0DU3PAJ6800063T</t>
  </si>
  <si>
    <t>8004030000000000001345967</t>
  </si>
  <si>
    <t>MEZ62674815</t>
  </si>
  <si>
    <t>8004030000000000002301423</t>
  </si>
  <si>
    <t>707TAN800695</t>
  </si>
  <si>
    <t>8004030000000000002301424</t>
  </si>
  <si>
    <t>F269PAEZ100020B</t>
  </si>
  <si>
    <t>8004030000000000001345973</t>
  </si>
  <si>
    <t>502TAKKGF853</t>
  </si>
  <si>
    <t>8004030000000000001044050</t>
  </si>
  <si>
    <t>209TAHQ01185</t>
  </si>
  <si>
    <t>8004030000000000001044051</t>
  </si>
  <si>
    <t>304TADRO1618</t>
  </si>
  <si>
    <t>8004030000000000001868002</t>
  </si>
  <si>
    <t>209TAEJ00764</t>
  </si>
  <si>
    <t>8004030000000000001345972</t>
  </si>
  <si>
    <t>C70303807010921440</t>
  </si>
  <si>
    <t>8004030000000000001044135</t>
  </si>
  <si>
    <t>ODUAPAKH2000540</t>
  </si>
  <si>
    <t>8004030000000000002244933</t>
  </si>
  <si>
    <t>107TAMA00403</t>
  </si>
  <si>
    <t>8004030000000000002144570</t>
  </si>
  <si>
    <t>306TALB00432</t>
  </si>
  <si>
    <t>8004030000000000002144571</t>
  </si>
  <si>
    <t>306TAZF00453</t>
  </si>
  <si>
    <t>ESTIR</t>
  </si>
  <si>
    <t>TV 47" MARCA LG LET FHD</t>
  </si>
  <si>
    <t>8004030000000000002405936</t>
  </si>
  <si>
    <t>404RMQK7Y236</t>
  </si>
  <si>
    <t>VIDEO CAMARA SONY REF. DCR-SR88</t>
  </si>
  <si>
    <t>8004030000000000001487914</t>
  </si>
  <si>
    <t>S01-1965459-P ESTI</t>
  </si>
  <si>
    <t>FOTOCOPIADORA KYOCERA TASKALFA</t>
  </si>
  <si>
    <t>8004030000000000001664088</t>
  </si>
  <si>
    <t>QLL9700474 ESTIR</t>
  </si>
  <si>
    <t>8004030000000000001664133</t>
  </si>
  <si>
    <t>M4SF054555L</t>
  </si>
  <si>
    <t>8004030000000000001664132</t>
  </si>
  <si>
    <t xml:space="preserve">M4SF055504L </t>
  </si>
  <si>
    <t>8004030000000000002035382</t>
  </si>
  <si>
    <t>BKQB25200043</t>
  </si>
  <si>
    <t>8004030000000000002035438</t>
  </si>
  <si>
    <t>1SBKQB30300057</t>
  </si>
  <si>
    <t>EQUIPO DE AIRE ACONDICIONADO MINI SPLIT 18.000BTU</t>
  </si>
  <si>
    <t>8004030000000000002297499</t>
  </si>
  <si>
    <t>8004030000000000002297498</t>
  </si>
  <si>
    <t>TELEVISOR  42" AULA 1</t>
  </si>
  <si>
    <t>8004030000000000002464324</t>
  </si>
  <si>
    <t>407RMP65K096</t>
  </si>
  <si>
    <t>AIRE ACONDICIONADO SIMPLY MINISPLIT 12000 BTU</t>
  </si>
  <si>
    <t>8004030000000000002405928</t>
  </si>
  <si>
    <t>SN: D2002772101159</t>
  </si>
  <si>
    <t>TELEVISOR SIMPLY 37" A-2</t>
  </si>
  <si>
    <t>8004030000000000002464325</t>
  </si>
  <si>
    <t>S/N SERIAL</t>
  </si>
  <si>
    <t>CALIBRADOR ELECTRONICO DE PRESION</t>
  </si>
  <si>
    <t>8004030000000000000165345</t>
  </si>
  <si>
    <t>SPEED TIMER 3000</t>
  </si>
  <si>
    <t>8004030000000000000179811</t>
  </si>
  <si>
    <t>INVENTARIO ADM</t>
  </si>
  <si>
    <t>8004030000000000000180243</t>
  </si>
  <si>
    <t>TIMER ELECTRONICO</t>
  </si>
  <si>
    <t>8004030000000000000182520</t>
  </si>
  <si>
    <t>8004030000000000000147474</t>
  </si>
  <si>
    <t>8004030000000000000130542</t>
  </si>
  <si>
    <t>BALANZA ELECTRONICA CON ESTUCHE DE ALTA RESISTENCIA</t>
  </si>
  <si>
    <t>8004030000000000000205076</t>
  </si>
  <si>
    <t>S/N 1050351160106</t>
  </si>
  <si>
    <t>CRONOGRAFO CED MILLENIIUM</t>
  </si>
  <si>
    <t>8004030000000000000129694</t>
  </si>
  <si>
    <t>AIRE ACONDICIONADO LG MINISPLIT 12000 BTU</t>
  </si>
  <si>
    <t>8004030000000000002405922</t>
  </si>
  <si>
    <t>D20027721011592912</t>
  </si>
  <si>
    <t>FUDRA1</t>
  </si>
  <si>
    <t>RED DE AIRE</t>
  </si>
  <si>
    <t>8004030000000000000993239</t>
  </si>
  <si>
    <t>8004030000000000001692309</t>
  </si>
  <si>
    <t>8004030000000000001511011</t>
  </si>
  <si>
    <t>8004030000000000001511018</t>
  </si>
  <si>
    <t>8004030000000000001001319</t>
  </si>
  <si>
    <t>8004030000000000002310771</t>
  </si>
  <si>
    <t>8004030000000000002310778</t>
  </si>
  <si>
    <t>8004030000000000002310780</t>
  </si>
  <si>
    <t>8004030000000000002310781</t>
  </si>
  <si>
    <t>8004030000000000002310782</t>
  </si>
  <si>
    <t>8004030000000000002310783</t>
  </si>
  <si>
    <t>8004030000000000002310784</t>
  </si>
  <si>
    <t>8004030000000000002310779</t>
  </si>
  <si>
    <t>8004030000000000001511017</t>
  </si>
  <si>
    <t>SCANER DE ALTA VELOCIDAD</t>
  </si>
  <si>
    <t>8004030000000000002486662</t>
  </si>
  <si>
    <t>8004030000000000002310769</t>
  </si>
  <si>
    <t>8004030000000000002310774</t>
  </si>
  <si>
    <t>8004030000000000002310776</t>
  </si>
  <si>
    <t>8004030000000000002310777</t>
  </si>
  <si>
    <t>8004030000000000002310775</t>
  </si>
  <si>
    <t>REPRODUCTOR DE DVD CON SALIDA HDMI</t>
  </si>
  <si>
    <t>8004030000000000001786332</t>
  </si>
  <si>
    <t>000000000000786332</t>
  </si>
  <si>
    <t>REPRODUCTOR DE BLUE RAY MARCA PIONNER</t>
  </si>
  <si>
    <t>8004030000000000001786333</t>
  </si>
  <si>
    <t>000000000000786333</t>
  </si>
  <si>
    <t>CAMARA FOTOGRAFICA</t>
  </si>
  <si>
    <t>8004030000000000002015069</t>
  </si>
  <si>
    <t>CAMARA FOTOGRAFICA ARTE POSTERIOR DE SENSOR OMOS</t>
  </si>
  <si>
    <t>8004030000000000002015071</t>
  </si>
  <si>
    <t>CAMARA DIGITAL  ALTA RESOLUCIONLOGITECH PRO 9000</t>
  </si>
  <si>
    <t>8004030000000000001793799</t>
  </si>
  <si>
    <t>000000000000793799</t>
  </si>
  <si>
    <t>SISTEMA TABLERO MOVIL AYUDAS RESERVADAS APOYO</t>
  </si>
  <si>
    <t>8004030000000000001786107</t>
  </si>
  <si>
    <t>SISTEMA UNIDAD TRABAJO  INTERACTIVA ESPECIAL</t>
  </si>
  <si>
    <t>8004030000000000001785002</t>
  </si>
  <si>
    <t>ESCRITORIO PRESIDENCIAL EN MADERA, TAPA SUP 20MM</t>
  </si>
  <si>
    <t>8004030000000000002030902</t>
  </si>
  <si>
    <t>8004030000000000002546508</t>
  </si>
  <si>
    <t>MESA DE JUNTAS 3,60X2,50 MTS</t>
  </si>
  <si>
    <t>8004030000000000002480477</t>
  </si>
  <si>
    <t>ATRIL</t>
  </si>
  <si>
    <t>8004030000000000002397279</t>
  </si>
  <si>
    <t>PUESTO DE INCENDIOS</t>
  </si>
  <si>
    <t>8004030000000000001000599</t>
  </si>
  <si>
    <t>BIBLIOTECA</t>
  </si>
  <si>
    <t>8004030000000000002546506</t>
  </si>
  <si>
    <t>8004030000000000002397278</t>
  </si>
  <si>
    <t>REPISA</t>
  </si>
  <si>
    <t>8004030000000000002546511</t>
  </si>
  <si>
    <t>8004030000000000002546507</t>
  </si>
  <si>
    <t>SILLA PARA MONTAR A CABALLO</t>
  </si>
  <si>
    <t>8004030000000000001428285</t>
  </si>
  <si>
    <t>8004030000000000001428286</t>
  </si>
  <si>
    <t>8004030000000000001428287</t>
  </si>
  <si>
    <t>8004030000000000001428288</t>
  </si>
  <si>
    <t>8004030000000000001428289</t>
  </si>
  <si>
    <t>8004030000000000001428290</t>
  </si>
  <si>
    <t>8004030000000000001428291</t>
  </si>
  <si>
    <t>8004030000000000001428292</t>
  </si>
  <si>
    <t>8004030000000000001428293</t>
  </si>
  <si>
    <t>8004030000000000001428294</t>
  </si>
  <si>
    <t>8004030000000000001428295</t>
  </si>
  <si>
    <t>8004030000000000001428296</t>
  </si>
  <si>
    <t>8004030000000000001804571</t>
  </si>
  <si>
    <t>8004030000000000001804572</t>
  </si>
  <si>
    <t>CAMA SENCILLA</t>
  </si>
  <si>
    <t>8004030000000000002851352</t>
  </si>
  <si>
    <t>8004030000000000002851354</t>
  </si>
  <si>
    <t>8004030000000000002851356</t>
  </si>
  <si>
    <t>8004030000000000002851358</t>
  </si>
  <si>
    <t>8004030000000000002851360</t>
  </si>
  <si>
    <t>8004030000000000002851362</t>
  </si>
  <si>
    <t>8004030000000000002851364</t>
  </si>
  <si>
    <t>8004030000000000002851366</t>
  </si>
  <si>
    <t>8004030000000000002851368</t>
  </si>
  <si>
    <t>8004030000000000002851370</t>
  </si>
  <si>
    <t>CAJONERA</t>
  </si>
  <si>
    <t>8004030000000000002454803</t>
  </si>
  <si>
    <t>8004030000000000002454807</t>
  </si>
  <si>
    <t>ESERT</t>
  </si>
  <si>
    <t>DIVISION ENTAMBORADA TAPIZADO EN PAÑO</t>
  </si>
  <si>
    <t>8004030000000000002301451</t>
  </si>
  <si>
    <t>8004030000000000002301426</t>
  </si>
  <si>
    <t>8004030000000000002301427</t>
  </si>
  <si>
    <t>8004030000000000002301428</t>
  </si>
  <si>
    <t>8004030000000000002301429</t>
  </si>
  <si>
    <t>8004030000000000002301430</t>
  </si>
  <si>
    <t>8004030000000000002301431</t>
  </si>
  <si>
    <t>8004030000000000002301432</t>
  </si>
  <si>
    <t>8004030000000000002301433</t>
  </si>
  <si>
    <t>8004030000000000002301434</t>
  </si>
  <si>
    <t>8004030000000000002301435</t>
  </si>
  <si>
    <t>8004030000000000002301436</t>
  </si>
  <si>
    <t>8004030000000000002301437</t>
  </si>
  <si>
    <t>8004030000000000002301438</t>
  </si>
  <si>
    <t>8004030000000000002301439</t>
  </si>
  <si>
    <t>8004030000000000002301440</t>
  </si>
  <si>
    <t>8004030000000000002301441</t>
  </si>
  <si>
    <t>8004030000000000002301442</t>
  </si>
  <si>
    <t>8004030000000000002301448</t>
  </si>
  <si>
    <t>8004030000000000002301449</t>
  </si>
  <si>
    <t>8004030000000000002301454</t>
  </si>
  <si>
    <t>8004030000000000002301445</t>
  </si>
  <si>
    <t>8004030000000000002301446</t>
  </si>
  <si>
    <t>PERCHERO EN MADERA</t>
  </si>
  <si>
    <t>8004030000000000000422713</t>
  </si>
  <si>
    <t>8004030000000000000384527</t>
  </si>
  <si>
    <t>8004030000000000000384540</t>
  </si>
  <si>
    <t>8004030000000000000430163</t>
  </si>
  <si>
    <t>8004030000000000000431486</t>
  </si>
  <si>
    <t>8004030000000000000430498</t>
  </si>
  <si>
    <t>8004030000000000000430283</t>
  </si>
  <si>
    <t>8004030000000000000430299</t>
  </si>
  <si>
    <t>SILLA TIFANNY</t>
  </si>
  <si>
    <t>8004030000000000000433295</t>
  </si>
  <si>
    <t>8004030000000000000433502</t>
  </si>
  <si>
    <t>8004030000000000000433470</t>
  </si>
  <si>
    <t>8004030000000000000433582</t>
  </si>
  <si>
    <t>8004030000000000000433635</t>
  </si>
  <si>
    <t>8004030000000000000433688</t>
  </si>
  <si>
    <t>8004030000000000000433637</t>
  </si>
  <si>
    <t>8004030000000000000434008</t>
  </si>
  <si>
    <t>8004030000000000000433872</t>
  </si>
  <si>
    <t>8004030000000000000434035</t>
  </si>
  <si>
    <t>MESA DE NOCHE EN MADERA</t>
  </si>
  <si>
    <t>8004030000000000000412384</t>
  </si>
  <si>
    <t>8004030000000000000435429</t>
  </si>
  <si>
    <t>8004030000000000000435241</t>
  </si>
  <si>
    <t>8004030000000000000435244</t>
  </si>
  <si>
    <t>8004030000000000000403166</t>
  </si>
  <si>
    <t>8004030000000000000403179</t>
  </si>
  <si>
    <t>8004030000000000000412768</t>
  </si>
  <si>
    <t>8004030000000000000405118</t>
  </si>
  <si>
    <t>8004030000000000000406344</t>
  </si>
  <si>
    <t>8004030000000000000401477</t>
  </si>
  <si>
    <t>8004030000000000000397545</t>
  </si>
  <si>
    <t>8004030000000000000398812</t>
  </si>
  <si>
    <t>8004030000000000000407517</t>
  </si>
  <si>
    <t>8004030000000000000407524</t>
  </si>
  <si>
    <t>8004030000000000000402962</t>
  </si>
  <si>
    <t>8004030000000000001787131</t>
  </si>
  <si>
    <t>8004030000000000001787132</t>
  </si>
  <si>
    <t>8004030000000000001787133</t>
  </si>
  <si>
    <t>8004030000000000001787134</t>
  </si>
  <si>
    <t>8004030000000000001787135</t>
  </si>
  <si>
    <t>LINEA DE MANDO EN MADERA</t>
  </si>
  <si>
    <t>8004030000000000002591876</t>
  </si>
  <si>
    <t>ESCRITORIO LINEAL PEKAN CAJONERA 1,2X0,6</t>
  </si>
  <si>
    <t>8004030000000000002644128</t>
  </si>
  <si>
    <t>BIBLIOTECA DE 1.37 x 1.60 x 0.30 MTS</t>
  </si>
  <si>
    <t>8004030000000000001789716</t>
  </si>
  <si>
    <t>8004030000000000001789717</t>
  </si>
  <si>
    <t>CARTELERA DE INFORMACION</t>
  </si>
  <si>
    <t>8004030000000000001346035</t>
  </si>
  <si>
    <t>CUADRO MAPA JURISDICCION</t>
  </si>
  <si>
    <t>8004030000000000002000427</t>
  </si>
  <si>
    <t>BIBLIOTECA EN MADERA CUYA MEDIDA ES MENOR A 0.70,</t>
  </si>
  <si>
    <t>8004030000000000001082396</t>
  </si>
  <si>
    <t>BIBLIOTECA  EN MADERA DE 0.70 X 0.40 X0.3 M CON</t>
  </si>
  <si>
    <t>8004030000000000000214173</t>
  </si>
  <si>
    <t>TABLERO ACRILICO UNV</t>
  </si>
  <si>
    <t>8004030000000000002464244</t>
  </si>
  <si>
    <t>8004030000000000002464245</t>
  </si>
  <si>
    <t>8004030000000000002464246</t>
  </si>
  <si>
    <t>MUEBLE EN MADERA PARA AUDIO VIDEO CON ENTREPAÑOS</t>
  </si>
  <si>
    <t>8004030000000000002310739</t>
  </si>
  <si>
    <t>8004030000000000002310740</t>
  </si>
  <si>
    <t>FOLDERAMA</t>
  </si>
  <si>
    <t>8004030000000000002546498</t>
  </si>
  <si>
    <t>FALDERO  ESTRUCTURAL  METÁLICO</t>
  </si>
  <si>
    <t>8004030000000000002546495</t>
  </si>
  <si>
    <t>8004030000000000002546505</t>
  </si>
  <si>
    <t>ESTANTE METALICO PARA ALMACENAMIENTO</t>
  </si>
  <si>
    <t>8004030000000000001000596</t>
  </si>
  <si>
    <t>8004030000000000001000597</t>
  </si>
  <si>
    <t>8004030000000000002546500</t>
  </si>
  <si>
    <t>8004030000000000002546516</t>
  </si>
  <si>
    <t>8004030000000000002546503</t>
  </si>
  <si>
    <t>8004030000000000002546509</t>
  </si>
  <si>
    <t>8004030000000000002546501</t>
  </si>
  <si>
    <t>8004030000000000001780980</t>
  </si>
  <si>
    <t>SILLA SECRETARIAL ERGONOMICA</t>
  </si>
  <si>
    <t>8004030000000000002480461</t>
  </si>
  <si>
    <t>8004030000000000002480462</t>
  </si>
  <si>
    <t>SILLA TAMDEN METALICO CROMADO 4 PUESTOS</t>
  </si>
  <si>
    <t>8004030000000000002480474</t>
  </si>
  <si>
    <t>8004030000000000002480475</t>
  </si>
  <si>
    <t>SILLA ERGONOMICA SIN APOYO PARA CABEZA</t>
  </si>
  <si>
    <t>8004030000000000002546496</t>
  </si>
  <si>
    <t>SILLA ERGONOMICA SIN BRAZOS TIPO OPERATIVA</t>
  </si>
  <si>
    <t>8004030000000000002546504</t>
  </si>
  <si>
    <t>8004030000000000002546513</t>
  </si>
  <si>
    <t>8004030000000000002546497</t>
  </si>
  <si>
    <t>8004030000000000002546512</t>
  </si>
  <si>
    <t>8004030000000000001427433</t>
  </si>
  <si>
    <t>8004030000000000001427434</t>
  </si>
  <si>
    <t>8004030000000000001427435</t>
  </si>
  <si>
    <t>8004030000000000001427436</t>
  </si>
  <si>
    <t>8004030000000000001427437</t>
  </si>
  <si>
    <t>8004030000000000001427438</t>
  </si>
  <si>
    <t>8004030000000000001427439</t>
  </si>
  <si>
    <t>8004030000000000001427440</t>
  </si>
  <si>
    <t>8004030000000000001427441</t>
  </si>
  <si>
    <t>8004030000000000001427442</t>
  </si>
  <si>
    <t>8004030000000000001427443</t>
  </si>
  <si>
    <t>8004030000000000001427444</t>
  </si>
  <si>
    <t>8004030000000000001427445</t>
  </si>
  <si>
    <t>8004030000000000001427446</t>
  </si>
  <si>
    <t>8004030000000000001427447</t>
  </si>
  <si>
    <t>8004030000000000001427448</t>
  </si>
  <si>
    <t>8004030000000000001427453</t>
  </si>
  <si>
    <t>8004030000000000001427454</t>
  </si>
  <si>
    <t>8004030000000000001427455</t>
  </si>
  <si>
    <t>8004030000000000001427458</t>
  </si>
  <si>
    <t>8004030000000000001427459</t>
  </si>
  <si>
    <t>8004030000000000001427460</t>
  </si>
  <si>
    <t>8004030000000000001427461</t>
  </si>
  <si>
    <t>8004030000000000001427464</t>
  </si>
  <si>
    <t>8004030000000000001427465</t>
  </si>
  <si>
    <t>8004030000000000001427466</t>
  </si>
  <si>
    <t>8004030000000000001427467</t>
  </si>
  <si>
    <t>8004030000000000001427468</t>
  </si>
  <si>
    <t>8004030000000000001427469</t>
  </si>
  <si>
    <t>8004030000000000001427474</t>
  </si>
  <si>
    <t>8004030000000000001427475</t>
  </si>
  <si>
    <t>8004030000000000001427477</t>
  </si>
  <si>
    <t>8004030000000000001427478</t>
  </si>
  <si>
    <t>8004030000000000001428305</t>
  </si>
  <si>
    <t>8004030000000000001428306</t>
  </si>
  <si>
    <t>8004030000000000001428307</t>
  </si>
  <si>
    <t>8004030000000000001428308</t>
  </si>
  <si>
    <t>8004030000000000001428309</t>
  </si>
  <si>
    <t>8004030000000000001428311</t>
  </si>
  <si>
    <t>8004030000000000001428312</t>
  </si>
  <si>
    <t>8004030000000000001428313</t>
  </si>
  <si>
    <t>8004030000000000001745372</t>
  </si>
  <si>
    <t>8004030000000000001750890</t>
  </si>
  <si>
    <t>8004030000000000001750891</t>
  </si>
  <si>
    <t>8004030000000000001750897</t>
  </si>
  <si>
    <t>8004030000000000001750898</t>
  </si>
  <si>
    <t>8004030000000000001878053</t>
  </si>
  <si>
    <t>8004030000000000001895159</t>
  </si>
  <si>
    <t>8004030000000000001895160</t>
  </si>
  <si>
    <t>8004030000000000001895161</t>
  </si>
  <si>
    <t>8004030000000000001895162</t>
  </si>
  <si>
    <t>8004030000000000001895163</t>
  </si>
  <si>
    <t>8004030000000000001895164</t>
  </si>
  <si>
    <t>CATRE METALICO SENCILLO</t>
  </si>
  <si>
    <t>8004030000000000001428266</t>
  </si>
  <si>
    <t>8004030000000000001428267</t>
  </si>
  <si>
    <t>8004030000000000001428268</t>
  </si>
  <si>
    <t>8004030000000000001428269</t>
  </si>
  <si>
    <t>8004030000000000001428270</t>
  </si>
  <si>
    <t>8004030000000000001428271</t>
  </si>
  <si>
    <t>8004030000000000001428272</t>
  </si>
  <si>
    <t>8004030000000000001428273</t>
  </si>
  <si>
    <t>COMODA METALICA</t>
  </si>
  <si>
    <t>8004030000000000001066944</t>
  </si>
  <si>
    <t>8004030000000000002110457</t>
  </si>
  <si>
    <t>GATO TIPO ZORRA (GATO HIDRAULICO)</t>
  </si>
  <si>
    <t>8004030000000000001038870</t>
  </si>
  <si>
    <t>8004030000000000001038871</t>
  </si>
  <si>
    <t>8004030000000000002577600</t>
  </si>
  <si>
    <t>8004030000000000002576978</t>
  </si>
  <si>
    <t>8004030000000000002576979</t>
  </si>
  <si>
    <t>ESCRITORIO ARCHIVO</t>
  </si>
  <si>
    <t>8004030000000000002144645</t>
  </si>
  <si>
    <t>ESTANTE METALICO PARALES 2 MTROS</t>
  </si>
  <si>
    <t>8004030000000000002144650</t>
  </si>
  <si>
    <t>ESCRITORIO EN VIDRIO DE 15 MM 1,75 X 0,73 EN VIDRI</t>
  </si>
  <si>
    <t>8004030000000000002794091</t>
  </si>
  <si>
    <t>GABINETE</t>
  </si>
  <si>
    <t>8004030000000000002584927</t>
  </si>
  <si>
    <t>8004030000000000002584918</t>
  </si>
  <si>
    <t>8004030000000000001958317</t>
  </si>
  <si>
    <t>8004030000000000001958297</t>
  </si>
  <si>
    <t>8004030000000000001958298</t>
  </si>
  <si>
    <t>8004030000000000001958299</t>
  </si>
  <si>
    <t>8004030000000000001958300</t>
  </si>
  <si>
    <t>ESLAN</t>
  </si>
  <si>
    <t>EXTINTOR DE 30LB</t>
  </si>
  <si>
    <t>8004030000000000002362061</t>
  </si>
  <si>
    <t>LAVA CABEZAS DOBLE TORRE LOZA RESINA POXICA</t>
  </si>
  <si>
    <t>8004030000000000002181000</t>
  </si>
  <si>
    <t>ARCHIBADOR METALICO DE PARED 0.80 x 0.40 x 0.35MTS</t>
  </si>
  <si>
    <t>8004030000000000001789728</t>
  </si>
  <si>
    <t>CAJA METALICA EN ALUMINIIO PARA TRANSPORTE</t>
  </si>
  <si>
    <t>8004030000000000000481024</t>
  </si>
  <si>
    <t>BICICLETA</t>
  </si>
  <si>
    <t>8004030000000000002620586</t>
  </si>
  <si>
    <t>8004030000000000002620589</t>
  </si>
  <si>
    <t>8004030000000000002620590</t>
  </si>
  <si>
    <t>8004030000000000002620591</t>
  </si>
  <si>
    <t>8004030000000000002620592</t>
  </si>
  <si>
    <t>8004030000000000002620593</t>
  </si>
  <si>
    <t>8004030000000000002620594</t>
  </si>
  <si>
    <t>8004030000000000002620595</t>
  </si>
  <si>
    <t>8004030000000000002620596</t>
  </si>
  <si>
    <t>8004030000000000002620597</t>
  </si>
  <si>
    <t>EXTINTOR ABC MULTIPROPOSITO DE 10 LIBRAS</t>
  </si>
  <si>
    <t>8004030000000000002387200</t>
  </si>
  <si>
    <t>8004030000000000002387201</t>
  </si>
  <si>
    <t>8004030000000000002387202</t>
  </si>
  <si>
    <t>8004030000000000002387203</t>
  </si>
  <si>
    <t>SILLAS IINTERLOCUTORAS</t>
  </si>
  <si>
    <t>8004030000000000002144603</t>
  </si>
  <si>
    <t>SILLA GIRATORIA NEUMATICA CON 5 RODACHINES</t>
  </si>
  <si>
    <t>8004030000000000002296844</t>
  </si>
  <si>
    <t>8004030000000000002296815</t>
  </si>
  <si>
    <t>SILLA METALICA EN MALLA NEGRO PLATA</t>
  </si>
  <si>
    <t>8004030000000000001783334</t>
  </si>
  <si>
    <t>8004030000000000001783335</t>
  </si>
  <si>
    <t>8004030000000000001783336</t>
  </si>
  <si>
    <t>8004030000000000001783337</t>
  </si>
  <si>
    <t>8004030000000000001783338</t>
  </si>
  <si>
    <t>8004030000000000001783339</t>
  </si>
  <si>
    <t>8004030000000000001783340</t>
  </si>
  <si>
    <t>8004030000000000001783341</t>
  </si>
  <si>
    <t>8004030000000000001783342</t>
  </si>
  <si>
    <t>8004030000000000001783343</t>
  </si>
  <si>
    <t>8004030000000000001783344</t>
  </si>
  <si>
    <t>8004030000000000001783345</t>
  </si>
  <si>
    <t>8004030000000000001783346</t>
  </si>
  <si>
    <t>8004030000000000001783347</t>
  </si>
  <si>
    <t>8004030000000000001783348</t>
  </si>
  <si>
    <t>8004030000000000001783349</t>
  </si>
  <si>
    <t>8004030000000000001783350</t>
  </si>
  <si>
    <t>8004030000000000001783351</t>
  </si>
  <si>
    <t>8004030000000000001783352</t>
  </si>
  <si>
    <t>8004030000000000001783353</t>
  </si>
  <si>
    <t>8004030000000000001783354</t>
  </si>
  <si>
    <t>8004030000000000001783355</t>
  </si>
  <si>
    <t>8004030000000000001783356</t>
  </si>
  <si>
    <t>8004030000000000001783357</t>
  </si>
  <si>
    <t>8004030000000000001783358</t>
  </si>
  <si>
    <t>8004030000000000001783359</t>
  </si>
  <si>
    <t>8004030000000000001783360</t>
  </si>
  <si>
    <t>8004030000000000001783361</t>
  </si>
  <si>
    <t>8004030000000000001783362</t>
  </si>
  <si>
    <t>8004030000000000001783363</t>
  </si>
  <si>
    <t>8004030000000000001783364</t>
  </si>
  <si>
    <t>8004030000000000001783365</t>
  </si>
  <si>
    <t>8004030000000000001783326</t>
  </si>
  <si>
    <t>8004030000000000001783327</t>
  </si>
  <si>
    <t>8004030000000000001783328</t>
  </si>
  <si>
    <t>8004030000000000001783329</t>
  </si>
  <si>
    <t>8004030000000000001783330</t>
  </si>
  <si>
    <t>8004030000000000001783331</t>
  </si>
  <si>
    <t>8004030000000000001783332</t>
  </si>
  <si>
    <t>8004030000000000001783333</t>
  </si>
  <si>
    <t>8004030000000000002546517</t>
  </si>
  <si>
    <t>PUESTO DE TRABAJO MED 1.50x1.20x0.60 MTS</t>
  </si>
  <si>
    <t>8004030000000000002480439</t>
  </si>
  <si>
    <t>8004030000000000002546502</t>
  </si>
  <si>
    <t>8004030000000000002546514</t>
  </si>
  <si>
    <t>SISTEMA UNIDAD TRABAJO EST.METAL PORTANTE ESPECIAL</t>
  </si>
  <si>
    <t>8004030000000000001785279</t>
  </si>
  <si>
    <t>8004030000000000001785282</t>
  </si>
  <si>
    <t>8004030000000000001785283</t>
  </si>
  <si>
    <t>8004030000000000001785284</t>
  </si>
  <si>
    <t>8004030000000000001785285</t>
  </si>
  <si>
    <t>8004030000000000001785286</t>
  </si>
  <si>
    <t>8004030000000000002121876</t>
  </si>
  <si>
    <t>MESA DE BILLAR POOL</t>
  </si>
  <si>
    <t>8004030000000000001173663</t>
  </si>
  <si>
    <t>ESCRITORIO LINEAL PEKAN CAJONERA 1.20X.06</t>
  </si>
  <si>
    <t>8004030000000000002481428</t>
  </si>
  <si>
    <t>8004030000000000002481431</t>
  </si>
  <si>
    <t>8004030000000000002481433</t>
  </si>
  <si>
    <t>8004030000000000002481434</t>
  </si>
  <si>
    <t>8004030000000000002481436</t>
  </si>
  <si>
    <t>8004030000000000002481437</t>
  </si>
  <si>
    <t>8004030000000000002481438</t>
  </si>
  <si>
    <t>8004030000000000002454595</t>
  </si>
  <si>
    <t>8004030000000000002454597</t>
  </si>
  <si>
    <t>ESCRITORIO MOD PEKAN PATA METAL 1,8X1,5 CM</t>
  </si>
  <si>
    <t>8004030000000000002455013</t>
  </si>
  <si>
    <t>8004030000000000002455014</t>
  </si>
  <si>
    <t>ESCRITORIO CON SUPERFICIE EN TABLEX DE 30MM</t>
  </si>
  <si>
    <t>8004030000000000002576755</t>
  </si>
  <si>
    <t>8004030000000000002576752</t>
  </si>
  <si>
    <t>PUESTOS DE TRABAJO INCLUYE SUPERFICIES  DE TRABAJO</t>
  </si>
  <si>
    <t>8004030000000000002794102</t>
  </si>
  <si>
    <t>8004030000000000002794103</t>
  </si>
  <si>
    <t>ESCRITORIO EN MADERA CON SILLA</t>
  </si>
  <si>
    <t>8004030000000000001744456</t>
  </si>
  <si>
    <t>SILLA MADERA PARA MESA DE JUNTA</t>
  </si>
  <si>
    <t>8004030000000000001230427</t>
  </si>
  <si>
    <t>8004030000000000001231281</t>
  </si>
  <si>
    <t>8004030000000000001231282</t>
  </si>
  <si>
    <t>8004030000000000001804472</t>
  </si>
  <si>
    <t>8004030000000000001804474</t>
  </si>
  <si>
    <t>8004030000000000001804476</t>
  </si>
  <si>
    <t>8004030000000000001804478</t>
  </si>
  <si>
    <t>8004030000000000001804480</t>
  </si>
  <si>
    <t>8004030000000000001804482</t>
  </si>
  <si>
    <t>8004030000000000001804484</t>
  </si>
  <si>
    <t>8004030000000000001804486</t>
  </si>
  <si>
    <t>ESCRITORIO T. EAS</t>
  </si>
  <si>
    <t>8004030000000000001182613</t>
  </si>
  <si>
    <t>8004030000000000001182615</t>
  </si>
  <si>
    <t>8004030000000000001182619</t>
  </si>
  <si>
    <t>8004030000000000001182612</t>
  </si>
  <si>
    <t>CLOSET EN MEDACOR</t>
  </si>
  <si>
    <t>8004030000000000002168633</t>
  </si>
  <si>
    <t>8004030000000000002168634</t>
  </si>
  <si>
    <t>8004030000000000002168635</t>
  </si>
  <si>
    <t>8004030000000000002168636</t>
  </si>
  <si>
    <t>SILLA TIPO INTERLOCUTORA CON BRAZOS ESPALDAR</t>
  </si>
  <si>
    <t>8004030000000000002129585</t>
  </si>
  <si>
    <t>8004030000000000002129586</t>
  </si>
  <si>
    <t>8004030000000000002129587</t>
  </si>
  <si>
    <t>8004030000000000002129588</t>
  </si>
  <si>
    <t>8004030000000000002129589</t>
  </si>
  <si>
    <t>TIENDAS MILITARES EUREKA ASSAULT OUTFITTER 4</t>
  </si>
  <si>
    <t>8004030000000000001670863</t>
  </si>
  <si>
    <t>8004030000000000001670840</t>
  </si>
  <si>
    <t>8004030000000000001670841</t>
  </si>
  <si>
    <t>8004030000000000001670842</t>
  </si>
  <si>
    <t>8004030000000000001670843</t>
  </si>
  <si>
    <t>8004030000000000001670844</t>
  </si>
  <si>
    <t>8004030000000000001670845</t>
  </si>
  <si>
    <t>8004030000000000001670846</t>
  </si>
  <si>
    <t>8004030000000000001670847</t>
  </si>
  <si>
    <t>8004030000000000001670848</t>
  </si>
  <si>
    <t>8004030000000000001670849</t>
  </si>
  <si>
    <t>8004030000000000001670850</t>
  </si>
  <si>
    <t>8004030000000000001670851</t>
  </si>
  <si>
    <t>8004030000000000001670852</t>
  </si>
  <si>
    <t>8004030000000000001670853</t>
  </si>
  <si>
    <t>8004030000000000001670854</t>
  </si>
  <si>
    <t>8004030000000000001670855</t>
  </si>
  <si>
    <t>8004030000000000001670856</t>
  </si>
  <si>
    <t>8004030000000000001670857</t>
  </si>
  <si>
    <t>8004030000000000001670858</t>
  </si>
  <si>
    <t>PUESTO DE TRABAJO EN IMPORTADO MADERA Y METAL</t>
  </si>
  <si>
    <t>8004030000000000001789721</t>
  </si>
  <si>
    <t>SILLA INTERLOCUTURA SIN DESCANZBRAZOS</t>
  </si>
  <si>
    <t>8004030000000000001783250</t>
  </si>
  <si>
    <t>BADRA2</t>
  </si>
  <si>
    <t>SILLA TIPO OPERATIVA</t>
  </si>
  <si>
    <t>8004030000000000002497677</t>
  </si>
  <si>
    <t>METAL - PLASTICO</t>
  </si>
  <si>
    <t>BADRE 1</t>
  </si>
  <si>
    <t>Carpas Propósitos Generales</t>
  </si>
  <si>
    <t>8004030000000000002110070</t>
  </si>
  <si>
    <t>8004030000000000002110071</t>
  </si>
  <si>
    <t>8004030000000000002110072</t>
  </si>
  <si>
    <t>8004030000000000002110073</t>
  </si>
  <si>
    <t>8004030000000000002110074</t>
  </si>
  <si>
    <t>8004030000000000002110075</t>
  </si>
  <si>
    <t>8004030000000000002110076</t>
  </si>
  <si>
    <t>8004030000000000002110077</t>
  </si>
  <si>
    <t>CARPA TIPO CAMPAMENTO PELOTON 5.5 X 12 M</t>
  </si>
  <si>
    <t>8004030000000000002552698</t>
  </si>
  <si>
    <t>SILLA ERGONOMICA</t>
  </si>
  <si>
    <t>8004030000000000001510839</t>
  </si>
  <si>
    <t>8004030000000000001510844</t>
  </si>
  <si>
    <t>SILLA GENERAL NEGRA 3284</t>
  </si>
  <si>
    <t>8004030000000000002682310</t>
  </si>
  <si>
    <t>SILLA GENERAL NEGRA 3282</t>
  </si>
  <si>
    <t>8004030000000000002682308</t>
  </si>
  <si>
    <t>8004030000000000002682309</t>
  </si>
  <si>
    <t>Silla operativa, estructura del espaldar y asiento</t>
  </si>
  <si>
    <t>8004030000000000002625732</t>
  </si>
  <si>
    <t>8004030000000000002625733</t>
  </si>
  <si>
    <t>8004030000000000002322674</t>
  </si>
  <si>
    <t>8004030000000000002322594</t>
  </si>
  <si>
    <t>8004030000000000002322673</t>
  </si>
  <si>
    <t>SILLA INTERLOCUTORA</t>
  </si>
  <si>
    <t>8004030000000000002471780</t>
  </si>
  <si>
    <t>SILLA SECRETARIAL YACARTA</t>
  </si>
  <si>
    <t>8004030000000000002516273</t>
  </si>
  <si>
    <t>8004030000000000002516274</t>
  </si>
  <si>
    <t>8004030000000000002516281</t>
  </si>
  <si>
    <t>SILLA INTERLOCUTORA BASE EN TUBO</t>
  </si>
  <si>
    <t>8004030000000000002144662</t>
  </si>
  <si>
    <t>8004030000000000002577582</t>
  </si>
  <si>
    <t>8004030000000000002577589</t>
  </si>
  <si>
    <t>8004030000000000002577590</t>
  </si>
  <si>
    <t>8004030000000000002577591</t>
  </si>
  <si>
    <t>8004030000000000002577594</t>
  </si>
  <si>
    <t>8004030000000000002577597</t>
  </si>
  <si>
    <t>8004030000000000002577598</t>
  </si>
  <si>
    <t>8004030000000000002577599</t>
  </si>
  <si>
    <t>8004030000000000002576969</t>
  </si>
  <si>
    <t>8004030000000000002576970</t>
  </si>
  <si>
    <t>SILLA CAIRO INTERLOCUTORA</t>
  </si>
  <si>
    <t>8004030000000000002794098</t>
  </si>
  <si>
    <t>8004030000000000002794106</t>
  </si>
  <si>
    <t>SILLA GIRATORIA</t>
  </si>
  <si>
    <t>8004030000000000002000455</t>
  </si>
  <si>
    <t>8004030000000000002000449</t>
  </si>
  <si>
    <t>8004030000000000002619179</t>
  </si>
  <si>
    <t>8004030000000000002619187</t>
  </si>
  <si>
    <t>SILLA ERGONOMICA CON BRAZO</t>
  </si>
  <si>
    <t>8004030000000000002052059</t>
  </si>
  <si>
    <t>SILLA ERGONOMICA TIPO EJECUTIVA CON BRAZOS. 5 AP</t>
  </si>
  <si>
    <t>8004030000000000002662726</t>
  </si>
  <si>
    <t>SILLAS ERGONÓMICAS TIPO EJECUTIVA CON BRAZOS. 5 AP</t>
  </si>
  <si>
    <t>8004030000000000002662730</t>
  </si>
  <si>
    <t>SILLA EJECUTIVA EN MALLA</t>
  </si>
  <si>
    <t>SILLA PRESIDENTE ESTRUCTURA METALICA CON BRAZOS</t>
  </si>
  <si>
    <t>8004030000000000002129558</t>
  </si>
  <si>
    <t>8004030000000000002129559</t>
  </si>
  <si>
    <t>PUESTO DE TRABAJO DE 1.8*1,60 INC. ARCHIVADOR</t>
  </si>
  <si>
    <t>8004030000000000001040584</t>
  </si>
  <si>
    <t>SILLA INTERLOCUTORA SIN BRAZOS, ESPALDAR EN CARCAS</t>
  </si>
  <si>
    <t>8004030000000000002032073</t>
  </si>
  <si>
    <t>8004030000000000002032074</t>
  </si>
  <si>
    <t>SILLA GIRATORIA EMPRESARIAL EN NILON DE 5 ASPAS</t>
  </si>
  <si>
    <t>8004030000000000002031991</t>
  </si>
  <si>
    <t>8004030000000000002031993</t>
  </si>
  <si>
    <t>8004030000000000002032022</t>
  </si>
  <si>
    <t>SILLA INTERLOCUTORA ISOSCELES</t>
  </si>
  <si>
    <t>8004030000000000002168649</t>
  </si>
  <si>
    <t>8004030000000000002168650</t>
  </si>
  <si>
    <t>8004030000000000002129564</t>
  </si>
  <si>
    <t>8004030000000000002031989</t>
  </si>
  <si>
    <t>8004030000000000002129583</t>
  </si>
  <si>
    <t>TELON PARA PROYECCION</t>
  </si>
  <si>
    <t>8004030000000000002608200</t>
  </si>
  <si>
    <t>8004030000000000002608542</t>
  </si>
  <si>
    <t>8004030000000000002031998</t>
  </si>
  <si>
    <t>8004030000000000002031999</t>
  </si>
  <si>
    <t>8004030000000000002411666</t>
  </si>
  <si>
    <t>SILLA GIRATORIA TIPO SECRETARIA CON BRAZO</t>
  </si>
  <si>
    <t>8004030000000000002144562</t>
  </si>
  <si>
    <t>8004030000000000002611865</t>
  </si>
  <si>
    <t>8004030000000000002411680</t>
  </si>
  <si>
    <t>8004030000000000002411675</t>
  </si>
  <si>
    <t>8004030000000000002360668</t>
  </si>
  <si>
    <t>8004030000000000002360669</t>
  </si>
  <si>
    <t>SILLA ISOCELES ESTRUCTURA EN TUBERIA 30X15</t>
  </si>
  <si>
    <t>8004030000000000002600617</t>
  </si>
  <si>
    <t>8004030000000000002600618</t>
  </si>
  <si>
    <t>8004030000000000002600619</t>
  </si>
  <si>
    <t>8004030000000000002600620</t>
  </si>
  <si>
    <t>8004030000000000002600621</t>
  </si>
  <si>
    <t>8004030000000000002600622</t>
  </si>
  <si>
    <t>8004030000000000002600623</t>
  </si>
  <si>
    <t>8004030000000000002600624</t>
  </si>
  <si>
    <t>8004030000000000002600625</t>
  </si>
  <si>
    <t>8004030000000000002600626</t>
  </si>
  <si>
    <t>PLANTA ELECTRICA</t>
  </si>
  <si>
    <t>8004030000000000001091094</t>
  </si>
  <si>
    <t>I99X142482</t>
  </si>
  <si>
    <t>CARPA A CUATRO AGUAS</t>
  </si>
  <si>
    <t>8004030000000000002630020</t>
  </si>
  <si>
    <t>8004030000000000002480161</t>
  </si>
  <si>
    <t>CARPA TIPÓ RANCHO</t>
  </si>
  <si>
    <t>8004030000000000002480178</t>
  </si>
  <si>
    <t>EQUIPO DE BORDE REF. WS-C2960-8TC-L</t>
  </si>
  <si>
    <t>8004030000000000001744338</t>
  </si>
  <si>
    <t>FOC1252V3HR</t>
  </si>
  <si>
    <t>SISTEMA MONITOREO Y CONTROL INCLUYE CAMARAS</t>
  </si>
  <si>
    <t>8004030000000000001786330</t>
  </si>
  <si>
    <t>000000000000786330</t>
  </si>
  <si>
    <t>SILLAS RIMAX</t>
  </si>
  <si>
    <t>8004030000000000002394938</t>
  </si>
  <si>
    <t>8004030000000000002394939</t>
  </si>
  <si>
    <t>8004030000000000002394940</t>
  </si>
  <si>
    <t>8004030000000000002394941</t>
  </si>
  <si>
    <t>8004030000000000002394942</t>
  </si>
  <si>
    <t>8004030000000000002394943</t>
  </si>
  <si>
    <t>8004030000000000002394944</t>
  </si>
  <si>
    <t>8004030000000000002394945</t>
  </si>
  <si>
    <t>8004030000000000002394946</t>
  </si>
  <si>
    <t>8004030000000000002394947</t>
  </si>
  <si>
    <t>8004030000000000002394948</t>
  </si>
  <si>
    <t>8004030000000000002394949</t>
  </si>
  <si>
    <t>8004030000000000002394950</t>
  </si>
  <si>
    <t>8004030000000000002394951</t>
  </si>
  <si>
    <t>8004030000000000002394952</t>
  </si>
  <si>
    <t>8004030000000000002394953</t>
  </si>
  <si>
    <t>8004030000000000002394954</t>
  </si>
  <si>
    <t>8004030000000000002394955</t>
  </si>
  <si>
    <t>8004030000000000002394956</t>
  </si>
  <si>
    <t>8004030000000000002394957</t>
  </si>
  <si>
    <t>SILLAS ETERNAS NEGRAS</t>
  </si>
  <si>
    <t>8004030000000000002394916</t>
  </si>
  <si>
    <t>8004030000000000002394917</t>
  </si>
  <si>
    <t>8004030000000000002394918</t>
  </si>
  <si>
    <t>8004030000000000002394924</t>
  </si>
  <si>
    <t>8004030000000000002394925</t>
  </si>
  <si>
    <t>8004030000000000002394926</t>
  </si>
  <si>
    <t>8004030000000000002394927</t>
  </si>
  <si>
    <t>8004030000000000002394928</t>
  </si>
  <si>
    <t>8004030000000000002394929</t>
  </si>
  <si>
    <t>8004030000000000002394931</t>
  </si>
  <si>
    <t>CORTINAS TIPO PERSIANAS</t>
  </si>
  <si>
    <t>8004030000000000002195309</t>
  </si>
  <si>
    <t>8004030000000000002195313</t>
  </si>
  <si>
    <t>8004030000000000002195310</t>
  </si>
  <si>
    <t>8004030000000000002471758</t>
  </si>
  <si>
    <t>8004030000000000002471762</t>
  </si>
  <si>
    <t>8004030000000000002471767</t>
  </si>
  <si>
    <t>8004030000000000002471769</t>
  </si>
  <si>
    <t>8004030000000000002471770</t>
  </si>
  <si>
    <t>8004030000000000002471772</t>
  </si>
  <si>
    <t>8004030000000000002471773</t>
  </si>
  <si>
    <t>8004030000000000002471774</t>
  </si>
  <si>
    <t>8004030000000000002471775</t>
  </si>
  <si>
    <t>8004030000000000002471776</t>
  </si>
  <si>
    <t>8004030000000000002794099</t>
  </si>
  <si>
    <t>8004030000000000002794096</t>
  </si>
  <si>
    <t>8004030000000000002794097</t>
  </si>
  <si>
    <t>8004030000000000002794100</t>
  </si>
  <si>
    <t>8004030000000000002794101</t>
  </si>
  <si>
    <t>8004030000000000002464318</t>
  </si>
  <si>
    <t>8004030000000000002464319</t>
  </si>
  <si>
    <t>PORTAPROVEEDOR ESPECIAL TIRO PRACTICO PP</t>
  </si>
  <si>
    <t>8004030000000000001164142</t>
  </si>
  <si>
    <t>8004030000000000001164143</t>
  </si>
  <si>
    <t>8004030000000000001164144</t>
  </si>
  <si>
    <t>8004030000000000001164145</t>
  </si>
  <si>
    <t>CINTURON DOBLE DE RESISTENCIA</t>
  </si>
  <si>
    <t>8004030000000000000145464</t>
  </si>
  <si>
    <t>8004030000000000000129641</t>
  </si>
  <si>
    <t>SILLA GIRATORIA TAPIZADA EN MALLA CON ESPALDAR</t>
  </si>
  <si>
    <t>8004030000000000002310692</t>
  </si>
  <si>
    <t>8004030000000000002310698</t>
  </si>
  <si>
    <t>8004030000000000002310699</t>
  </si>
  <si>
    <t>8004030000000000002310701</t>
  </si>
  <si>
    <t>8004030000000000002310702</t>
  </si>
  <si>
    <t>8004030000000000002310703</t>
  </si>
  <si>
    <t>8004030000000000002310704</t>
  </si>
  <si>
    <t>SILLA GIRATORIA EN MALLA</t>
  </si>
  <si>
    <t>8004030000000000002360720</t>
  </si>
  <si>
    <t>8004030000000000002360721</t>
  </si>
  <si>
    <t>ALCOHOLIMETRO CON DESCARGA DE DATOS</t>
  </si>
  <si>
    <t>8004030000000000002053949</t>
  </si>
  <si>
    <t>BOTIQUIN PRIMEROS AUXILIOS</t>
  </si>
  <si>
    <t>8004030000000000001931498</t>
  </si>
  <si>
    <t>TEXTIL</t>
  </si>
  <si>
    <t>BADRA 1</t>
  </si>
  <si>
    <t>BADRA 2</t>
  </si>
  <si>
    <t>BICOL</t>
  </si>
  <si>
    <t>FUDRA 1</t>
  </si>
  <si>
    <t>BOTA DE COMBATE VULCANIZADA</t>
  </si>
  <si>
    <t>MORRAL DE CAMPAÑA CON PARRILLA VERDE</t>
  </si>
  <si>
    <t>PONCHO PIXELADO</t>
  </si>
  <si>
    <t xml:space="preserve">SOBRE CARPA </t>
  </si>
  <si>
    <t>HAMACA CON TOLDILLO</t>
  </si>
  <si>
    <t>BADRE1</t>
  </si>
  <si>
    <t>GUANTES PARA RAPEL</t>
  </si>
  <si>
    <t>BORRADOSOGA SPIES 150 PIES (45.7M)</t>
  </si>
  <si>
    <t>STRAP</t>
  </si>
  <si>
    <t>BORRADO ESLINGA</t>
  </si>
  <si>
    <t>BORRADO RODILLERAS</t>
  </si>
  <si>
    <t>BASTON TIPO TONFA NEGRO</t>
  </si>
  <si>
    <t>BOTA COMBATE POLICÍA MILITAR T-39</t>
  </si>
  <si>
    <t>BOTA COMBATE VULCANIZADA T-38</t>
  </si>
  <si>
    <t>BOTA COMBATE VULCANIZADA T-39</t>
  </si>
  <si>
    <t>BOTA COMBATE VULCANIZADA T-40</t>
  </si>
  <si>
    <t>BOTA COMBATE VULCANIZADA T-41</t>
  </si>
  <si>
    <t>BOTA COMBATE VULCANIZADA T-42</t>
  </si>
  <si>
    <t>BOTA COMBATE VULCANIZADA T-43</t>
  </si>
  <si>
    <t>BOTA COMBATE VULCANIZADA T-45</t>
  </si>
  <si>
    <t>BOTA COMBATE VULCANIZADA T-46</t>
  </si>
  <si>
    <t>CINTURON EN REATA DE 55MM</t>
  </si>
  <si>
    <t>PORTA PROVEEDORES CUERO BLANCO</t>
  </si>
  <si>
    <t>BICOL28</t>
  </si>
  <si>
    <t>PARRILLA METÁLICA PARA MORRAL DE CAMPAÑA</t>
  </si>
  <si>
    <t>1088765</t>
  </si>
  <si>
    <t>1328613</t>
  </si>
  <si>
    <t>1023734</t>
  </si>
  <si>
    <t>1497742</t>
  </si>
  <si>
    <t>MOSQUETON DELTA SEGURIDAD</t>
  </si>
  <si>
    <t>472</t>
  </si>
  <si>
    <t>ESCRITORIO LINEAL PEKAN CAJONERA 1.2X0.6 CM</t>
  </si>
  <si>
    <t>869000059479</t>
  </si>
  <si>
    <t>8004030000000000002545726</t>
  </si>
  <si>
    <t>8004030000000000002028626</t>
  </si>
  <si>
    <t>8004030000000000002028628</t>
  </si>
  <si>
    <t>8004030000000000002028627</t>
  </si>
  <si>
    <t>8004030000000000002028629</t>
  </si>
  <si>
    <t>8004030000000000002028631</t>
  </si>
  <si>
    <t>8004030000000000002028633</t>
  </si>
  <si>
    <t>8004030000000000002028635</t>
  </si>
  <si>
    <t>8004030000000000002028637</t>
  </si>
  <si>
    <t>ESCRITORIO OPERATIVO RECTO EN AGLOMERADO DE 25MM</t>
  </si>
  <si>
    <t>8004030000000000002118017</t>
  </si>
  <si>
    <t>8004030000000000002118018</t>
  </si>
  <si>
    <t>ESCRITORIO INDIVIDUALES</t>
  </si>
  <si>
    <t>8004030000000000002507789</t>
  </si>
  <si>
    <t>8004030000000000002507790</t>
  </si>
  <si>
    <t>8004030000000000002507791</t>
  </si>
  <si>
    <t>CATRE MILITAR PLEGABLE PARA DESPLIEGUE MILITAR</t>
  </si>
  <si>
    <t>869000104863</t>
  </si>
  <si>
    <t>8004030000000000002858168</t>
  </si>
  <si>
    <t>869000104864</t>
  </si>
  <si>
    <t>8004030000000000002858169</t>
  </si>
  <si>
    <t>869000104865</t>
  </si>
  <si>
    <t>8004030000000000002858170</t>
  </si>
  <si>
    <t>166500005546</t>
  </si>
  <si>
    <t>166500005547</t>
  </si>
  <si>
    <t>166500006051</t>
  </si>
  <si>
    <t>869000056934</t>
  </si>
  <si>
    <t>869000056936</t>
  </si>
  <si>
    <t>869000056937</t>
  </si>
  <si>
    <t>869000056939</t>
  </si>
  <si>
    <t>869000056940</t>
  </si>
  <si>
    <t>869000056942</t>
  </si>
  <si>
    <t>869000056943</t>
  </si>
  <si>
    <t>869000056945</t>
  </si>
  <si>
    <t>869000056947</t>
  </si>
  <si>
    <t>869000057678</t>
  </si>
  <si>
    <t>869000057679</t>
  </si>
  <si>
    <t>869000057727</t>
  </si>
  <si>
    <t>869000057729</t>
  </si>
  <si>
    <t>869000057731</t>
  </si>
  <si>
    <t>869000057733</t>
  </si>
  <si>
    <t>869000057735</t>
  </si>
  <si>
    <t>869000057737</t>
  </si>
  <si>
    <t>869000059344</t>
  </si>
  <si>
    <t>869000059346</t>
  </si>
  <si>
    <t>869000059671</t>
  </si>
  <si>
    <t>869000061150</t>
  </si>
  <si>
    <t>869000061153</t>
  </si>
  <si>
    <t>869000061154</t>
  </si>
  <si>
    <t>869000061155</t>
  </si>
  <si>
    <t>869000073488</t>
  </si>
  <si>
    <t>869000073489</t>
  </si>
  <si>
    <t>869000076629</t>
  </si>
  <si>
    <t>869000079784</t>
  </si>
  <si>
    <t>869000079785</t>
  </si>
  <si>
    <t>8004030000000000002145640</t>
  </si>
  <si>
    <t>8004030000000000002110228</t>
  </si>
  <si>
    <t>CAJONERA METALICA COLOR GRIS</t>
  </si>
  <si>
    <t>869000054337</t>
  </si>
  <si>
    <t>8004030000000000001479724</t>
  </si>
  <si>
    <t>869000054339</t>
  </si>
  <si>
    <t>8004030000000000001479725</t>
  </si>
  <si>
    <t>869000056932</t>
  </si>
  <si>
    <t>8004030000000000002406202</t>
  </si>
  <si>
    <t>869000056949</t>
  </si>
  <si>
    <t>8004030000000000002406213</t>
  </si>
  <si>
    <t>869000056951</t>
  </si>
  <si>
    <t>8004030000000000002406214</t>
  </si>
  <si>
    <t>869000056995</t>
  </si>
  <si>
    <t>8004030000000000002401275</t>
  </si>
  <si>
    <t>869000057540</t>
  </si>
  <si>
    <t>8004030000000000002455070</t>
  </si>
  <si>
    <t>869000057945</t>
  </si>
  <si>
    <t>8004030000000000002466809</t>
  </si>
  <si>
    <t>869000059674</t>
  </si>
  <si>
    <t>8004030000000000002662773</t>
  </si>
  <si>
    <t>5.5</t>
  </si>
  <si>
    <t>869000059676</t>
  </si>
  <si>
    <t>8004030000000000002662774</t>
  </si>
  <si>
    <t>869000061151</t>
  </si>
  <si>
    <t>8004030000000000002214092</t>
  </si>
  <si>
    <t>166500006016</t>
  </si>
  <si>
    <t>8004030000000000001039138</t>
  </si>
  <si>
    <t>869000057666</t>
  </si>
  <si>
    <t>8004030000000000002421172</t>
  </si>
  <si>
    <t>869000059278</t>
  </si>
  <si>
    <t>8004030000000000002666526</t>
  </si>
  <si>
    <t xml:space="preserve">METAL </t>
  </si>
  <si>
    <t>ARCO DETECTOR DE METALES REF. CS 5000</t>
  </si>
  <si>
    <t>165500122393</t>
  </si>
  <si>
    <t>8004030000000000002670722</t>
  </si>
  <si>
    <t>TABLERO EN VIDRIO FLOTADO DE 150x120</t>
  </si>
  <si>
    <t>869000058920</t>
  </si>
  <si>
    <t>8004030000000000002486633</t>
  </si>
  <si>
    <t>BIBLIOTECA CON VIDRIO</t>
  </si>
  <si>
    <t>869000060304</t>
  </si>
  <si>
    <t>8004030000000000002666978</t>
  </si>
  <si>
    <t>869000099878</t>
  </si>
  <si>
    <t>8004030000000000002865160</t>
  </si>
  <si>
    <t>TELEVISOR DE 48"</t>
  </si>
  <si>
    <t>869000058529</t>
  </si>
  <si>
    <t>8004030000000000002486650</t>
  </si>
  <si>
    <t>CARTELERA EN CORCHO 80X60 CM</t>
  </si>
  <si>
    <t>869000054650</t>
  </si>
  <si>
    <t>8004030000000000002214295</t>
  </si>
  <si>
    <t>AMPLIFICADOR  SONIDO</t>
  </si>
  <si>
    <t>165500122223</t>
  </si>
  <si>
    <t>8004030000000000002631500</t>
  </si>
  <si>
    <t>166500005426</t>
  </si>
  <si>
    <t>166500005432</t>
  </si>
  <si>
    <t>SECADORA WHIRPOOL DE 16 CICLOS DE LAVADO 33 L</t>
  </si>
  <si>
    <t>166500005627</t>
  </si>
  <si>
    <t>8004030000000000001998653</t>
  </si>
  <si>
    <t>166500005628</t>
  </si>
  <si>
    <t>8004030000000000001998654</t>
  </si>
  <si>
    <t>166500005639</t>
  </si>
  <si>
    <t>166500005640</t>
  </si>
  <si>
    <t>166500005674</t>
  </si>
  <si>
    <t>8004030000000000001873859</t>
  </si>
  <si>
    <t>166500005760</t>
  </si>
  <si>
    <t>CARPA TIPO KIOSCO</t>
  </si>
  <si>
    <t>166500005776</t>
  </si>
  <si>
    <t>8004030000000000002634467</t>
  </si>
  <si>
    <t>166500005787</t>
  </si>
  <si>
    <t>166500005789</t>
  </si>
  <si>
    <t>8004030000000000001998644</t>
  </si>
  <si>
    <t>166500005798</t>
  </si>
  <si>
    <t>166500005800</t>
  </si>
  <si>
    <t>166500005864</t>
  </si>
  <si>
    <t>166500005865</t>
  </si>
  <si>
    <t>166500005884</t>
  </si>
  <si>
    <t>8004030000000000001873948</t>
  </si>
  <si>
    <t>166500005940</t>
  </si>
  <si>
    <t>166500005995</t>
  </si>
  <si>
    <t>8004030000000000001873721</t>
  </si>
  <si>
    <t>869000051410</t>
  </si>
  <si>
    <t>8004030000000000000218877</t>
  </si>
  <si>
    <t>869000051411</t>
  </si>
  <si>
    <t>8004030000000000000278251</t>
  </si>
  <si>
    <t>869000053339</t>
  </si>
  <si>
    <t>8004030000000000001037397</t>
  </si>
  <si>
    <t>SILLA GIRATORIA CON ARANA</t>
  </si>
  <si>
    <t>869000054096</t>
  </si>
  <si>
    <t>8004030000000000001998443</t>
  </si>
  <si>
    <t>869000054344</t>
  </si>
  <si>
    <t>869000054870</t>
  </si>
  <si>
    <t>869000054879</t>
  </si>
  <si>
    <t>869000054937</t>
  </si>
  <si>
    <t>869000054960</t>
  </si>
  <si>
    <t>TELEVISOR 42" PLASMA LG</t>
  </si>
  <si>
    <t>869000055933</t>
  </si>
  <si>
    <t>8004030000000000001998694</t>
  </si>
  <si>
    <t>869000056359</t>
  </si>
  <si>
    <t>869000056615</t>
  </si>
  <si>
    <t>869000056616</t>
  </si>
  <si>
    <t>SILLA EN ALUMINIO RATTAN TEJIDO SINTETICO</t>
  </si>
  <si>
    <t>869000056653</t>
  </si>
  <si>
    <t>8004030000000000002403281</t>
  </si>
  <si>
    <t>869000056654</t>
  </si>
  <si>
    <t>8004030000000000002403282</t>
  </si>
  <si>
    <t>SILLA ALUMINIO RATAN DE ALTA RESISTENCIA</t>
  </si>
  <si>
    <t>869000056686</t>
  </si>
  <si>
    <t>8004030000000000002370882</t>
  </si>
  <si>
    <t>MESA CENTRO SALA RATAN</t>
  </si>
  <si>
    <t>869000056710</t>
  </si>
  <si>
    <t>8004030000000000002403241</t>
  </si>
  <si>
    <t>869000056712</t>
  </si>
  <si>
    <t>8004030000000000002403242</t>
  </si>
  <si>
    <t>869000056744</t>
  </si>
  <si>
    <t>869000056910</t>
  </si>
  <si>
    <t>8004030000000000002411701</t>
  </si>
  <si>
    <t>869000057039</t>
  </si>
  <si>
    <t>869000057049</t>
  </si>
  <si>
    <t>869000057053</t>
  </si>
  <si>
    <t>8004030000000000002411700</t>
  </si>
  <si>
    <t>869000057125</t>
  </si>
  <si>
    <t>869000057127</t>
  </si>
  <si>
    <t>869000057131</t>
  </si>
  <si>
    <t>869000057133</t>
  </si>
  <si>
    <t>869000057135</t>
  </si>
  <si>
    <t>869000057137</t>
  </si>
  <si>
    <t>869000057139</t>
  </si>
  <si>
    <t>869000057141</t>
  </si>
  <si>
    <t>869000057724</t>
  </si>
  <si>
    <t>869000057732</t>
  </si>
  <si>
    <t>869000058538</t>
  </si>
  <si>
    <t>8004030000000000002629324</t>
  </si>
  <si>
    <t>SISTEMA DE MICROFONOS INALAMBRICOS</t>
  </si>
  <si>
    <t>869000060341</t>
  </si>
  <si>
    <t>8004030000000000002631501</t>
  </si>
  <si>
    <t>869000058084</t>
  </si>
  <si>
    <t>166500005782</t>
  </si>
  <si>
    <t>869000051874</t>
  </si>
  <si>
    <t>869000051875</t>
  </si>
  <si>
    <t>869000051876</t>
  </si>
  <si>
    <t>869000051877</t>
  </si>
  <si>
    <t>869000051878</t>
  </si>
  <si>
    <t>869000054579</t>
  </si>
  <si>
    <t>869000051756</t>
  </si>
  <si>
    <t>869000051757</t>
  </si>
  <si>
    <t>869000051758</t>
  </si>
  <si>
    <t>869000051899</t>
  </si>
  <si>
    <t>166500005535</t>
  </si>
  <si>
    <t>869000051494</t>
  </si>
  <si>
    <t>869000051495</t>
  </si>
  <si>
    <t>869000051502</t>
  </si>
  <si>
    <t>869000051520</t>
  </si>
  <si>
    <t>869000051521</t>
  </si>
  <si>
    <t>869000051530</t>
  </si>
  <si>
    <t>869000051533</t>
  </si>
  <si>
    <t>869000051550</t>
  </si>
  <si>
    <t>869000051739</t>
  </si>
  <si>
    <t>869000052144</t>
  </si>
  <si>
    <t>869000051764</t>
  </si>
  <si>
    <t>869000051765</t>
  </si>
  <si>
    <t>869000051766</t>
  </si>
  <si>
    <t>869000052815</t>
  </si>
  <si>
    <t>869000051616</t>
  </si>
  <si>
    <t>869000051761</t>
  </si>
  <si>
    <t>869000051762</t>
  </si>
  <si>
    <t>869000051763</t>
  </si>
  <si>
    <t>869000054868</t>
  </si>
  <si>
    <t>165500122235</t>
  </si>
  <si>
    <t>165500122236</t>
  </si>
  <si>
    <t>165500122237</t>
  </si>
  <si>
    <t>869000053414</t>
  </si>
  <si>
    <t>869000056749</t>
  </si>
  <si>
    <t>869000057064</t>
  </si>
  <si>
    <t>166500005886</t>
  </si>
  <si>
    <t>166500006007</t>
  </si>
  <si>
    <t>166500006008</t>
  </si>
  <si>
    <t>166500006009</t>
  </si>
  <si>
    <t>166500006010</t>
  </si>
  <si>
    <t>166500006011</t>
  </si>
  <si>
    <t>166500006013</t>
  </si>
  <si>
    <t>CARPA</t>
  </si>
  <si>
    <t>166500005599</t>
  </si>
  <si>
    <t>8004030000000000000347401</t>
  </si>
  <si>
    <t>869000078359</t>
  </si>
  <si>
    <t>8004030000000000002214078</t>
  </si>
  <si>
    <t>869000078360</t>
  </si>
  <si>
    <t>8004030000000000002214079</t>
  </si>
  <si>
    <t>869000078361</t>
  </si>
  <si>
    <t>8004030000000000002214080</t>
  </si>
  <si>
    <t>869000078362</t>
  </si>
  <si>
    <t>8004030000000000002150671</t>
  </si>
  <si>
    <t>869000060308</t>
  </si>
  <si>
    <t>869000056786</t>
  </si>
  <si>
    <t>869000051617</t>
  </si>
  <si>
    <t>8004030000000000000793116</t>
  </si>
  <si>
    <t>869000051618</t>
  </si>
  <si>
    <t>8004030000000000000793117</t>
  </si>
  <si>
    <t>869000051619</t>
  </si>
  <si>
    <t>8004030000000000000793118</t>
  </si>
  <si>
    <t>869000051621</t>
  </si>
  <si>
    <t>8004030000000000000793125</t>
  </si>
  <si>
    <t>869000051622</t>
  </si>
  <si>
    <t>8004030000000000000793119</t>
  </si>
  <si>
    <t>869000051623</t>
  </si>
  <si>
    <t>8004030000000000000793120</t>
  </si>
  <si>
    <t>869000051624</t>
  </si>
  <si>
    <t>8004030000000000000793122</t>
  </si>
  <si>
    <t>869000051625</t>
  </si>
  <si>
    <t>8004030000000000000793123</t>
  </si>
  <si>
    <t>869000051626</t>
  </si>
  <si>
    <t>8004030000000000000793124</t>
  </si>
  <si>
    <t>MESA MARA DE 1,40X1,40 CON CAJONES EN FORMICA</t>
  </si>
  <si>
    <t>869000052292</t>
  </si>
  <si>
    <t>8004030000000000000702452</t>
  </si>
  <si>
    <t>MUBLE DE RECEPCION EN MASTIL REDONDO</t>
  </si>
  <si>
    <t>869000054323</t>
  </si>
  <si>
    <t>8004030000000000001774557</t>
  </si>
  <si>
    <t>869000052670</t>
  </si>
  <si>
    <t>869000056049</t>
  </si>
  <si>
    <t>"TELEVISOR PANTALLA PLANA PHILLIPS 32"""</t>
  </si>
  <si>
    <t>869000058340</t>
  </si>
  <si>
    <t>SISTEMA ULTRACOMPACTO DE VIDEO</t>
  </si>
  <si>
    <t>165500141457</t>
  </si>
  <si>
    <t>8004030000000000002118040</t>
  </si>
  <si>
    <t>ELECTRONICO</t>
  </si>
  <si>
    <t>165500141462</t>
  </si>
  <si>
    <t>8004030000000000002118042</t>
  </si>
  <si>
    <t>165500141463</t>
  </si>
  <si>
    <t>8004030000000000002118041</t>
  </si>
  <si>
    <t>165500141464</t>
  </si>
  <si>
    <t>8004030000000000002118039</t>
  </si>
  <si>
    <t>CAMARA DE FOTOGRAFIA DIGITAL</t>
  </si>
  <si>
    <t>165500146958</t>
  </si>
  <si>
    <t>8004030000000000002887646</t>
  </si>
  <si>
    <t>JUEGO DE SALA PARA OFICINA</t>
  </si>
  <si>
    <t>166500005438</t>
  </si>
  <si>
    <t>8004030000000000002124823</t>
  </si>
  <si>
    <t>TELEVISOR SAMSUNG 32 "</t>
  </si>
  <si>
    <t>869000054477</t>
  </si>
  <si>
    <t>8004030000000000002293623</t>
  </si>
  <si>
    <t>SILLA RIMAX SALSA BL REC</t>
  </si>
  <si>
    <t>869000052135</t>
  </si>
  <si>
    <t>8004030000000000000982025</t>
  </si>
  <si>
    <t>869000052137</t>
  </si>
  <si>
    <t>8004030000000000000982026</t>
  </si>
  <si>
    <t>869000052139</t>
  </si>
  <si>
    <t>8004030000000000000982027</t>
  </si>
  <si>
    <t>869000052141</t>
  </si>
  <si>
    <t>8004030000000000000982415</t>
  </si>
  <si>
    <t>869000052143</t>
  </si>
  <si>
    <t>8004030000000000000982416</t>
  </si>
  <si>
    <t>869000052145</t>
  </si>
  <si>
    <t>8004030000000000000982417</t>
  </si>
  <si>
    <t>869000052147</t>
  </si>
  <si>
    <t>8004030000000000000982418</t>
  </si>
  <si>
    <t>869000052155</t>
  </si>
  <si>
    <t>8004030000000000000981360</t>
  </si>
  <si>
    <t>869000052157</t>
  </si>
  <si>
    <t>8004030000000000000981276</t>
  </si>
  <si>
    <t>869000052159</t>
  </si>
  <si>
    <t>8004030000000000000981281</t>
  </si>
  <si>
    <t>869000052161</t>
  </si>
  <si>
    <t>8004030000000000000982052</t>
  </si>
  <si>
    <t>869000052163</t>
  </si>
  <si>
    <t>8004030000000000000982053</t>
  </si>
  <si>
    <t>869000052167</t>
  </si>
  <si>
    <t>8004030000000000000981361</t>
  </si>
  <si>
    <t>869000052169</t>
  </si>
  <si>
    <t>8004030000000000000981357</t>
  </si>
  <si>
    <t>869000052239</t>
  </si>
  <si>
    <t>8004030000000000000981356</t>
  </si>
  <si>
    <t>869000052243</t>
  </si>
  <si>
    <t>8004030000000000000982090</t>
  </si>
  <si>
    <t>869000052245</t>
  </si>
  <si>
    <t>8004030000000000000982091</t>
  </si>
  <si>
    <t>869000052247</t>
  </si>
  <si>
    <t>8004030000000000000982092</t>
  </si>
  <si>
    <t>869000052249</t>
  </si>
  <si>
    <t>8004030000000000000982093</t>
  </si>
  <si>
    <t>869000052250</t>
  </si>
  <si>
    <t>8004030000000000000982094</t>
  </si>
  <si>
    <t>869000052252</t>
  </si>
  <si>
    <t>8004030000000000000982095</t>
  </si>
  <si>
    <t>869000052254</t>
  </si>
  <si>
    <t>8004030000000000000982096</t>
  </si>
  <si>
    <t>869000052256</t>
  </si>
  <si>
    <t>8004030000000000000982097</t>
  </si>
  <si>
    <t>869000052258</t>
  </si>
  <si>
    <t>8004030000000000000982098</t>
  </si>
  <si>
    <t>869000052259</t>
  </si>
  <si>
    <t>8004030000000000000982099</t>
  </si>
  <si>
    <t>869000052261</t>
  </si>
  <si>
    <t>8004030000000000000982100</t>
  </si>
  <si>
    <t>869000052264</t>
  </si>
  <si>
    <t>8004030000000000000982101</t>
  </si>
  <si>
    <t>869000052265</t>
  </si>
  <si>
    <t>8004030000000000000982102</t>
  </si>
  <si>
    <t>869000052268</t>
  </si>
  <si>
    <t>8004030000000000000982103</t>
  </si>
  <si>
    <t>869000052270</t>
  </si>
  <si>
    <t>8004030000000000000982104</t>
  </si>
  <si>
    <t>LAVADORA SAMSUNG MOD. LMA15932PBAS</t>
  </si>
  <si>
    <t>869000055592</t>
  </si>
  <si>
    <t>8004030000000000001921764</t>
  </si>
  <si>
    <t>165500165789</t>
  </si>
  <si>
    <t>165500165790</t>
  </si>
  <si>
    <t>165500165791</t>
  </si>
  <si>
    <t>165500165792</t>
  </si>
  <si>
    <t>165500165793</t>
  </si>
  <si>
    <t>165500165794</t>
  </si>
  <si>
    <t>165500165795</t>
  </si>
  <si>
    <t>165500165796</t>
  </si>
  <si>
    <t>165500165797</t>
  </si>
  <si>
    <t>165500165798</t>
  </si>
  <si>
    <t>165500165799</t>
  </si>
  <si>
    <t>165500165800</t>
  </si>
  <si>
    <t>165500165801</t>
  </si>
  <si>
    <t>165500165802</t>
  </si>
  <si>
    <t>165500165803</t>
  </si>
  <si>
    <t>165500165804</t>
  </si>
  <si>
    <t>869000129040</t>
  </si>
  <si>
    <t>869000129041</t>
  </si>
  <si>
    <t>869000129042</t>
  </si>
  <si>
    <t>869000129043</t>
  </si>
  <si>
    <t>869000129080</t>
  </si>
  <si>
    <t>869000129081</t>
  </si>
  <si>
    <t>869000129082</t>
  </si>
  <si>
    <t>869000129083</t>
  </si>
  <si>
    <t>869000129039</t>
  </si>
  <si>
    <t>2.5</t>
  </si>
  <si>
    <t>REGFE2</t>
  </si>
  <si>
    <t>MESA DE JUNTAS PEKAN 5 X2.4 M</t>
  </si>
  <si>
    <t>8004030000000000002530656</t>
  </si>
  <si>
    <t>8004030000000000002530655</t>
  </si>
  <si>
    <t>AIRE ACONDICIONADO 17500BTU/H HACEB</t>
  </si>
  <si>
    <t>869000054342</t>
  </si>
  <si>
    <t>8004030000000000001643505</t>
  </si>
  <si>
    <t>AIRE ACONDICIONADO MINI SPLIT 24.000 BTU LG</t>
  </si>
  <si>
    <t>869000056008</t>
  </si>
  <si>
    <t>8004030000000000002180974</t>
  </si>
  <si>
    <t>AIRE ACONDICIONADO PORTATIL DE 12000BTU</t>
  </si>
  <si>
    <t>166500005397</t>
  </si>
  <si>
    <t>8004030000000000002569293</t>
  </si>
  <si>
    <t>CAMARA DIGITAL COMPACTA</t>
  </si>
  <si>
    <t>165500144706</t>
  </si>
  <si>
    <t>8004030000000000002833928</t>
  </si>
  <si>
    <t>SILLA NEUMATICA</t>
  </si>
  <si>
    <t>869000058978</t>
  </si>
  <si>
    <t>8004030000000000002515792</t>
  </si>
  <si>
    <t>869000058980</t>
  </si>
  <si>
    <t>8004030000000000002515793</t>
  </si>
  <si>
    <t>COACO-2</t>
  </si>
  <si>
    <t>869000053059</t>
  </si>
  <si>
    <t>8004030000000000001092855</t>
  </si>
  <si>
    <t>869000053060</t>
  </si>
  <si>
    <t>8004030000000000001092856</t>
  </si>
  <si>
    <t>869000053069</t>
  </si>
  <si>
    <t>8004030000000000001092830</t>
  </si>
  <si>
    <t>869000053659</t>
  </si>
  <si>
    <t>8004030000000000001962414</t>
  </si>
  <si>
    <t>869000053661</t>
  </si>
  <si>
    <t>8004030000000000001962415</t>
  </si>
  <si>
    <t>869000053663</t>
  </si>
  <si>
    <t>8004030000000000001962416</t>
  </si>
  <si>
    <t>869000053665</t>
  </si>
  <si>
    <t>8004030000000000001962417</t>
  </si>
  <si>
    <t>CATRES DOBLES</t>
  </si>
  <si>
    <t>869000057439</t>
  </si>
  <si>
    <t>8004030000000000002420081</t>
  </si>
  <si>
    <t>869000057441</t>
  </si>
  <si>
    <t>8004030000000000002420083</t>
  </si>
  <si>
    <t>869000057443</t>
  </si>
  <si>
    <t>8004030000000000002420085</t>
  </si>
  <si>
    <t>869000057445</t>
  </si>
  <si>
    <t>8004030000000000002420087</t>
  </si>
  <si>
    <t>869000057447</t>
  </si>
  <si>
    <t>8004030000000000002420089</t>
  </si>
  <si>
    <t>869000057449</t>
  </si>
  <si>
    <t>8004030000000000002420091</t>
  </si>
  <si>
    <t>AIRE ACONDICIONADO MINI SSPLIT 2400 BTV</t>
  </si>
  <si>
    <t>166500005556</t>
  </si>
  <si>
    <t>8004030000000000001039115</t>
  </si>
  <si>
    <t>166500005557</t>
  </si>
  <si>
    <t>8004030000000000001039116</t>
  </si>
  <si>
    <t>166500005822</t>
  </si>
  <si>
    <t>8004030000000000001039148</t>
  </si>
  <si>
    <t>166500006015</t>
  </si>
  <si>
    <t>8004030000000000001039137</t>
  </si>
  <si>
    <t>869000051794</t>
  </si>
  <si>
    <t>869000053077</t>
  </si>
  <si>
    <t>869000053302</t>
  </si>
  <si>
    <t>8004030000000000001039128</t>
  </si>
  <si>
    <t>AIRE ACONDICIONADO CON 12000 BTV</t>
  </si>
  <si>
    <t>869000053347</t>
  </si>
  <si>
    <t>8004030000000000001039112</t>
  </si>
  <si>
    <t>AIRE ACONDICCIONADO TIPO VENTANA MARCA</t>
  </si>
  <si>
    <t>869000053353</t>
  </si>
  <si>
    <t>8004030000000000001039088</t>
  </si>
  <si>
    <t>869000053387</t>
  </si>
  <si>
    <t>8004030000000000001039092</t>
  </si>
  <si>
    <t>LAVADORA WHILPOOL DE 24 ´´</t>
  </si>
  <si>
    <t>869000053388</t>
  </si>
  <si>
    <t>8004030000000000001039514</t>
  </si>
  <si>
    <t>869000053687</t>
  </si>
  <si>
    <t>8004030000000000001479705</t>
  </si>
  <si>
    <t>SUPERFICIE DE TRABAJO DE 60X60CM COLOR GRIS</t>
  </si>
  <si>
    <t>869000053996</t>
  </si>
  <si>
    <t>8004030000000000001479684</t>
  </si>
  <si>
    <t>869000053998</t>
  </si>
  <si>
    <t>8004030000000000001479685</t>
  </si>
  <si>
    <t>SILLA DIRECTOR</t>
  </si>
  <si>
    <t>869000054111</t>
  </si>
  <si>
    <t>8004030000000000001948580</t>
  </si>
  <si>
    <t>869000054119</t>
  </si>
  <si>
    <t>8004030000000000001948587</t>
  </si>
  <si>
    <t>869000054121</t>
  </si>
  <si>
    <t>8004030000000000001948588</t>
  </si>
  <si>
    <t>SUPERFICIE DE TRABAJO DE 60X120CM COLOR GRIS</t>
  </si>
  <si>
    <t>869000054288</t>
  </si>
  <si>
    <t>8004030000000000001479691</t>
  </si>
  <si>
    <t>869000054331</t>
  </si>
  <si>
    <t>8004030000000000001479721</t>
  </si>
  <si>
    <t>869000054341</t>
  </si>
  <si>
    <t>8004030000000000001479726</t>
  </si>
  <si>
    <t>SUPERFICIE DE TRABAJO DE 60X1.60CM COLOR GRIS</t>
  </si>
  <si>
    <t>869000054371</t>
  </si>
  <si>
    <t>8004030000000000001479694</t>
  </si>
  <si>
    <t>869000054373</t>
  </si>
  <si>
    <t>8004030000000000001479695</t>
  </si>
  <si>
    <t>CAJONERA 2 X 1</t>
  </si>
  <si>
    <t>869000054649</t>
  </si>
  <si>
    <t>8004030000000000002056656</t>
  </si>
  <si>
    <t>869000055701</t>
  </si>
  <si>
    <t>SILLAS EJECUTIVAS BASCULANTE CON RODACHINES</t>
  </si>
  <si>
    <t>869000055704</t>
  </si>
  <si>
    <t>8004030000000000002213057</t>
  </si>
  <si>
    <t>869000055807</t>
  </si>
  <si>
    <t>8004030000000000002220838</t>
  </si>
  <si>
    <t>869000055820</t>
  </si>
  <si>
    <t>MINI-COMPONENTE PANASONIC</t>
  </si>
  <si>
    <t>869000058541</t>
  </si>
  <si>
    <t>8004030000000000002603691</t>
  </si>
  <si>
    <t>869000058542</t>
  </si>
  <si>
    <t>8004030000000000002567895</t>
  </si>
  <si>
    <t>869000058543</t>
  </si>
  <si>
    <t>8004030000000000002567896</t>
  </si>
  <si>
    <t>869000058544</t>
  </si>
  <si>
    <t>8004030000000000002567897</t>
  </si>
  <si>
    <t>869000058545</t>
  </si>
  <si>
    <t>8004030000000000002567898</t>
  </si>
  <si>
    <t>MESA REDONDA COLOR VINOTINTO</t>
  </si>
  <si>
    <t>869000058601</t>
  </si>
  <si>
    <t>8004030000000000002603681</t>
  </si>
  <si>
    <t>SILLA EJECUTIVA DE CONTACTO PERMANENTE</t>
  </si>
  <si>
    <t>869000058655</t>
  </si>
  <si>
    <t>8004030000000000002603673</t>
  </si>
  <si>
    <t>MESA EN MADERA PARA CENTRO CON TRES CAJ</t>
  </si>
  <si>
    <t>869000058665</t>
  </si>
  <si>
    <t>8004030000000000002603705</t>
  </si>
  <si>
    <t>869000058670</t>
  </si>
  <si>
    <t>ESPEJO TOCADOR PARA PELUQUERIA</t>
  </si>
  <si>
    <t>869000059440</t>
  </si>
  <si>
    <t>8004030000000000002708794</t>
  </si>
  <si>
    <t>CLOSET 220ALT X200ANC X60 FOND</t>
  </si>
  <si>
    <t>869000059628</t>
  </si>
  <si>
    <t>8004030000000000002481526</t>
  </si>
  <si>
    <t>869000059630</t>
  </si>
  <si>
    <t>8004030000000000002481527</t>
  </si>
  <si>
    <t>869000059632</t>
  </si>
  <si>
    <t>8004030000000000002481528</t>
  </si>
  <si>
    <t>869000059634</t>
  </si>
  <si>
    <t>8004030000000000002481529</t>
  </si>
  <si>
    <t>869000059636</t>
  </si>
  <si>
    <t>8004030000000000002481530</t>
  </si>
  <si>
    <t>869000059638</t>
  </si>
  <si>
    <t>8004030000000000002481532</t>
  </si>
  <si>
    <t>869000059640</t>
  </si>
  <si>
    <t>8004030000000000002481534</t>
  </si>
  <si>
    <t>869000059642</t>
  </si>
  <si>
    <t>8004030000000000002481536</t>
  </si>
  <si>
    <t>869000059644</t>
  </si>
  <si>
    <t>8004030000000000002481538</t>
  </si>
  <si>
    <t>869000059646</t>
  </si>
  <si>
    <t>8004030000000000002481540</t>
  </si>
  <si>
    <t>869000059648</t>
  </si>
  <si>
    <t>8004030000000000002481531</t>
  </si>
  <si>
    <t>869000059650</t>
  </si>
  <si>
    <t>8004030000000000002481533</t>
  </si>
  <si>
    <t>869000059652</t>
  </si>
  <si>
    <t>8004030000000000002481535</t>
  </si>
  <si>
    <t>869000059654</t>
  </si>
  <si>
    <t>8004030000000000002481537</t>
  </si>
  <si>
    <t>869000059656</t>
  </si>
  <si>
    <t>8004030000000000002481539</t>
  </si>
  <si>
    <t>869000059879</t>
  </si>
  <si>
    <t>DESTRUCTORA DE PAPEL SANYO</t>
  </si>
  <si>
    <t>869000059882</t>
  </si>
  <si>
    <t>8004030000000000002603690</t>
  </si>
  <si>
    <t>AIRE ACONDICIONADO 9000 BTU</t>
  </si>
  <si>
    <t>869000060302</t>
  </si>
  <si>
    <t>8004030000000000002708791</t>
  </si>
  <si>
    <t>869000073364</t>
  </si>
  <si>
    <t>8004030000000000002782718</t>
  </si>
  <si>
    <t>SILLA GIRATORIA EJECUTIVA EN MALLA</t>
  </si>
  <si>
    <t>869000073510</t>
  </si>
  <si>
    <t>8004030000000000002185070</t>
  </si>
  <si>
    <t>869000076634</t>
  </si>
  <si>
    <t>8004030000000000002783058</t>
  </si>
  <si>
    <t>puestos de trabajo modular superficie laminada inc</t>
  </si>
  <si>
    <t>869000076644</t>
  </si>
  <si>
    <t>8004030000000000002799353</t>
  </si>
  <si>
    <t>sillas ejecutivas yourope</t>
  </si>
  <si>
    <t>869000076647</t>
  </si>
  <si>
    <t>8004030000000000002799349</t>
  </si>
  <si>
    <t>869000076648</t>
  </si>
  <si>
    <t>869000076649</t>
  </si>
  <si>
    <t>8004030000000000002799347</t>
  </si>
  <si>
    <t>869000076651</t>
  </si>
  <si>
    <t>8004030000000000002799348</t>
  </si>
  <si>
    <t>869000076653</t>
  </si>
  <si>
    <t>869000079791</t>
  </si>
  <si>
    <t>8004030000000000002821702</t>
  </si>
  <si>
    <t>CAMARA FOTOGRAFICA DIGITAL</t>
  </si>
  <si>
    <t>869000105618</t>
  </si>
  <si>
    <t>8004030000000000002888480</t>
  </si>
  <si>
    <t>ESCRITORIO LINEAL  DE 150 X 60 X 75 CM</t>
  </si>
  <si>
    <t>869000103112</t>
  </si>
  <si>
    <t>8004030000000000002851562</t>
  </si>
  <si>
    <t>869000103113</t>
  </si>
  <si>
    <t>8004030000000000002851564</t>
  </si>
  <si>
    <t>869000059494</t>
  </si>
  <si>
    <t>8004030000000000002675263</t>
  </si>
  <si>
    <t>869000060320</t>
  </si>
  <si>
    <t>8004030000000000002675264</t>
  </si>
  <si>
    <t>PUESTO DE TRABAJO 150X60 LAMINA DE TABLEX</t>
  </si>
  <si>
    <t>869000056043</t>
  </si>
  <si>
    <t>8004030000000000002221401</t>
  </si>
  <si>
    <t>869000057276</t>
  </si>
  <si>
    <t>8004030000000000002439707</t>
  </si>
  <si>
    <t>869000057481</t>
  </si>
  <si>
    <t>8004030000000000002439702</t>
  </si>
  <si>
    <t>869000057497</t>
  </si>
  <si>
    <t>8004030000000000002439705</t>
  </si>
  <si>
    <t>869000057606</t>
  </si>
  <si>
    <t>8004030000000000002439686</t>
  </si>
  <si>
    <t>869000057625</t>
  </si>
  <si>
    <t>8004030000000000002439701</t>
  </si>
  <si>
    <t>869000057651</t>
  </si>
  <si>
    <t>8004030000000000002439692</t>
  </si>
  <si>
    <t>869000057655</t>
  </si>
  <si>
    <t>8004030000000000002439706</t>
  </si>
  <si>
    <t>869000057657</t>
  </si>
  <si>
    <t>8004030000000000002439710</t>
  </si>
  <si>
    <t>869000055183</t>
  </si>
  <si>
    <t>8004030000000000002221379</t>
  </si>
  <si>
    <t>869000059454</t>
  </si>
  <si>
    <t>8004030000000000002675276</t>
  </si>
  <si>
    <t>SILLAS GIRATORIA AZUL</t>
  </si>
  <si>
    <t>869000058631</t>
  </si>
  <si>
    <t>8004030000000000002528628</t>
  </si>
  <si>
    <t>SUPERFICIE DE TRABAJO</t>
  </si>
  <si>
    <t>869000057569</t>
  </si>
  <si>
    <t>8004030000000000002439712</t>
  </si>
  <si>
    <t>166500005934</t>
  </si>
  <si>
    <t>8004030000000000002598420</t>
  </si>
  <si>
    <t>166500005989</t>
  </si>
  <si>
    <t>8004030000000000002598334</t>
  </si>
  <si>
    <t>166500006294</t>
  </si>
  <si>
    <t>8004030000000000002598331</t>
  </si>
  <si>
    <t>TELEVISOR PLASMA</t>
  </si>
  <si>
    <t>166500005842</t>
  </si>
  <si>
    <t>8004030000000000002665349</t>
  </si>
  <si>
    <t>REGFE-3</t>
  </si>
  <si>
    <t>CAMARA FOTOGRAFICA PROFESIONAL CON MALETA BLANDA</t>
  </si>
  <si>
    <t>165500122221</t>
  </si>
  <si>
    <t>8004030000000000002113066</t>
  </si>
  <si>
    <t>CAMARA DE VIDEO PROFESIONAL CON TRIPODE Y MALETA</t>
  </si>
  <si>
    <t>165500122225</t>
  </si>
  <si>
    <t>8004030000000000002113052</t>
  </si>
  <si>
    <t>UNIDAD ODONTOLOGICA</t>
  </si>
  <si>
    <t>166000000298</t>
  </si>
  <si>
    <t>8004030000000000001997006</t>
  </si>
  <si>
    <t>869000053355</t>
  </si>
  <si>
    <t>8004030000000000001039090</t>
  </si>
  <si>
    <t>SILLA INTERLOCUTORA TIPO PRESIDENTE</t>
  </si>
  <si>
    <t>869000057700</t>
  </si>
  <si>
    <t>8004030000000000002357147</t>
  </si>
  <si>
    <t>869000057710</t>
  </si>
  <si>
    <t>8004030000000000002357149</t>
  </si>
  <si>
    <t>869000057712</t>
  </si>
  <si>
    <t>8004030000000000002357150</t>
  </si>
  <si>
    <t>869000057716</t>
  </si>
  <si>
    <t>8004030000000000002357152</t>
  </si>
  <si>
    <t>869000057718</t>
  </si>
  <si>
    <t>8004030000000000002357153</t>
  </si>
  <si>
    <t>SILLA EJECUTIVA DE ESPALDAR ALTO EN MALLA MICROPER</t>
  </si>
  <si>
    <t>869000057762</t>
  </si>
  <si>
    <t>8004030000000000002356950</t>
  </si>
  <si>
    <t>869000057769</t>
  </si>
  <si>
    <t>8004030000000000002356952</t>
  </si>
  <si>
    <t>869000057771</t>
  </si>
  <si>
    <t>8004030000000000002356953</t>
  </si>
  <si>
    <t>PECHERO EN MADERA</t>
  </si>
  <si>
    <t>869000070369</t>
  </si>
  <si>
    <t>8004030000000000002730849</t>
  </si>
  <si>
    <t>PORTA MONEDERA 100 X 40 X 25 CM</t>
  </si>
  <si>
    <t>869000070371</t>
  </si>
  <si>
    <t>8004030000000000002711892</t>
  </si>
  <si>
    <t>869000079789</t>
  </si>
  <si>
    <t>8004030000000000002821700</t>
  </si>
  <si>
    <t>869000080712</t>
  </si>
  <si>
    <t>8004030000000000001275192</t>
  </si>
  <si>
    <t>869000107125</t>
  </si>
  <si>
    <t>8004030000000000002900292</t>
  </si>
  <si>
    <t>869000107126</t>
  </si>
  <si>
    <t>8004030000000000002900293</t>
  </si>
  <si>
    <t>869000107127</t>
  </si>
  <si>
    <t>8004030000000000002900294</t>
  </si>
  <si>
    <t>869000107128</t>
  </si>
  <si>
    <t>8004030000000000002900295</t>
  </si>
  <si>
    <t>869000107129</t>
  </si>
  <si>
    <t>8004030000000000002900297</t>
  </si>
  <si>
    <t>869000107130</t>
  </si>
  <si>
    <t>8004030000000000002900296</t>
  </si>
  <si>
    <t>SILLA PARA OFICINA DE USO GENERAL CON NIVEL</t>
  </si>
  <si>
    <t>869000113091</t>
  </si>
  <si>
    <t>8004030000000000002377493</t>
  </si>
  <si>
    <t>869000113092</t>
  </si>
  <si>
    <t>8004030000000000002377505</t>
  </si>
  <si>
    <t>869000113093</t>
  </si>
  <si>
    <t>8004030000000000002377519</t>
  </si>
  <si>
    <t>869000113094</t>
  </si>
  <si>
    <t>8004030000000000002377520</t>
  </si>
  <si>
    <t>869000113095</t>
  </si>
  <si>
    <t>8004030000000000002377533</t>
  </si>
  <si>
    <t>869000113096</t>
  </si>
  <si>
    <t>8004030000000000002377532</t>
  </si>
  <si>
    <t>869000113097</t>
  </si>
  <si>
    <t>8004030000000000002377501</t>
  </si>
  <si>
    <t>869000113098</t>
  </si>
  <si>
    <t>8004030000000000002377518</t>
  </si>
  <si>
    <t>869000113099</t>
  </si>
  <si>
    <t>8004030000000000002377524</t>
  </si>
  <si>
    <t>869000113100</t>
  </si>
  <si>
    <t>8004030000000000002377536</t>
  </si>
  <si>
    <t>COACO-3</t>
  </si>
  <si>
    <t>TELEVISOR LED 52"</t>
  </si>
  <si>
    <t>166500005469</t>
  </si>
  <si>
    <t>8004030000000000002185948</t>
  </si>
  <si>
    <t>AIRE ACONDICIONADO COMFORTSTAR 24000 BTU/H</t>
  </si>
  <si>
    <t>166500005569</t>
  </si>
  <si>
    <t>8004030000000000002449362</t>
  </si>
  <si>
    <t>PROJECTOR EPSON POWERLITE</t>
  </si>
  <si>
    <t>166500005624</t>
  </si>
  <si>
    <t>8004030000000000000178342</t>
  </si>
  <si>
    <t>VIDEO BEAM PROYECTOR</t>
  </si>
  <si>
    <t>869000053821</t>
  </si>
  <si>
    <t>8004030000000000002186071</t>
  </si>
  <si>
    <t>869000053824</t>
  </si>
  <si>
    <t>8004030000000000002186073</t>
  </si>
  <si>
    <t>PUESTO DE TRABAJO 120CM X 60CM</t>
  </si>
  <si>
    <t>869000056083</t>
  </si>
  <si>
    <t>8004030000000000002213044</t>
  </si>
  <si>
    <t>869000056084</t>
  </si>
  <si>
    <t>8004030000000000002213047</t>
  </si>
  <si>
    <t>MAQUINA PODADORA AUTOPROPULSADA</t>
  </si>
  <si>
    <t>869000056396</t>
  </si>
  <si>
    <t>8004030000000000002354549</t>
  </si>
  <si>
    <t>869000073501</t>
  </si>
  <si>
    <t>8004030000000000002782724</t>
  </si>
  <si>
    <t>869000076641</t>
  </si>
  <si>
    <t>8004030000000000002783205</t>
  </si>
  <si>
    <t>SILLA POLTRONA 60 X 70 X 80 CM</t>
  </si>
  <si>
    <t>869000070378</t>
  </si>
  <si>
    <t>8004030000000000002711956</t>
  </si>
  <si>
    <t>869000070379</t>
  </si>
  <si>
    <t>8004030000000000002711957</t>
  </si>
  <si>
    <t>869000070381</t>
  </si>
  <si>
    <t>8004030000000000002711959</t>
  </si>
  <si>
    <t>869000070384</t>
  </si>
  <si>
    <t>8004030000000000002711962</t>
  </si>
  <si>
    <t>SILLA METALICA RATAN EN PVC FICHA TEC 001</t>
  </si>
  <si>
    <t>869000059946</t>
  </si>
  <si>
    <t>8004030000000000002605647</t>
  </si>
  <si>
    <t>869000059948</t>
  </si>
  <si>
    <t>8004030000000000002605648</t>
  </si>
  <si>
    <t>869000059950</t>
  </si>
  <si>
    <t>8004030000000000002605649</t>
  </si>
  <si>
    <t>869000059952</t>
  </si>
  <si>
    <t>8004030000000000002605650</t>
  </si>
  <si>
    <t>869000059954</t>
  </si>
  <si>
    <t>8004030000000000002605651</t>
  </si>
  <si>
    <t>869000059956</t>
  </si>
  <si>
    <t>8004030000000000002605652</t>
  </si>
  <si>
    <t>869000059958</t>
  </si>
  <si>
    <t>8004030000000000002605616</t>
  </si>
  <si>
    <t>MESA REDONDA 4 PATAS 60 CM FICHA TEC N 001</t>
  </si>
  <si>
    <t>869000059960</t>
  </si>
  <si>
    <t>8004030000000000002605653</t>
  </si>
  <si>
    <t>869000059962</t>
  </si>
  <si>
    <t>8004030000000000002605654</t>
  </si>
  <si>
    <t>869000059964</t>
  </si>
  <si>
    <t>8004030000000000002605655</t>
  </si>
  <si>
    <t>869000059967</t>
  </si>
  <si>
    <t>8004030000000000002605656</t>
  </si>
  <si>
    <t>869000059969</t>
  </si>
  <si>
    <t>8004030000000000002605657</t>
  </si>
  <si>
    <t>AIRE ACONDIONADO BLUE LINE SPLIT TYPE 24.000 BTU</t>
  </si>
  <si>
    <t>166500005577</t>
  </si>
  <si>
    <t>8004030000000000002410039</t>
  </si>
  <si>
    <t>166500005578</t>
  </si>
  <si>
    <t>8004030000000000002410040</t>
  </si>
  <si>
    <t>166500005579</t>
  </si>
  <si>
    <t>8004030000000000002410041</t>
  </si>
  <si>
    <t>166500005580</t>
  </si>
  <si>
    <t>8004030000000000002410042</t>
  </si>
  <si>
    <t>166500005581</t>
  </si>
  <si>
    <t>8004030000000000002410043</t>
  </si>
  <si>
    <t>166500005582</t>
  </si>
  <si>
    <t>8004030000000000002410044</t>
  </si>
  <si>
    <t>166500005583</t>
  </si>
  <si>
    <t>8004030000000000002410045</t>
  </si>
  <si>
    <t>166500005584</t>
  </si>
  <si>
    <t>8004030000000000002410046</t>
  </si>
  <si>
    <t>AIRE ACONDIONADO BLUE LINE SPLIT TYPE 9.000 BTU</t>
  </si>
  <si>
    <t>166500005593</t>
  </si>
  <si>
    <t>8004030000000000002410055</t>
  </si>
  <si>
    <t>166500005594</t>
  </si>
  <si>
    <t>8004030000000000002410056</t>
  </si>
  <si>
    <t>166500005595</t>
  </si>
  <si>
    <t>8004030000000000002410057</t>
  </si>
  <si>
    <t>166500005597</t>
  </si>
  <si>
    <t>8004030000000000002410060</t>
  </si>
  <si>
    <t>166500005923</t>
  </si>
  <si>
    <t>8004030000000000002663096</t>
  </si>
  <si>
    <t>869000103327</t>
  </si>
  <si>
    <t>8004030000000000002856979</t>
  </si>
  <si>
    <t>869000103328</t>
  </si>
  <si>
    <t>8004030000000000002856980</t>
  </si>
  <si>
    <t>COACO2</t>
  </si>
  <si>
    <t>COACO3</t>
  </si>
  <si>
    <t>REGFE3</t>
  </si>
  <si>
    <t>UNIFORME PARADA SOLDADO PROFESIONAL T42</t>
  </si>
  <si>
    <t>CALCETIN BOTA DE COMBATE TIPO 1 T-9-11</t>
  </si>
  <si>
    <t>CHAQUETA PERCH ALTUR SUPERIOR 3000MT TX</t>
  </si>
  <si>
    <t>CHAQUETA PERCHA ALTURA MENOR 3000 MT TL</t>
  </si>
  <si>
    <t>COLCHON CON ALM POLIU EJC</t>
  </si>
  <si>
    <t>CORD ASSEMBLY,FIBROUS</t>
  </si>
  <si>
    <t>CORREA DE SEGURIDAD</t>
  </si>
  <si>
    <t>CUERDA ESTATICA 13MM Y 200 PIES</t>
  </si>
  <si>
    <t>DISCO OLIMPICO 15 KG</t>
  </si>
  <si>
    <t>FRAZADA TERMICA</t>
  </si>
  <si>
    <t>GUANTE TERMICO  T-S</t>
  </si>
  <si>
    <t>KIT MANCUERNA</t>
  </si>
  <si>
    <t>KNIFE,CRAFTSMAN'S</t>
  </si>
  <si>
    <t>LIGHT,HEAD,UTILITY</t>
  </si>
  <si>
    <t>LINTERNA DE CABEZA 2106</t>
  </si>
  <si>
    <t>LUZ TACTICA I/R</t>
  </si>
  <si>
    <t>PARACAIDAS TACTICO DE ALTO RENDIMIENTO</t>
  </si>
  <si>
    <t>PASAMONTAÑA NOMEX PARA BOMBERO</t>
  </si>
  <si>
    <t>PIJAMA TERMICA EN POLIAMIDA TALLA S</t>
  </si>
  <si>
    <t>UNIFORME PAÑO VERDE OLIVA TROPA EJC T42</t>
  </si>
  <si>
    <t>BOTIQUIN</t>
  </si>
  <si>
    <t>BOTIQUIN DE EMRGENCIA, MODULO DIS</t>
  </si>
  <si>
    <t>CUERDA SEMIESTATICA RAPPEL 12,5M</t>
  </si>
  <si>
    <t>KIT DE ASEO FUSIL</t>
  </si>
  <si>
    <t>UNIFORME PAÑO VERDE OLIVA TROPA EJC T38</t>
  </si>
  <si>
    <t>UNIFORME PAÑO VERDE OLIVA TROPA EJC T44</t>
  </si>
  <si>
    <t>UNIFORME PARADA SOLDADO PROFESIONAL T40</t>
  </si>
  <si>
    <t>1314594</t>
  </si>
  <si>
    <t>1314595</t>
  </si>
  <si>
    <t>1144602</t>
  </si>
  <si>
    <t>CAMIBUSO BASE TIERRA DESIERTO TALLA S</t>
  </si>
  <si>
    <t>1144605</t>
  </si>
  <si>
    <t>CAMIBUSO BASE TIERRA DESIERTO TALLA XL</t>
  </si>
  <si>
    <t>1896320</t>
  </si>
  <si>
    <t>1391546</t>
  </si>
  <si>
    <t>1202562</t>
  </si>
  <si>
    <t>1088726</t>
  </si>
  <si>
    <t>BOLSA EN LONA</t>
  </si>
  <si>
    <t>BOLSA HIDRATANTE CAMEL BACK</t>
  </si>
  <si>
    <t>BOTA MILITAR TIPO JUNGLA</t>
  </si>
  <si>
    <t>BOTS TENIS GRISES</t>
  </si>
  <si>
    <t>BUFANDA PASAMONTAÑA VERDE</t>
  </si>
  <si>
    <t>BUFANDA PASAMONTAÑA VERDE EJC</t>
  </si>
  <si>
    <t>CALCETIN BOTA DE COMBATE</t>
  </si>
  <si>
    <t>CALCETIN PARA USO CON BOTAS T 10-12</t>
  </si>
  <si>
    <t xml:space="preserve">CAMISETA VERDE M. C HOMBRE </t>
  </si>
  <si>
    <t>CAMISETA VERDE M. C HOMBRE EJCT-M</t>
  </si>
  <si>
    <t>CAMISETA VERDE M. C. HOMBRE</t>
  </si>
  <si>
    <t>CAMISETA VERDE M.C. HOMBRE</t>
  </si>
  <si>
    <t>CHAQUETA PERCH ALTURA SUPERIOR</t>
  </si>
  <si>
    <t xml:space="preserve">COLCHONETA DE CAMPAÑA </t>
  </si>
  <si>
    <t xml:space="preserve">FRAZADA TERMICA USO MAS 3000 </t>
  </si>
  <si>
    <t>FUMIGADORA ESPALDA TANQUE ACE INO 20L</t>
  </si>
  <si>
    <t>GUANTE TERMICO T-L</t>
  </si>
  <si>
    <t xml:space="preserve">GUANTES TERMICOS </t>
  </si>
  <si>
    <t xml:space="preserve">HAMACA VERDE CON TOLDILLO </t>
  </si>
  <si>
    <t>JUEGO DE CAMA EN TEGIDO PLANO</t>
  </si>
  <si>
    <t>JUEGO DE SABANAS 3 PIEZAS</t>
  </si>
  <si>
    <t>MEDIAS DE LANA TERMICAS</t>
  </si>
  <si>
    <t xml:space="preserve">MEDIAS TERMICAS </t>
  </si>
  <si>
    <t>MEDIAS TERMICAS BOTAS COMBA</t>
  </si>
  <si>
    <t>MEDIAS TERMICAS BOTAS DE COMBATE</t>
  </si>
  <si>
    <t>MORAL DE CAMPAÑA SIN PARRILLA</t>
  </si>
  <si>
    <t>MORRAL DE CAMPAÑA CAMALEON SELVA</t>
  </si>
  <si>
    <t>PARRILLA METALICA PARA MORRAL</t>
  </si>
  <si>
    <t>BORRADO CUERDA ESTATICA 150 FT. NYLON Y</t>
  </si>
  <si>
    <t>BORRADO CUERDA SEMIESTATICA RAPPEL 12,5M</t>
  </si>
  <si>
    <t>BORRADOBOTA MILITAR TIPO JUNGLA T-42</t>
  </si>
  <si>
    <t>BOTA DE COMBATE TIPO DESIERTO TALLA 39</t>
  </si>
  <si>
    <t>BOTA DE COMBATE TIPO DESIERTO TALLA 41</t>
  </si>
  <si>
    <t>BOTA DE COMBATE TIPO DESIERTO TALLA 42</t>
  </si>
  <si>
    <t>BOTA MILITAR TIPO JUNGLA CCOES T-40</t>
  </si>
  <si>
    <t>BOTA MILITAR TIPO JUNGLA CCOES T-42</t>
  </si>
  <si>
    <t>CAMISETA HABANA TALLA S</t>
  </si>
  <si>
    <t>CINTURON MULTIPROPOSITO NEGRO</t>
  </si>
  <si>
    <t>CUADRO DE HONOR</t>
  </si>
  <si>
    <t>1144557</t>
  </si>
  <si>
    <t>1306912</t>
  </si>
  <si>
    <t>1071629</t>
  </si>
  <si>
    <t>1034390</t>
  </si>
  <si>
    <t>1057545</t>
  </si>
  <si>
    <t>1562817</t>
  </si>
  <si>
    <t>1159507</t>
  </si>
  <si>
    <t>1745568</t>
  </si>
  <si>
    <t>1022006</t>
  </si>
  <si>
    <t>1141092</t>
  </si>
  <si>
    <t>COACO 1</t>
  </si>
  <si>
    <t>CARTELERA  DE INFORMACION</t>
  </si>
  <si>
    <t>No.</t>
  </si>
  <si>
    <t>ACCESORIOS FIJACION Y ANCLAJE</t>
  </si>
  <si>
    <t>BORRADO DESCENDEDOR OCHO ACERO 50KN</t>
  </si>
  <si>
    <t>BORRADO MOSQUETON EN ALUMINIO</t>
  </si>
  <si>
    <t>DELTA DE SEGURIDAD</t>
  </si>
  <si>
    <t>DESCENDEDOR</t>
  </si>
  <si>
    <t>MOSQUETON DE ACERO SIST SEG ROSCA 40KN</t>
  </si>
  <si>
    <t>ACERADOS</t>
  </si>
  <si>
    <t>166500008281</t>
  </si>
  <si>
    <t>8004030000000000001163100</t>
  </si>
  <si>
    <t>13061729GA1065</t>
  </si>
  <si>
    <t>166500000738</t>
  </si>
  <si>
    <t>8004030000000000001163101</t>
  </si>
  <si>
    <t>165500081441</t>
  </si>
  <si>
    <t>ALMACENAMIENTO EXTERNO PARA BACKUP DE VIGILANCIA</t>
  </si>
  <si>
    <t>8004030000000000002304144</t>
  </si>
  <si>
    <t>165500081442</t>
  </si>
  <si>
    <t>AMPLIFICADOR BALUM DE 16 PUERTOS</t>
  </si>
  <si>
    <t>8004030000000000002304142</t>
  </si>
  <si>
    <t>166500003574</t>
  </si>
  <si>
    <t>CAMARA DOMO MOTORIZADA IP 1.3 MP PTZ</t>
  </si>
  <si>
    <t>8004030000000000002406254</t>
  </si>
  <si>
    <t>166500003575</t>
  </si>
  <si>
    <t>8004030000000000002406255</t>
  </si>
  <si>
    <t>166500003576</t>
  </si>
  <si>
    <t>8004030000000000002406256</t>
  </si>
  <si>
    <t>166500003577</t>
  </si>
  <si>
    <t>8004030000000000002406257</t>
  </si>
  <si>
    <t>166500003578</t>
  </si>
  <si>
    <t>8004030000000000002406258</t>
  </si>
  <si>
    <t>166500003579</t>
  </si>
  <si>
    <t>8004030000000000002406259</t>
  </si>
  <si>
    <t>165500081451</t>
  </si>
  <si>
    <t>CAMARA INFRAROJA</t>
  </si>
  <si>
    <t>8004030000000000002304137</t>
  </si>
  <si>
    <t>165500081452</t>
  </si>
  <si>
    <t>8004030000000000002304138</t>
  </si>
  <si>
    <t>165500081453</t>
  </si>
  <si>
    <t>8004030000000000002304139</t>
  </si>
  <si>
    <t>166500003580</t>
  </si>
  <si>
    <t>CAMARA TIPO BALA IR SENSOR DE IMAGEN 1/2.8"</t>
  </si>
  <si>
    <t>8004030000000000002406260</t>
  </si>
  <si>
    <t>166500003581</t>
  </si>
  <si>
    <t>8004030000000000002406261</t>
  </si>
  <si>
    <t>166500003582</t>
  </si>
  <si>
    <t>8004030000000000002406262</t>
  </si>
  <si>
    <t>166500003583</t>
  </si>
  <si>
    <t>8004030000000000002406263</t>
  </si>
  <si>
    <t>166500003584</t>
  </si>
  <si>
    <t>8004030000000000002406264</t>
  </si>
  <si>
    <t>166500003585</t>
  </si>
  <si>
    <t>8004030000000000002406265</t>
  </si>
  <si>
    <t>166500003586</t>
  </si>
  <si>
    <t>8004030000000000002406266</t>
  </si>
  <si>
    <t>166500003587</t>
  </si>
  <si>
    <t>8004030000000000002406267</t>
  </si>
  <si>
    <t>166500003588</t>
  </si>
  <si>
    <t>8004030000000000002406268</t>
  </si>
  <si>
    <t>166500003589</t>
  </si>
  <si>
    <t>8004030000000000002406269</t>
  </si>
  <si>
    <t>166500003590</t>
  </si>
  <si>
    <t>8004030000000000002406270</t>
  </si>
  <si>
    <t>166500003591</t>
  </si>
  <si>
    <t>8004030000000000002406271</t>
  </si>
  <si>
    <t>165500081454</t>
  </si>
  <si>
    <t>CONTROLADOR PARA DOMO</t>
  </si>
  <si>
    <t>8004030000000000002304143</t>
  </si>
  <si>
    <t>21EKB500A10003R</t>
  </si>
  <si>
    <t>165500081458</t>
  </si>
  <si>
    <t>DISPOSITIVO DE MANO</t>
  </si>
  <si>
    <t>8004030000000000002304148</t>
  </si>
  <si>
    <t>165500081459</t>
  </si>
  <si>
    <t>DOMO INFRAROJO PTZ</t>
  </si>
  <si>
    <t>8004030000000000002304140</t>
  </si>
  <si>
    <t>165500081460</t>
  </si>
  <si>
    <t>8004030000000000002304141</t>
  </si>
  <si>
    <t>165500081463</t>
  </si>
  <si>
    <t>DVR</t>
  </si>
  <si>
    <t>8004030000000000002304128</t>
  </si>
  <si>
    <t>869000008291</t>
  </si>
  <si>
    <t>LAVADORA DE 33 LIBRAS</t>
  </si>
  <si>
    <t>8004030000000000002135900</t>
  </si>
  <si>
    <t>C24840065</t>
  </si>
  <si>
    <t>165500081461</t>
  </si>
  <si>
    <t>MONITORES DE 42"</t>
  </si>
  <si>
    <t>8004030000000000002304261</t>
  </si>
  <si>
    <t>404MXLS7M248</t>
  </si>
  <si>
    <t>165500081462</t>
  </si>
  <si>
    <t>8004030000000000002304262</t>
  </si>
  <si>
    <t>404MXXQ7M258</t>
  </si>
  <si>
    <t>166500003594</t>
  </si>
  <si>
    <t>NVR 4TBN, 32 CANALES</t>
  </si>
  <si>
    <t>8004030000000000002406276</t>
  </si>
  <si>
    <t>SQ69201085101075</t>
  </si>
  <si>
    <t>869000079678</t>
  </si>
  <si>
    <t>8004030000000000001783201</t>
  </si>
  <si>
    <t>166500008287</t>
  </si>
  <si>
    <t>8004030000000000001783152</t>
  </si>
  <si>
    <t>166500002780</t>
  </si>
  <si>
    <t>8004030000000000002125306</t>
  </si>
  <si>
    <t>SLG-1236548*7852</t>
  </si>
  <si>
    <t>ELECTRONICOS-ELECTRODOMESTICOS</t>
  </si>
  <si>
    <t>869000018033</t>
  </si>
  <si>
    <t>PICADORA DE PAPEL</t>
  </si>
  <si>
    <t>8004030000000000002213816</t>
  </si>
  <si>
    <t>13658-562</t>
  </si>
  <si>
    <t>869000018089</t>
  </si>
  <si>
    <t>UPS</t>
  </si>
  <si>
    <t>8004030000000000002215487</t>
  </si>
  <si>
    <t>869000018085</t>
  </si>
  <si>
    <t>8004030000000000002215483</t>
  </si>
  <si>
    <t>869000018082</t>
  </si>
  <si>
    <t>8004030000000000002215480</t>
  </si>
  <si>
    <t>GL-25315/5</t>
  </si>
  <si>
    <t>869000018090</t>
  </si>
  <si>
    <t>8004030000000000002215488</t>
  </si>
  <si>
    <t>869000024286</t>
  </si>
  <si>
    <t>HEAVY DUTY TIRE SKATES</t>
  </si>
  <si>
    <t>8004030000000000002521158</t>
  </si>
  <si>
    <t>869000025847</t>
  </si>
  <si>
    <t>HIDROLAVADORA GENERAL 200F AMARILLO</t>
  </si>
  <si>
    <t>8004030000000000002557102</t>
  </si>
  <si>
    <t>200F-04576</t>
  </si>
  <si>
    <t>869000025871</t>
  </si>
  <si>
    <t>WET/DRY VACUUM DAYTON</t>
  </si>
  <si>
    <t>8004030000000000002557172</t>
  </si>
  <si>
    <t>WVG-45680</t>
  </si>
  <si>
    <t>869000025870</t>
  </si>
  <si>
    <t>WET7DRY VACUUM 12 GAL 5.5 HP GRAINGER DAYTON</t>
  </si>
  <si>
    <t>8004030000000000002557171</t>
  </si>
  <si>
    <t>WVG-45697</t>
  </si>
  <si>
    <t>869000025872</t>
  </si>
  <si>
    <t>8004030000000000002557173</t>
  </si>
  <si>
    <t>WVG-45686</t>
  </si>
  <si>
    <t>869000025873</t>
  </si>
  <si>
    <t>8004030000000000002557174</t>
  </si>
  <si>
    <t>WVG-45685</t>
  </si>
  <si>
    <t>869000021125</t>
  </si>
  <si>
    <t>MINICOMPONENTE CON PUERTO USB, MEMORY STICK</t>
  </si>
  <si>
    <t>8004030000000000002360217</t>
  </si>
  <si>
    <t>869000021126</t>
  </si>
  <si>
    <t>8004030000000000002360218</t>
  </si>
  <si>
    <t>166500000743</t>
  </si>
  <si>
    <t>8004030000000000001163106</t>
  </si>
  <si>
    <t>MEZ65219611</t>
  </si>
  <si>
    <t>166500000745</t>
  </si>
  <si>
    <t>8004030000000000001163108</t>
  </si>
  <si>
    <t>MEZ37270109</t>
  </si>
  <si>
    <t>166500000750</t>
  </si>
  <si>
    <t>8004030000000000001163113</t>
  </si>
  <si>
    <t>RSA24ATB400115L</t>
  </si>
  <si>
    <t>166500006964</t>
  </si>
  <si>
    <t>8004030000000000000540618</t>
  </si>
  <si>
    <t>G12KAWQ00417</t>
  </si>
  <si>
    <t>869000030915</t>
  </si>
  <si>
    <t>8004030000000000001877617</t>
  </si>
  <si>
    <t>6061019</t>
  </si>
  <si>
    <t>869000064556</t>
  </si>
  <si>
    <t>LAVADORA MARCA WHIRPOOL 22 LIBRAS REF 4132</t>
  </si>
  <si>
    <t>8004030000000000000162445</t>
  </si>
  <si>
    <t>000000000003541096</t>
  </si>
  <si>
    <t>869000064660</t>
  </si>
  <si>
    <t>CAMARA A COLOR INFRARROJA 54 LED LENTE 3.6</t>
  </si>
  <si>
    <t>8004030000000000001294407</t>
  </si>
  <si>
    <t>NA.</t>
  </si>
  <si>
    <t>869000064661</t>
  </si>
  <si>
    <t>8004030000000000001294408</t>
  </si>
  <si>
    <t>869000064662</t>
  </si>
  <si>
    <t>8004030000000000001294409</t>
  </si>
  <si>
    <t>869000064663</t>
  </si>
  <si>
    <t>8004030000000000001294410</t>
  </si>
  <si>
    <t>869000064664</t>
  </si>
  <si>
    <t>CAMARA A COLOR PROFESIONAL LENTE VARIFOCAL</t>
  </si>
  <si>
    <t>8004030000000000001294412</t>
  </si>
  <si>
    <t>869000064665</t>
  </si>
  <si>
    <t>CAMARA DE SEGURIDAD NUEVA DOMO SIN MARCA</t>
  </si>
  <si>
    <t>8004030000000000001915995</t>
  </si>
  <si>
    <t>869000064666</t>
  </si>
  <si>
    <t>CAMARA DE VIDEO PARA SEGURIDAD SIN MARCA</t>
  </si>
  <si>
    <t>8004030000000000001915954</t>
  </si>
  <si>
    <t>869000064667</t>
  </si>
  <si>
    <t>8004030000000000001915955</t>
  </si>
  <si>
    <t>869000064668</t>
  </si>
  <si>
    <t>8004030000000000001915965</t>
  </si>
  <si>
    <t>869000064669</t>
  </si>
  <si>
    <t>8004030000000000001915966</t>
  </si>
  <si>
    <t>869000064670</t>
  </si>
  <si>
    <t>8004030000000000001915968</t>
  </si>
  <si>
    <t>869000064671</t>
  </si>
  <si>
    <t>8004030000000000001915969</t>
  </si>
  <si>
    <t>869000064672</t>
  </si>
  <si>
    <t>8004030000000000001915967</t>
  </si>
  <si>
    <t>869000064673</t>
  </si>
  <si>
    <t>CAMARA TIPO BALA INFRAROJA 520 TVL 40MT ILUMINAC</t>
  </si>
  <si>
    <t>8004030000000000001894366</t>
  </si>
  <si>
    <t>869000064674</t>
  </si>
  <si>
    <t>8004030000000000001894368</t>
  </si>
  <si>
    <t>869000064675</t>
  </si>
  <si>
    <t>8004030000000000001894369</t>
  </si>
  <si>
    <t>869000064676</t>
  </si>
  <si>
    <t>8004030000000000001894370</t>
  </si>
  <si>
    <t>869000064677</t>
  </si>
  <si>
    <t>8004030000000000001894371</t>
  </si>
  <si>
    <t>869000064678</t>
  </si>
  <si>
    <t>8004030000000000001894372</t>
  </si>
  <si>
    <t>869000064679</t>
  </si>
  <si>
    <t>8004030000000000001894373</t>
  </si>
  <si>
    <t>869000064680</t>
  </si>
  <si>
    <t>8004030000000000001894374</t>
  </si>
  <si>
    <t>869000064681</t>
  </si>
  <si>
    <t>8004030000000000001894375</t>
  </si>
  <si>
    <t>869000064682</t>
  </si>
  <si>
    <t>8004030000000000001894376</t>
  </si>
  <si>
    <t>869000064683</t>
  </si>
  <si>
    <t>8004030000000000001894377</t>
  </si>
  <si>
    <t>869000064684</t>
  </si>
  <si>
    <t>8004030000000000001894378</t>
  </si>
  <si>
    <t>869000064685</t>
  </si>
  <si>
    <t>8004030000000000001894379</t>
  </si>
  <si>
    <t>869000064686</t>
  </si>
  <si>
    <t>8004030000000000001894380</t>
  </si>
  <si>
    <t>869000064687</t>
  </si>
  <si>
    <t>8004030000000000001894381</t>
  </si>
  <si>
    <t>869000064688</t>
  </si>
  <si>
    <t>8004030000000000001894382</t>
  </si>
  <si>
    <t>869000064689</t>
  </si>
  <si>
    <t>8004030000000000001894383</t>
  </si>
  <si>
    <t>869000064690</t>
  </si>
  <si>
    <t>8004030000000000001894384</t>
  </si>
  <si>
    <t>869000064691</t>
  </si>
  <si>
    <t>8004030000000000001894385</t>
  </si>
  <si>
    <t>869000064692</t>
  </si>
  <si>
    <t>8004030000000000001894386</t>
  </si>
  <si>
    <t>869000066842</t>
  </si>
  <si>
    <t>TEATRO EN CASA</t>
  </si>
  <si>
    <t>8004030000000000001945499</t>
  </si>
  <si>
    <t>869000066923</t>
  </si>
  <si>
    <t>8004030000000000001946836</t>
  </si>
  <si>
    <t>000000000000000376</t>
  </si>
  <si>
    <t>869000066924</t>
  </si>
  <si>
    <t>GRECA SENCILLA FERIA ELECTRICA</t>
  </si>
  <si>
    <t>8004030000000000001952233</t>
  </si>
  <si>
    <t>869000009708</t>
  </si>
  <si>
    <t>8004030000000000001275185</t>
  </si>
  <si>
    <t>869000023938</t>
  </si>
  <si>
    <t>8004030000000000001275186</t>
  </si>
  <si>
    <t>869000023939</t>
  </si>
  <si>
    <t>ESCRITORIO DE MADERA DE 1,20X50</t>
  </si>
  <si>
    <t>8004030000000000001079463</t>
  </si>
  <si>
    <t>869000078238</t>
  </si>
  <si>
    <t>8004030000000000001079464</t>
  </si>
  <si>
    <t>869000078250</t>
  </si>
  <si>
    <t>8004030000000000001079465</t>
  </si>
  <si>
    <t>869000078251</t>
  </si>
  <si>
    <t>8004030000000000001079466</t>
  </si>
  <si>
    <t>869000078298</t>
  </si>
  <si>
    <t>PANEL</t>
  </si>
  <si>
    <t>8004030000000000001977701</t>
  </si>
  <si>
    <t>869000078302</t>
  </si>
  <si>
    <t>8004030000000000001977702</t>
  </si>
  <si>
    <t>869000078382</t>
  </si>
  <si>
    <t>8004030000000000001977703</t>
  </si>
  <si>
    <t>869000078527</t>
  </si>
  <si>
    <t>8004030000000000001977704</t>
  </si>
  <si>
    <t>869000079634</t>
  </si>
  <si>
    <t>8004030000000000001977705</t>
  </si>
  <si>
    <t>869000079671</t>
  </si>
  <si>
    <t>8004030000000000001977706</t>
  </si>
  <si>
    <t>869000079696</t>
  </si>
  <si>
    <t>8004030000000000001977707</t>
  </si>
  <si>
    <t>8004030000000000001977708</t>
  </si>
  <si>
    <t>8004030000000000001977709</t>
  </si>
  <si>
    <t>8004030000000000001977710</t>
  </si>
  <si>
    <t>8004030000000000001977711</t>
  </si>
  <si>
    <t>8004030000000000001977712</t>
  </si>
  <si>
    <t>8004030000000000001983341</t>
  </si>
  <si>
    <t>8004030000000000001983342</t>
  </si>
  <si>
    <t>8004030000000000001983343</t>
  </si>
  <si>
    <t>8004030000000000001983344</t>
  </si>
  <si>
    <t>8004030000000000001983345</t>
  </si>
  <si>
    <t>8004030000000000001983346</t>
  </si>
  <si>
    <t>8004030000000000001983347</t>
  </si>
  <si>
    <t>8004030000000000001983348</t>
  </si>
  <si>
    <t>8004030000000000001983349</t>
  </si>
  <si>
    <t>8004030000000000001983350</t>
  </si>
  <si>
    <t>SUPERFICIE</t>
  </si>
  <si>
    <t>8004030000000000001481057</t>
  </si>
  <si>
    <t>8004030000000000001481058</t>
  </si>
  <si>
    <t>8004030000000000001481060</t>
  </si>
  <si>
    <t>8004030000000000001481063</t>
  </si>
  <si>
    <t>8004030000000000001481064</t>
  </si>
  <si>
    <t>8004030000000000001481065</t>
  </si>
  <si>
    <t>8004030000000000001481074</t>
  </si>
  <si>
    <t>8004030000000000001481076</t>
  </si>
  <si>
    <t>8004030000000000001481081</t>
  </si>
  <si>
    <t>8004030000000000001481083</t>
  </si>
  <si>
    <t>8004030000000000001481024</t>
  </si>
  <si>
    <t>8004030000000000001481030</t>
  </si>
  <si>
    <t>8004030000000000001481031</t>
  </si>
  <si>
    <t>8004030000000000001481032</t>
  </si>
  <si>
    <t>8004030000000000001481033</t>
  </si>
  <si>
    <t>8004030000000000001481034</t>
  </si>
  <si>
    <t>8004030000000000001481035</t>
  </si>
  <si>
    <t>8004030000000000001481036</t>
  </si>
  <si>
    <t>8004030000000000001481037</t>
  </si>
  <si>
    <t>8004030000000000001481038</t>
  </si>
  <si>
    <t>8004030000000000001481039</t>
  </si>
  <si>
    <t>8004030000000000001481040</t>
  </si>
  <si>
    <t>8004030000000000001481042</t>
  </si>
  <si>
    <t>8004030000000000001481043</t>
  </si>
  <si>
    <t>8004030000000000001481044</t>
  </si>
  <si>
    <t>8004030000000000001481045</t>
  </si>
  <si>
    <t>8004030000000000001481046</t>
  </si>
  <si>
    <t>8004030000000000001481047</t>
  </si>
  <si>
    <t>8004030000000000001481048</t>
  </si>
  <si>
    <t>8004030000000000001481050</t>
  </si>
  <si>
    <t>8004030000000000001481052</t>
  </si>
  <si>
    <t>8004030000000000001275172</t>
  </si>
  <si>
    <t>8004030000000000001275173</t>
  </si>
  <si>
    <t>8004030000000000001275170</t>
  </si>
  <si>
    <t>8004030000000000001275171</t>
  </si>
  <si>
    <t>8004030000000000001481055</t>
  </si>
  <si>
    <t>8004030000000000001481056</t>
  </si>
  <si>
    <t>8004030000000000001481078</t>
  </si>
  <si>
    <t>8004030000000000001481025</t>
  </si>
  <si>
    <t>869000018039</t>
  </si>
  <si>
    <t>MESA AUXILIAR EN MADERA</t>
  </si>
  <si>
    <t>8004030000000000002215438</t>
  </si>
  <si>
    <t>869000012966</t>
  </si>
  <si>
    <t>8004030000000000001905208</t>
  </si>
  <si>
    <t>869000012963</t>
  </si>
  <si>
    <t>8004030000000000001905205</t>
  </si>
  <si>
    <t>166500006519</t>
  </si>
  <si>
    <t>PUESTO DE TRABAJO EN MADERA Y LAMINA</t>
  </si>
  <si>
    <t>8004030000000000002034420</t>
  </si>
  <si>
    <t>166500006504</t>
  </si>
  <si>
    <t>CLOSET 220 ALT X 200 ANCHO X 60 DE FONDO</t>
  </si>
  <si>
    <t>8004030000000000002670020</t>
  </si>
  <si>
    <t>166500006505</t>
  </si>
  <si>
    <t>8004030000000000002670021</t>
  </si>
  <si>
    <t>166500006506</t>
  </si>
  <si>
    <t>8004030000000000002670022</t>
  </si>
  <si>
    <t>166500006507</t>
  </si>
  <si>
    <t>8004030000000000002670023</t>
  </si>
  <si>
    <t>869000020438</t>
  </si>
  <si>
    <t>SILLA EN MADERA</t>
  </si>
  <si>
    <t>8004030000000000002354446</t>
  </si>
  <si>
    <t>869000020439</t>
  </si>
  <si>
    <t>8004030000000000002354447</t>
  </si>
  <si>
    <t>869000020440</t>
  </si>
  <si>
    <t>8004030000000000002354448</t>
  </si>
  <si>
    <t>869000020441</t>
  </si>
  <si>
    <t>8004030000000000002354449</t>
  </si>
  <si>
    <t>869000020442</t>
  </si>
  <si>
    <t>8004030000000000002354450</t>
  </si>
  <si>
    <t>869000020443</t>
  </si>
  <si>
    <t>8004030000000000002354451</t>
  </si>
  <si>
    <t>869000020444</t>
  </si>
  <si>
    <t>8004030000000000002354452</t>
  </si>
  <si>
    <t>869000020445</t>
  </si>
  <si>
    <t>8004030000000000002354453</t>
  </si>
  <si>
    <t>869000020446</t>
  </si>
  <si>
    <t>8004030000000000002354454</t>
  </si>
  <si>
    <t>869000020447</t>
  </si>
  <si>
    <t>8004030000000000002354455</t>
  </si>
  <si>
    <t>869000020448</t>
  </si>
  <si>
    <t>8004030000000000002354456</t>
  </si>
  <si>
    <t>869000020449</t>
  </si>
  <si>
    <t>8004030000000000002354457</t>
  </si>
  <si>
    <t>869000020450</t>
  </si>
  <si>
    <t>8004030000000000002354458</t>
  </si>
  <si>
    <t>869000020451</t>
  </si>
  <si>
    <t>8004030000000000002354459</t>
  </si>
  <si>
    <t>869000020452</t>
  </si>
  <si>
    <t>8004030000000000002354460</t>
  </si>
  <si>
    <t>869000020453</t>
  </si>
  <si>
    <t>8004030000000000002354461</t>
  </si>
  <si>
    <t>869000020454</t>
  </si>
  <si>
    <t>8004030000000000002354462</t>
  </si>
  <si>
    <t>869000020455</t>
  </si>
  <si>
    <t>8004030000000000002354463</t>
  </si>
  <si>
    <t>869000020456</t>
  </si>
  <si>
    <t>8004030000000000002354464</t>
  </si>
  <si>
    <t>869000114799</t>
  </si>
  <si>
    <t>8004030000000000002988311</t>
  </si>
  <si>
    <t>869000114800</t>
  </si>
  <si>
    <t>GALERIA SARGENTOS MAYORES</t>
  </si>
  <si>
    <t>8004030000000000002988266</t>
  </si>
  <si>
    <t>166500006968</t>
  </si>
  <si>
    <t>PUESTO DE TRABAJO OPERATIVO CON CAJONERA</t>
  </si>
  <si>
    <t>8004030000000000001560587</t>
  </si>
  <si>
    <t>869000008559</t>
  </si>
  <si>
    <t>PUESTO DE TRABAJO 1,20 X 1,30</t>
  </si>
  <si>
    <t>8004030000000000002491662</t>
  </si>
  <si>
    <t>869000008560</t>
  </si>
  <si>
    <t>8004030000000000002491663</t>
  </si>
  <si>
    <t>869000008561</t>
  </si>
  <si>
    <t>8004030000000000002491664</t>
  </si>
  <si>
    <t>869000008562</t>
  </si>
  <si>
    <t>8004030000000000002491665</t>
  </si>
  <si>
    <t>869000008563</t>
  </si>
  <si>
    <t>8004030000000000002491666</t>
  </si>
  <si>
    <t>869000012956</t>
  </si>
  <si>
    <t>8004030000000000001804271</t>
  </si>
  <si>
    <t>869000078233</t>
  </si>
  <si>
    <t>ESCRITORIO LINEAL DE 150 X 60X75 CM</t>
  </si>
  <si>
    <t>8004030000000000002458664</t>
  </si>
  <si>
    <t>869000078242</t>
  </si>
  <si>
    <t>MESA DE JUNTAS PEKA 5 X2.4</t>
  </si>
  <si>
    <t>8004030000000000002458592</t>
  </si>
  <si>
    <t>869000078244</t>
  </si>
  <si>
    <t>8004030000000000001472076</t>
  </si>
  <si>
    <t>869000078245</t>
  </si>
  <si>
    <t>8004030000000000001472077</t>
  </si>
  <si>
    <t>869000078252</t>
  </si>
  <si>
    <t>ESCRITORIOS LINEAL PEKAN CAJONERA 1.2 X 0.6</t>
  </si>
  <si>
    <t>8004030000000000002520098</t>
  </si>
  <si>
    <t>869000078372</t>
  </si>
  <si>
    <t>8004030000000000001776823</t>
  </si>
  <si>
    <t>869000079643</t>
  </si>
  <si>
    <t>8004030000000000002588417</t>
  </si>
  <si>
    <t>869000079683</t>
  </si>
  <si>
    <t>ESCRITORIO MOD PEKAN PATA METAL 1.8X1.5</t>
  </si>
  <si>
    <t>8004030000000000002670071</t>
  </si>
  <si>
    <t>869000079684</t>
  </si>
  <si>
    <t>8004030000000000002545756</t>
  </si>
  <si>
    <t>869000079694</t>
  </si>
  <si>
    <t>8004030000000000002491661</t>
  </si>
  <si>
    <t xml:space="preserve">BAMAD2 </t>
  </si>
  <si>
    <t>869000020709</t>
  </si>
  <si>
    <t>MESA JUNTAS SUPERF. PRIN. ELAB EN MAD 4 CM</t>
  </si>
  <si>
    <t>8004030000000000002355983</t>
  </si>
  <si>
    <t>869000023824</t>
  </si>
  <si>
    <t>GABINETE 0,45 DE ANCHO -0,90 DE ALTO EN MADERA</t>
  </si>
  <si>
    <t>8004030000000000001479753</t>
  </si>
  <si>
    <t>869000107896</t>
  </si>
  <si>
    <t>8004030000000000002116528</t>
  </si>
  <si>
    <t>869000078229</t>
  </si>
  <si>
    <t>8004030000000000002491758</t>
  </si>
  <si>
    <t>869000068404</t>
  </si>
  <si>
    <t>8004030000000000000526742</t>
  </si>
  <si>
    <t>869000068410</t>
  </si>
  <si>
    <t>PEDESTAL</t>
  </si>
  <si>
    <t>8004030000000000001481598</t>
  </si>
  <si>
    <t>869000068435</t>
  </si>
  <si>
    <t>8004030000000000001481638</t>
  </si>
  <si>
    <t>869000068436</t>
  </si>
  <si>
    <t>8004030000000000001481639</t>
  </si>
  <si>
    <t>869000068437</t>
  </si>
  <si>
    <t>8004030000000000001481640</t>
  </si>
  <si>
    <t>869000068438</t>
  </si>
  <si>
    <t>8004030000000000001481641</t>
  </si>
  <si>
    <t>869000068439</t>
  </si>
  <si>
    <t>8004030000000000001481644</t>
  </si>
  <si>
    <t>869000068578</t>
  </si>
  <si>
    <t>8004030000000000001088095</t>
  </si>
  <si>
    <t>869000068582</t>
  </si>
  <si>
    <t>8004030000000000000451782</t>
  </si>
  <si>
    <t>869000068584</t>
  </si>
  <si>
    <t>8004030000000000000494388</t>
  </si>
  <si>
    <t>869000068590</t>
  </si>
  <si>
    <t>8004030000000000001275181</t>
  </si>
  <si>
    <t>869000068591</t>
  </si>
  <si>
    <t>8004030000000000001275182</t>
  </si>
  <si>
    <t>869000068592</t>
  </si>
  <si>
    <t>8004030000000000001275183</t>
  </si>
  <si>
    <t>869000114510</t>
  </si>
  <si>
    <t>8004030000000000002135248</t>
  </si>
  <si>
    <t>869000018034</t>
  </si>
  <si>
    <t>LOCKER METALICO</t>
  </si>
  <si>
    <t>8004030000000000002213818</t>
  </si>
  <si>
    <t>869000066849</t>
  </si>
  <si>
    <t>CANCHA ARCO BALONCESTO FUTBOL</t>
  </si>
  <si>
    <t>8004030000000000000946872</t>
  </si>
  <si>
    <t>869000066850</t>
  </si>
  <si>
    <t>8004030000000000000946873</t>
  </si>
  <si>
    <t>869000066975</t>
  </si>
  <si>
    <t>PUESTO DE INCENDIO</t>
  </si>
  <si>
    <t>8004030000000000001204216</t>
  </si>
  <si>
    <t>869000066976</t>
  </si>
  <si>
    <t>8004030000000000001204432</t>
  </si>
  <si>
    <t>166500006848</t>
  </si>
  <si>
    <t>SILLA DE APOYO PARA VISITANTE DE DOS PUESTOS</t>
  </si>
  <si>
    <t>8004030000000000001466432</t>
  </si>
  <si>
    <t>869000018040</t>
  </si>
  <si>
    <t>PUESTO UNIVERSITARIO</t>
  </si>
  <si>
    <t>8004030000000000002215439</t>
  </si>
  <si>
    <t>869000018041</t>
  </si>
  <si>
    <t>8004030000000000002215440</t>
  </si>
  <si>
    <t>869000018042</t>
  </si>
  <si>
    <t>8004030000000000002215441</t>
  </si>
  <si>
    <t>869000018043</t>
  </si>
  <si>
    <t>8004030000000000002215442</t>
  </si>
  <si>
    <t>869000018044</t>
  </si>
  <si>
    <t>8004030000000000002215443</t>
  </si>
  <si>
    <t>869000018045</t>
  </si>
  <si>
    <t>8004030000000000002215444</t>
  </si>
  <si>
    <t>869000018046</t>
  </si>
  <si>
    <t>8004030000000000002215445</t>
  </si>
  <si>
    <t>869000018047</t>
  </si>
  <si>
    <t>8004030000000000002215446</t>
  </si>
  <si>
    <t>869000018048</t>
  </si>
  <si>
    <t>8004030000000000002215447</t>
  </si>
  <si>
    <t>869000018049</t>
  </si>
  <si>
    <t>8004030000000000002215448</t>
  </si>
  <si>
    <t>869000018050</t>
  </si>
  <si>
    <t>8004030000000000002215449</t>
  </si>
  <si>
    <t>869000018051</t>
  </si>
  <si>
    <t>8004030000000000002215450</t>
  </si>
  <si>
    <t>869000018052</t>
  </si>
  <si>
    <t>8004030000000000002215451</t>
  </si>
  <si>
    <t>869000018053</t>
  </si>
  <si>
    <t>8004030000000000002215452</t>
  </si>
  <si>
    <t>869000018054</t>
  </si>
  <si>
    <t>8004030000000000002215453</t>
  </si>
  <si>
    <t>869000023834</t>
  </si>
  <si>
    <t>SILLA TIPO EJECUTIVA BASECON 5 ASPAS CROMADAS</t>
  </si>
  <si>
    <t>8004030000000000001038375</t>
  </si>
  <si>
    <t>869000009761</t>
  </si>
  <si>
    <t>SILLA AUDITORIO NOVAISO. BRAZO ABATIBLE Y ESCUALIZ</t>
  </si>
  <si>
    <t>8004030000000000001168255</t>
  </si>
  <si>
    <t>869000009762</t>
  </si>
  <si>
    <t>8004030000000000001168256</t>
  </si>
  <si>
    <t>869000009763</t>
  </si>
  <si>
    <t>8004030000000000001168257</t>
  </si>
  <si>
    <t>869000009764</t>
  </si>
  <si>
    <t>8004030000000000001168258</t>
  </si>
  <si>
    <t>869000023830</t>
  </si>
  <si>
    <t>SILLA DUBI BRAZOS FIJOS BASE CROMADA S. BASCULANTE</t>
  </si>
  <si>
    <t>8004030000000000002031093</t>
  </si>
  <si>
    <t>869000023831</t>
  </si>
  <si>
    <t>8004030000000000002031097</t>
  </si>
  <si>
    <t>869000023832</t>
  </si>
  <si>
    <t>8004030000000000002031103</t>
  </si>
  <si>
    <t>869000024707</t>
  </si>
  <si>
    <t>8004030000000000002031101</t>
  </si>
  <si>
    <t>869000013464</t>
  </si>
  <si>
    <t>SILLA FIJA INTERLOCUTORA SIN BRAZOS CON ESPALDAR</t>
  </si>
  <si>
    <t>8004030000000000001985037</t>
  </si>
  <si>
    <t>869000017144</t>
  </si>
  <si>
    <t>8004030000000000002125335</t>
  </si>
  <si>
    <t>869000018428</t>
  </si>
  <si>
    <t>SILLA GERENCIAL GIRATORIA DE 5PATAS CON RODACHINES</t>
  </si>
  <si>
    <t>8004030000000000001985036</t>
  </si>
  <si>
    <t>869000018427</t>
  </si>
  <si>
    <t>SILLA GIRATORIA TIPO SECRETARIA CON BRAZOS</t>
  </si>
  <si>
    <t>8004030000000000001985035</t>
  </si>
  <si>
    <t>869000018699</t>
  </si>
  <si>
    <t>8004030000000000002125351</t>
  </si>
  <si>
    <t>869000020735</t>
  </si>
  <si>
    <t>8004030000000000002356137</t>
  </si>
  <si>
    <t>869000020736</t>
  </si>
  <si>
    <t>8004030000000000002356138</t>
  </si>
  <si>
    <t>869000020737</t>
  </si>
  <si>
    <t>8004030000000000002356139</t>
  </si>
  <si>
    <t>869000018689</t>
  </si>
  <si>
    <t>8004030000000000002125349</t>
  </si>
  <si>
    <t>869000017150</t>
  </si>
  <si>
    <t>8004030000000000002125360</t>
  </si>
  <si>
    <t>869000022338</t>
  </si>
  <si>
    <t>SILLA INTERLOCURA ESTRUCTURA NEGRA TIPO PATIN</t>
  </si>
  <si>
    <t>8004030000000000001877594</t>
  </si>
  <si>
    <t>869000022339</t>
  </si>
  <si>
    <t>8004030000000000001877595</t>
  </si>
  <si>
    <t>869000023815</t>
  </si>
  <si>
    <t>SILLA INTERLOCUTORA ISOSCELES. SIN DESCANSABRAZOS</t>
  </si>
  <si>
    <t>8004030000000000001168160</t>
  </si>
  <si>
    <t>869000023823</t>
  </si>
  <si>
    <t>8004030000000000001168277</t>
  </si>
  <si>
    <t>869000023818</t>
  </si>
  <si>
    <t>8004030000000000001168172</t>
  </si>
  <si>
    <t>869000023819</t>
  </si>
  <si>
    <t>8004030000000000001168263</t>
  </si>
  <si>
    <t>869000023821</t>
  </si>
  <si>
    <t>8004030000000000001168268</t>
  </si>
  <si>
    <t>869000009766</t>
  </si>
  <si>
    <t>8004030000000000001168272</t>
  </si>
  <si>
    <t>869000023814</t>
  </si>
  <si>
    <t>8004030000000000001168159</t>
  </si>
  <si>
    <t>869000023820</t>
  </si>
  <si>
    <t>8004030000000000001168267</t>
  </si>
  <si>
    <t>869000020710</t>
  </si>
  <si>
    <t>SILLA INTERLOCUTORA PRISMA -ASIENTO TAPIZADO</t>
  </si>
  <si>
    <t>8004030000000000002355984</t>
  </si>
  <si>
    <t>869000020711</t>
  </si>
  <si>
    <t>8004030000000000002355985</t>
  </si>
  <si>
    <t>869000020712</t>
  </si>
  <si>
    <t>8004030000000000002355986</t>
  </si>
  <si>
    <t>869000020713</t>
  </si>
  <si>
    <t>8004030000000000002355987</t>
  </si>
  <si>
    <t>869000020714</t>
  </si>
  <si>
    <t>8004030000000000002355988</t>
  </si>
  <si>
    <t>869000020715</t>
  </si>
  <si>
    <t>8004030000000000002355989</t>
  </si>
  <si>
    <t>869000021050</t>
  </si>
  <si>
    <t>8004030000000000002360039</t>
  </si>
  <si>
    <t>869000021051</t>
  </si>
  <si>
    <t>8004030000000000002360040</t>
  </si>
  <si>
    <t>869000023828</t>
  </si>
  <si>
    <t>8004030000000000002031084</t>
  </si>
  <si>
    <t>869000023829</t>
  </si>
  <si>
    <t>8004030000000000002031090</t>
  </si>
  <si>
    <t>869000021063</t>
  </si>
  <si>
    <t>8004030000000000002360053</t>
  </si>
  <si>
    <t>869000021064</t>
  </si>
  <si>
    <t>8004030000000000002360054</t>
  </si>
  <si>
    <t>869000024705</t>
  </si>
  <si>
    <t>SILLA MALI CON BRAZOS FIJOS TAPIZADA EN MALLA NEGR</t>
  </si>
  <si>
    <t>8004030000000000002031082</t>
  </si>
  <si>
    <t>869000021049</t>
  </si>
  <si>
    <t>8004030000000000002360038</t>
  </si>
  <si>
    <t>869000018680</t>
  </si>
  <si>
    <t>SILLA RECIBO  O TANDEM</t>
  </si>
  <si>
    <t>8004030000000000002125362</t>
  </si>
  <si>
    <t>869000021128</t>
  </si>
  <si>
    <t>WIMPY PARA CUATRO PERSONAS</t>
  </si>
  <si>
    <t>8004030000000000002360221</t>
  </si>
  <si>
    <t>869000021129</t>
  </si>
  <si>
    <t>8004030000000000002360222</t>
  </si>
  <si>
    <t>869000021130</t>
  </si>
  <si>
    <t>8004030000000000002360223</t>
  </si>
  <si>
    <t>869000021131</t>
  </si>
  <si>
    <t>8004030000000000002360224</t>
  </si>
  <si>
    <t>869000020860</t>
  </si>
  <si>
    <t>SILLA INTERLOCUTORA PRISMA ASIENTO TAPIZADO</t>
  </si>
  <si>
    <t>8004030000000000002356343</t>
  </si>
  <si>
    <t>869000020861</t>
  </si>
  <si>
    <t>8004030000000000002356344</t>
  </si>
  <si>
    <t>869000020863</t>
  </si>
  <si>
    <t>8004030000000000002356346</t>
  </si>
  <si>
    <t>869000020883</t>
  </si>
  <si>
    <t>8004030000000000002358011</t>
  </si>
  <si>
    <t>869000020884</t>
  </si>
  <si>
    <t>8004030000000000002358012</t>
  </si>
  <si>
    <t>869000020885</t>
  </si>
  <si>
    <t>8004030000000000002358013</t>
  </si>
  <si>
    <t>869000020886</t>
  </si>
  <si>
    <t>8004030000000000002358014</t>
  </si>
  <si>
    <t>869000021058</t>
  </si>
  <si>
    <t>8004030000000000002360048</t>
  </si>
  <si>
    <t>869000021059</t>
  </si>
  <si>
    <t>8004030000000000002360049</t>
  </si>
  <si>
    <t>869000021060</t>
  </si>
  <si>
    <t>8004030000000000002360050</t>
  </si>
  <si>
    <t>869000021061</t>
  </si>
  <si>
    <t>8004030000000000002360051</t>
  </si>
  <si>
    <t>869000021062</t>
  </si>
  <si>
    <t>8004030000000000002360052</t>
  </si>
  <si>
    <t>869000107881</t>
  </si>
  <si>
    <t>8004030000000000002497908</t>
  </si>
  <si>
    <t>869000018036</t>
  </si>
  <si>
    <t>8004030000000000002213828</t>
  </si>
  <si>
    <t>869000018037</t>
  </si>
  <si>
    <t>8004030000000000002213829</t>
  </si>
  <si>
    <t>869000018684</t>
  </si>
  <si>
    <t>8004030000000000002125348</t>
  </si>
  <si>
    <t>869000018035</t>
  </si>
  <si>
    <t>8004030000000000002213827</t>
  </si>
  <si>
    <t>166500006463</t>
  </si>
  <si>
    <t>EXTINTOR ABC 20 LBS PÓLVO SECO MULTIPROPOSITO</t>
  </si>
  <si>
    <t>8004030000000000002707576</t>
  </si>
  <si>
    <t>166500006464</t>
  </si>
  <si>
    <t>EXTINTOR ABC 30LBS POLVO QUIM. SECO MULTIPROPOSITO</t>
  </si>
  <si>
    <t>8004030000000000002708027</t>
  </si>
  <si>
    <t>869000064389</t>
  </si>
  <si>
    <t>8004030000000000002707517</t>
  </si>
  <si>
    <t>869000064390</t>
  </si>
  <si>
    <t>8004030000000000002707518</t>
  </si>
  <si>
    <t>869000064391</t>
  </si>
  <si>
    <t>8004030000000000002707519</t>
  </si>
  <si>
    <t>869000064392</t>
  </si>
  <si>
    <t>8004030000000000002707520</t>
  </si>
  <si>
    <t>869000064393</t>
  </si>
  <si>
    <t>8004030000000000002707521</t>
  </si>
  <si>
    <t>869000064394</t>
  </si>
  <si>
    <t>8004030000000000002707522</t>
  </si>
  <si>
    <t>869000064395</t>
  </si>
  <si>
    <t>8004030000000000002707523</t>
  </si>
  <si>
    <t>869000064396</t>
  </si>
  <si>
    <t>8004030000000000002707524</t>
  </si>
  <si>
    <t>869000064397</t>
  </si>
  <si>
    <t>8004030000000000002707525</t>
  </si>
  <si>
    <t>869000064398</t>
  </si>
  <si>
    <t>8004030000000000002707526</t>
  </si>
  <si>
    <t>869000064399</t>
  </si>
  <si>
    <t>8004030000000000002707527</t>
  </si>
  <si>
    <t>869000064400</t>
  </si>
  <si>
    <t>8004030000000000002707528</t>
  </si>
  <si>
    <t>869000064401</t>
  </si>
  <si>
    <t>8004030000000000002707529</t>
  </si>
  <si>
    <t>869000064402</t>
  </si>
  <si>
    <t>8004030000000000002707530</t>
  </si>
  <si>
    <t>869000064403</t>
  </si>
  <si>
    <t>8004030000000000002707531</t>
  </si>
  <si>
    <t>869000064404</t>
  </si>
  <si>
    <t>8004030000000000002707532</t>
  </si>
  <si>
    <t>869000064405</t>
  </si>
  <si>
    <t>8004030000000000002707533</t>
  </si>
  <si>
    <t>869000064406</t>
  </si>
  <si>
    <t>8004030000000000002707534</t>
  </si>
  <si>
    <t>869000064407</t>
  </si>
  <si>
    <t>8004030000000000002707535</t>
  </si>
  <si>
    <t>869000064408</t>
  </si>
  <si>
    <t>8004030000000000002707536</t>
  </si>
  <si>
    <t>869000064409</t>
  </si>
  <si>
    <t>8004030000000000002707537</t>
  </si>
  <si>
    <t>869000064410</t>
  </si>
  <si>
    <t>8004030000000000002707538</t>
  </si>
  <si>
    <t>869000064411</t>
  </si>
  <si>
    <t>8004030000000000002707539</t>
  </si>
  <si>
    <t>869000064412</t>
  </si>
  <si>
    <t>8004030000000000002707540</t>
  </si>
  <si>
    <t>869000064413</t>
  </si>
  <si>
    <t>8004030000000000002707541</t>
  </si>
  <si>
    <t>869000064414</t>
  </si>
  <si>
    <t>8004030000000000002707542</t>
  </si>
  <si>
    <t>869000064415</t>
  </si>
  <si>
    <t>8004030000000000002707543</t>
  </si>
  <si>
    <t>869000064416</t>
  </si>
  <si>
    <t>8004030000000000002707544</t>
  </si>
  <si>
    <t>869000064417</t>
  </si>
  <si>
    <t>8004030000000000002707545</t>
  </si>
  <si>
    <t>869000064418</t>
  </si>
  <si>
    <t>8004030000000000002707546</t>
  </si>
  <si>
    <t>869000064419</t>
  </si>
  <si>
    <t>8004030000000000002707547</t>
  </si>
  <si>
    <t>869000064420</t>
  </si>
  <si>
    <t>8004030000000000002707548</t>
  </si>
  <si>
    <t>869000064421</t>
  </si>
  <si>
    <t>8004030000000000002707549</t>
  </si>
  <si>
    <t>869000064422</t>
  </si>
  <si>
    <t>8004030000000000002707550</t>
  </si>
  <si>
    <t>869000064423</t>
  </si>
  <si>
    <t>8004030000000000002707551</t>
  </si>
  <si>
    <t>869000064424</t>
  </si>
  <si>
    <t>8004030000000000002707552</t>
  </si>
  <si>
    <t>869000064425</t>
  </si>
  <si>
    <t>8004030000000000002707553</t>
  </si>
  <si>
    <t>869000064426</t>
  </si>
  <si>
    <t>8004030000000000002707554</t>
  </si>
  <si>
    <t>869000064427</t>
  </si>
  <si>
    <t>8004030000000000002707555</t>
  </si>
  <si>
    <t>869000064428</t>
  </si>
  <si>
    <t>8004030000000000002707556</t>
  </si>
  <si>
    <t>869000064429</t>
  </si>
  <si>
    <t>8004030000000000002707557</t>
  </si>
  <si>
    <t>869000064430</t>
  </si>
  <si>
    <t>8004030000000000002707558</t>
  </si>
  <si>
    <t>869000064431</t>
  </si>
  <si>
    <t>8004030000000000002707559</t>
  </si>
  <si>
    <t>869000064432</t>
  </si>
  <si>
    <t>8004030000000000002707560</t>
  </si>
  <si>
    <t>869000064433</t>
  </si>
  <si>
    <t>8004030000000000002707561</t>
  </si>
  <si>
    <t>869000064434</t>
  </si>
  <si>
    <t>8004030000000000002707562</t>
  </si>
  <si>
    <t>869000064435</t>
  </si>
  <si>
    <t>8004030000000000002707563</t>
  </si>
  <si>
    <t>869000064436</t>
  </si>
  <si>
    <t>8004030000000000002707564</t>
  </si>
  <si>
    <t>869000064437</t>
  </si>
  <si>
    <t>8004030000000000002707565</t>
  </si>
  <si>
    <t>869000064438</t>
  </si>
  <si>
    <t>8004030000000000002707577</t>
  </si>
  <si>
    <t>869000064439</t>
  </si>
  <si>
    <t>8004030000000000002707578</t>
  </si>
  <si>
    <t>869000064440</t>
  </si>
  <si>
    <t>8004030000000000002707579</t>
  </si>
  <si>
    <t>869000064441</t>
  </si>
  <si>
    <t>8004030000000000002707580</t>
  </si>
  <si>
    <t>869000064442</t>
  </si>
  <si>
    <t>8004030000000000002707581</t>
  </si>
  <si>
    <t>869000064443</t>
  </si>
  <si>
    <t>8004030000000000002707582</t>
  </si>
  <si>
    <t>869000064444</t>
  </si>
  <si>
    <t>8004030000000000002707583</t>
  </si>
  <si>
    <t>869000064445</t>
  </si>
  <si>
    <t>8004030000000000002707584</t>
  </si>
  <si>
    <t>869000064446</t>
  </si>
  <si>
    <t>8004030000000000002707585</t>
  </si>
  <si>
    <t>869000064447</t>
  </si>
  <si>
    <t>8004030000000000002707586</t>
  </si>
  <si>
    <t>869000064448</t>
  </si>
  <si>
    <t>8004030000000000002707587</t>
  </si>
  <si>
    <t>869000064449</t>
  </si>
  <si>
    <t>8004030000000000002707588</t>
  </si>
  <si>
    <t>869000064450</t>
  </si>
  <si>
    <t>8004030000000000002707589</t>
  </si>
  <si>
    <t>869000064451</t>
  </si>
  <si>
    <t>8004030000000000002707590</t>
  </si>
  <si>
    <t>869000064452</t>
  </si>
  <si>
    <t>8004030000000000002707591</t>
  </si>
  <si>
    <t>869000064453</t>
  </si>
  <si>
    <t>8004030000000000002707592</t>
  </si>
  <si>
    <t>869000064454</t>
  </si>
  <si>
    <t>8004030000000000002707593</t>
  </si>
  <si>
    <t>869000064455</t>
  </si>
  <si>
    <t>8004030000000000002707594</t>
  </si>
  <si>
    <t>869000064456</t>
  </si>
  <si>
    <t>8004030000000000002707595</t>
  </si>
  <si>
    <t>869000064457</t>
  </si>
  <si>
    <t>8004030000000000002707596</t>
  </si>
  <si>
    <t>869000064458</t>
  </si>
  <si>
    <t>8004030000000000002707597</t>
  </si>
  <si>
    <t>869000064459</t>
  </si>
  <si>
    <t>8004030000000000002707598</t>
  </si>
  <si>
    <t>869000064460</t>
  </si>
  <si>
    <t>8004030000000000002707599</t>
  </si>
  <si>
    <t>869000064461</t>
  </si>
  <si>
    <t>8004030000000000002707600</t>
  </si>
  <si>
    <t>869000064462</t>
  </si>
  <si>
    <t>8004030000000000002707601</t>
  </si>
  <si>
    <t>869000078257</t>
  </si>
  <si>
    <t>Silla Ergonomica Gerencial tapizada paño escorial</t>
  </si>
  <si>
    <t>8004030000000000001776828</t>
  </si>
  <si>
    <t>PLASTICO - TELA</t>
  </si>
  <si>
    <t>869000078234</t>
  </si>
  <si>
    <t>SILLA SECRETARIA YACARTA</t>
  </si>
  <si>
    <t>8004030000000000002491742</t>
  </si>
  <si>
    <t>869000078374</t>
  </si>
  <si>
    <t>8004030000000000002491713</t>
  </si>
  <si>
    <t>869000078525</t>
  </si>
  <si>
    <t>8004030000000000002491709</t>
  </si>
  <si>
    <t>869000078526</t>
  </si>
  <si>
    <t>8004030000000000002491741</t>
  </si>
  <si>
    <t>869000079638</t>
  </si>
  <si>
    <t>SILLA APRILE CON CONTACTO SIN BRAZOS AZUL</t>
  </si>
  <si>
    <t>8004030000000000001127265</t>
  </si>
  <si>
    <t>869000079709</t>
  </si>
  <si>
    <t>SILLA OPERATIVA ESPALDAR MEDIO</t>
  </si>
  <si>
    <t>8004030000000000001472035</t>
  </si>
  <si>
    <t>869000078240</t>
  </si>
  <si>
    <t>SILLA ERGONOMICA NEUMATICA COLOR  NEGRO</t>
  </si>
  <si>
    <t>8004030000000000000130330</t>
  </si>
  <si>
    <t>PLASTICO - TELA - METAL</t>
  </si>
  <si>
    <t>869000078241</t>
  </si>
  <si>
    <t>SILLA GIRATORIA CON BRAZOS TAPIZADA</t>
  </si>
  <si>
    <t>8004030000000000000559832</t>
  </si>
  <si>
    <t>869000078249</t>
  </si>
  <si>
    <t>SILLA ERGONOMICA  EN PAÑO SIN BRAZOS</t>
  </si>
  <si>
    <t>8004030000000000001776830</t>
  </si>
  <si>
    <t>869000009711</t>
  </si>
  <si>
    <t>8004030000000000001168166</t>
  </si>
  <si>
    <t>869000009720</t>
  </si>
  <si>
    <t>8004030000000000001168204</t>
  </si>
  <si>
    <t>869000009730</t>
  </si>
  <si>
    <t>8004030000000000001168224</t>
  </si>
  <si>
    <t>869000011893</t>
  </si>
  <si>
    <t>8004030000000000001877576</t>
  </si>
  <si>
    <t>869000011899</t>
  </si>
  <si>
    <t>8004030000000000001877596</t>
  </si>
  <si>
    <t>869000019241</t>
  </si>
  <si>
    <t>SILLA GENERCIAL  CON BARZOS</t>
  </si>
  <si>
    <t>8004030000000000002267399</t>
  </si>
  <si>
    <t>869000019245</t>
  </si>
  <si>
    <t>SILLA PRESIDENCIAL TAPIZASA</t>
  </si>
  <si>
    <t>8004030000000000002267403</t>
  </si>
  <si>
    <t>869000068648</t>
  </si>
  <si>
    <t>8004030000000000001977645</t>
  </si>
  <si>
    <t>869000068650</t>
  </si>
  <si>
    <t>8004030000000000001977649</t>
  </si>
  <si>
    <t>869000068651</t>
  </si>
  <si>
    <t>8004030000000000001977651</t>
  </si>
  <si>
    <t>869000068652</t>
  </si>
  <si>
    <t>8004030000000000001977654</t>
  </si>
  <si>
    <t>869000068653</t>
  </si>
  <si>
    <t>8004030000000000001977656</t>
  </si>
  <si>
    <t>869000068654</t>
  </si>
  <si>
    <t>8004030000000000001977658</t>
  </si>
  <si>
    <t>869000068655</t>
  </si>
  <si>
    <t>8004030000000000001977659</t>
  </si>
  <si>
    <t>869000068656</t>
  </si>
  <si>
    <t>8004030000000000001977660</t>
  </si>
  <si>
    <t>869000068658</t>
  </si>
  <si>
    <t>8004030000000000001977666</t>
  </si>
  <si>
    <t>869000068659</t>
  </si>
  <si>
    <t>8004030000000000001977671</t>
  </si>
  <si>
    <t>869000079040</t>
  </si>
  <si>
    <t>8004030000000000002497735</t>
  </si>
  <si>
    <t>869000079051</t>
  </si>
  <si>
    <t>8004030000000000002503710</t>
  </si>
  <si>
    <t>869000079083</t>
  </si>
  <si>
    <t>8004030000000000002497661</t>
  </si>
  <si>
    <t>869000079084</t>
  </si>
  <si>
    <t>8004030000000000002497662</t>
  </si>
  <si>
    <t>869000079086</t>
  </si>
  <si>
    <t>8004030000000000002497664</t>
  </si>
  <si>
    <t>869000079087</t>
  </si>
  <si>
    <t>8004030000000000002497665</t>
  </si>
  <si>
    <t>869000079088</t>
  </si>
  <si>
    <t>8004030000000000002497666</t>
  </si>
  <si>
    <t>869000079089</t>
  </si>
  <si>
    <t>8004030000000000002497667</t>
  </si>
  <si>
    <t>869000079090</t>
  </si>
  <si>
    <t>8004030000000000002497668</t>
  </si>
  <si>
    <t>869000079094</t>
  </si>
  <si>
    <t>8004030000000000002497673</t>
  </si>
  <si>
    <t>869000079101</t>
  </si>
  <si>
    <t>8004030000000000002514903</t>
  </si>
  <si>
    <t>869000079104</t>
  </si>
  <si>
    <t>8004030000000000002514907</t>
  </si>
  <si>
    <t>869000024445</t>
  </si>
  <si>
    <t>MUEBLE ARCHIVO MULTIPLE</t>
  </si>
  <si>
    <t>8004030000000000002516945</t>
  </si>
  <si>
    <t>166500006320</t>
  </si>
  <si>
    <t>PANEL MIXTO VIDRIO</t>
  </si>
  <si>
    <t>8004030000000000002137237</t>
  </si>
  <si>
    <t>869000068463</t>
  </si>
  <si>
    <t>8004030000000000001977713</t>
  </si>
  <si>
    <t>869000068464</t>
  </si>
  <si>
    <t>8004030000000000001977714</t>
  </si>
  <si>
    <t>869000068465</t>
  </si>
  <si>
    <t>8004030000000000001977715</t>
  </si>
  <si>
    <t>869000068466</t>
  </si>
  <si>
    <t>8004030000000000001977716</t>
  </si>
  <si>
    <t>869000068467</t>
  </si>
  <si>
    <t>8004030000000000001977717</t>
  </si>
  <si>
    <t>869000068468</t>
  </si>
  <si>
    <t>8004030000000000001977718</t>
  </si>
  <si>
    <t>869000068469</t>
  </si>
  <si>
    <t>8004030000000000001983359</t>
  </si>
  <si>
    <t>869000068470</t>
  </si>
  <si>
    <t>8004030000000000001983360</t>
  </si>
  <si>
    <t>869000068471</t>
  </si>
  <si>
    <t>8004030000000000001983361</t>
  </si>
  <si>
    <t>869000068480</t>
  </si>
  <si>
    <t>8004030000000000001977697</t>
  </si>
  <si>
    <t>869000068481</t>
  </si>
  <si>
    <t>8004030000000000001977698</t>
  </si>
  <si>
    <t>869000068482</t>
  </si>
  <si>
    <t>8004030000000000001977700</t>
  </si>
  <si>
    <t>869000068483</t>
  </si>
  <si>
    <t>8004030000000000001983337</t>
  </si>
  <si>
    <t>869000068484</t>
  </si>
  <si>
    <t>8004030000000000001983338</t>
  </si>
  <si>
    <t>869000068485</t>
  </si>
  <si>
    <t>8004030000000000001983339</t>
  </si>
  <si>
    <t>869000068486</t>
  </si>
  <si>
    <t>8004030000000000001983340</t>
  </si>
  <si>
    <t>869000068524</t>
  </si>
  <si>
    <t>8004030000000000002137256</t>
  </si>
  <si>
    <t>869000068525</t>
  </si>
  <si>
    <t>8004030000000000002137257</t>
  </si>
  <si>
    <t>869000068526</t>
  </si>
  <si>
    <t>8004030000000000002137258</t>
  </si>
  <si>
    <t>869000068527</t>
  </si>
  <si>
    <t>8004030000000000002137259</t>
  </si>
  <si>
    <t>869000068529</t>
  </si>
  <si>
    <t>8004030000000000001977691</t>
  </si>
  <si>
    <t>869000068530</t>
  </si>
  <si>
    <t>8004030000000000001977692</t>
  </si>
  <si>
    <t>869000068531</t>
  </si>
  <si>
    <t>8004030000000000001977693</t>
  </si>
  <si>
    <t>869000068532</t>
  </si>
  <si>
    <t>8004030000000000001977694</t>
  </si>
  <si>
    <t>869000068533</t>
  </si>
  <si>
    <t>8004030000000000001977695</t>
  </si>
  <si>
    <t>869000068534</t>
  </si>
  <si>
    <t>8004030000000000001977696</t>
  </si>
  <si>
    <t>869000068535</t>
  </si>
  <si>
    <t>8004030000000000001983330</t>
  </si>
  <si>
    <t>869000068536</t>
  </si>
  <si>
    <t>8004030000000000001983331</t>
  </si>
  <si>
    <t>869000068537</t>
  </si>
  <si>
    <t>8004030000000000001983332</t>
  </si>
  <si>
    <t>869000068538</t>
  </si>
  <si>
    <t>8004030000000000001983333</t>
  </si>
  <si>
    <t>869000068539</t>
  </si>
  <si>
    <t>8004030000000000001983334</t>
  </si>
  <si>
    <t>869000068540</t>
  </si>
  <si>
    <t>8004030000000000001983335</t>
  </si>
  <si>
    <t>869000068548</t>
  </si>
  <si>
    <t>8004030000000000002137260</t>
  </si>
  <si>
    <t>869000068549</t>
  </si>
  <si>
    <t>8004030000000000002137261</t>
  </si>
  <si>
    <t>869000068550</t>
  </si>
  <si>
    <t>8004030000000000001977681</t>
  </si>
  <si>
    <t>869000068551</t>
  </si>
  <si>
    <t>8004030000000000001977682</t>
  </si>
  <si>
    <t>869000068552</t>
  </si>
  <si>
    <t>8004030000000000001977683</t>
  </si>
  <si>
    <t>869000068553</t>
  </si>
  <si>
    <t>8004030000000000001977684</t>
  </si>
  <si>
    <t>869000068554</t>
  </si>
  <si>
    <t>8004030000000000001977685</t>
  </si>
  <si>
    <t>869000068555</t>
  </si>
  <si>
    <t>8004030000000000001977686</t>
  </si>
  <si>
    <t>869000068556</t>
  </si>
  <si>
    <t>8004030000000000001977687</t>
  </si>
  <si>
    <t>869000068557</t>
  </si>
  <si>
    <t>8004030000000000001977688</t>
  </si>
  <si>
    <t>869000068558</t>
  </si>
  <si>
    <t>8004030000000000001977689</t>
  </si>
  <si>
    <t>869000068559</t>
  </si>
  <si>
    <t>8004030000000000001977690</t>
  </si>
  <si>
    <t>869000068560</t>
  </si>
  <si>
    <t>8004030000000000001983315</t>
  </si>
  <si>
    <t>869000068561</t>
  </si>
  <si>
    <t>8004030000000000001983316</t>
  </si>
  <si>
    <t>869000068562</t>
  </si>
  <si>
    <t>8004030000000000001983317</t>
  </si>
  <si>
    <t>869000068563</t>
  </si>
  <si>
    <t>8004030000000000001983318</t>
  </si>
  <si>
    <t>869000068564</t>
  </si>
  <si>
    <t>8004030000000000001983319</t>
  </si>
  <si>
    <t>869000068565</t>
  </si>
  <si>
    <t>8004030000000000001983320</t>
  </si>
  <si>
    <t>869000068566</t>
  </si>
  <si>
    <t>8004030000000000001983321</t>
  </si>
  <si>
    <t>869000068567</t>
  </si>
  <si>
    <t>8004030000000000001983322</t>
  </si>
  <si>
    <t>869000068568</t>
  </si>
  <si>
    <t>8004030000000000001983323</t>
  </si>
  <si>
    <t>869000068569</t>
  </si>
  <si>
    <t>8004030000000000001983324</t>
  </si>
  <si>
    <t>869000068570</t>
  </si>
  <si>
    <t>8004030000000000001983325</t>
  </si>
  <si>
    <t>869000068571</t>
  </si>
  <si>
    <t>8004030000000000001983326</t>
  </si>
  <si>
    <t>869000068572</t>
  </si>
  <si>
    <t>8004030000000000001983327</t>
  </si>
  <si>
    <t>869000068573</t>
  </si>
  <si>
    <t>8004030000000000001983328</t>
  </si>
  <si>
    <t>869000068574</t>
  </si>
  <si>
    <t>8004030000000000001983329</t>
  </si>
  <si>
    <t>869000068643</t>
  </si>
  <si>
    <t>8004030000000000001977699</t>
  </si>
  <si>
    <t>869000068660</t>
  </si>
  <si>
    <t>8004030000000000002137255</t>
  </si>
  <si>
    <t>869000068663</t>
  </si>
  <si>
    <t>8004030000000000001983314</t>
  </si>
  <si>
    <t>TOTAL VALOR Y PESO (KG) VIDRIO</t>
  </si>
  <si>
    <t>3.3.1. Resumen de Material</t>
  </si>
  <si>
    <t>MADERA METAL</t>
  </si>
  <si>
    <t>PLASTICO METAL</t>
  </si>
  <si>
    <t>PLASTICO TELA</t>
  </si>
  <si>
    <t>PLASTICO TELA METAL</t>
  </si>
  <si>
    <t>1314596</t>
  </si>
  <si>
    <t>BOTA TENNIS GRISES TALLA No 42</t>
  </si>
  <si>
    <t>1314602</t>
  </si>
  <si>
    <t>BOTA TENNIS GRISES TALLA No 39</t>
  </si>
  <si>
    <t>1340937</t>
  </si>
  <si>
    <t>Resumen material</t>
  </si>
  <si>
    <t>Resumen material no acerado</t>
  </si>
  <si>
    <t>Resumen material acerado</t>
  </si>
  <si>
    <t xml:space="preserve">No. de MATERIAL </t>
  </si>
  <si>
    <t>Items</t>
  </si>
  <si>
    <t>CENTRO LOGISTICO BAABS 2</t>
  </si>
  <si>
    <t>1145964</t>
  </si>
  <si>
    <t>1249140</t>
  </si>
  <si>
    <t>1314917</t>
  </si>
  <si>
    <t>1126408</t>
  </si>
  <si>
    <t>PUESTO DE TRABAJO 160X60 FORMICA</t>
  </si>
  <si>
    <t>8004030000000000001168156</t>
  </si>
  <si>
    <t>8004030000000000002469138</t>
  </si>
  <si>
    <t>8004030000000000002469139</t>
  </si>
  <si>
    <t>8004030000000000002055926</t>
  </si>
  <si>
    <t>ESCRITORIO LINEAL DE 150X60X75 CM</t>
  </si>
  <si>
    <t>8004030000000000002528711</t>
  </si>
  <si>
    <t>8004030000000000002458663</t>
  </si>
  <si>
    <t>8004030000000000002469128</t>
  </si>
  <si>
    <t>8004030000000000002469131</t>
  </si>
  <si>
    <t>MESA  AUXILIAR EN FORMICA 3 CAJONES  CAFE</t>
  </si>
  <si>
    <t>8004030000000000000782546</t>
  </si>
  <si>
    <t>PUESTO DE TRABAJO CON CAJONERA GRIS EN L</t>
  </si>
  <si>
    <t>8004030000000000000782565</t>
  </si>
  <si>
    <t>8004030000000000000782564</t>
  </si>
  <si>
    <t>8004030000000000002469125</t>
  </si>
  <si>
    <t>8004030000000000002524604</t>
  </si>
  <si>
    <t>166500006465</t>
  </si>
  <si>
    <t>EXTINTOR DE ALTA CALIDAD - AGUA AGENT. PENET 30 LB</t>
  </si>
  <si>
    <t>8004030000000000002707473</t>
  </si>
  <si>
    <t>166500006466</t>
  </si>
  <si>
    <t>8004030000000000002707474</t>
  </si>
  <si>
    <t>166500006467</t>
  </si>
  <si>
    <t>8004030000000000002707475</t>
  </si>
  <si>
    <t>166500006468</t>
  </si>
  <si>
    <t>EXTINTOR ABC 10 LBS CO2</t>
  </si>
  <si>
    <t>8004030000000000002707915</t>
  </si>
  <si>
    <t>166500006471</t>
  </si>
  <si>
    <t>EXTINTOR SATELITE ROD. 150 LBS ABC MULTI. H2O COMP</t>
  </si>
  <si>
    <t>8004030000000000002707944</t>
  </si>
  <si>
    <t>166500006472</t>
  </si>
  <si>
    <t>8004030000000000002707945</t>
  </si>
  <si>
    <t>166500006473</t>
  </si>
  <si>
    <t>8004030000000000002707946</t>
  </si>
  <si>
    <t>166500006474</t>
  </si>
  <si>
    <t>8004030000000000002707947</t>
  </si>
  <si>
    <t>166500006475</t>
  </si>
  <si>
    <t>8004030000000000002707948</t>
  </si>
  <si>
    <t>166500006476</t>
  </si>
  <si>
    <t>8004030000000000002707949</t>
  </si>
  <si>
    <t>166500006477</t>
  </si>
  <si>
    <t>8004030000000000002707950</t>
  </si>
  <si>
    <t>166500006478</t>
  </si>
  <si>
    <t>8004030000000000002707951</t>
  </si>
  <si>
    <t>166500006499</t>
  </si>
  <si>
    <t>EXTINTOR CO2 DIOXIDO CARBONO 50 LB TIPO CARRETILLA</t>
  </si>
  <si>
    <t>8004030000000000002707984</t>
  </si>
  <si>
    <t>166500006500</t>
  </si>
  <si>
    <t>8004030000000000002707985</t>
  </si>
  <si>
    <t>166500006501</t>
  </si>
  <si>
    <t>8004030000000000002707986</t>
  </si>
  <si>
    <t>166500006518</t>
  </si>
  <si>
    <t>PANELERIA DIVISORIA H2.44M PERFILERIA ALUMIN</t>
  </si>
  <si>
    <t>8004030000000000002018208</t>
  </si>
  <si>
    <t>166500001005</t>
  </si>
  <si>
    <t>CARPA DE CAMPAÑA PORTATIL TIPO HANGAR</t>
  </si>
  <si>
    <t>8004030000000000001555309</t>
  </si>
  <si>
    <t>166500006438</t>
  </si>
  <si>
    <t>EXTINTOR ABC 10 LBS POLVO QUIMICO SECO MULTIPROPO.</t>
  </si>
  <si>
    <t>8004030000000000002708164</t>
  </si>
  <si>
    <t>166500006439</t>
  </si>
  <si>
    <t>8004030000000000002708165</t>
  </si>
  <si>
    <t>166500006440</t>
  </si>
  <si>
    <t>8004030000000000002708166</t>
  </si>
  <si>
    <t>166500006441</t>
  </si>
  <si>
    <t>8004030000000000002708167</t>
  </si>
  <si>
    <t>166500006442</t>
  </si>
  <si>
    <t>8004030000000000002708168</t>
  </si>
  <si>
    <t>166500006443</t>
  </si>
  <si>
    <t>8004030000000000002708169</t>
  </si>
  <si>
    <t>166500006444</t>
  </si>
  <si>
    <t>8004030000000000002708170</t>
  </si>
  <si>
    <t>166500006445</t>
  </si>
  <si>
    <t>8004030000000000002708171</t>
  </si>
  <si>
    <t>166500006446</t>
  </si>
  <si>
    <t>8004030000000000002708172</t>
  </si>
  <si>
    <t>166500006447</t>
  </si>
  <si>
    <t>8004030000000000002708173</t>
  </si>
  <si>
    <t>166500006448</t>
  </si>
  <si>
    <t>8004030000000000002708174</t>
  </si>
  <si>
    <t>166500006449</t>
  </si>
  <si>
    <t>8004030000000000002708175</t>
  </si>
  <si>
    <t>166500006450</t>
  </si>
  <si>
    <t>8004030000000000002708176</t>
  </si>
  <si>
    <t>166500006451</t>
  </si>
  <si>
    <t>8004030000000000002708177</t>
  </si>
  <si>
    <t>166500006452</t>
  </si>
  <si>
    <t>8004030000000000002708178</t>
  </si>
  <si>
    <t>166500006398</t>
  </si>
  <si>
    <t>8004030000000000002708124</t>
  </si>
  <si>
    <t>166500006399</t>
  </si>
  <si>
    <t>8004030000000000002708125</t>
  </si>
  <si>
    <t>166500006400</t>
  </si>
  <si>
    <t>8004030000000000002708126</t>
  </si>
  <si>
    <t>166500006401</t>
  </si>
  <si>
    <t>8004030000000000002708127</t>
  </si>
  <si>
    <t>166500006402</t>
  </si>
  <si>
    <t>8004030000000000002708128</t>
  </si>
  <si>
    <t>166500006403</t>
  </si>
  <si>
    <t>8004030000000000002708129</t>
  </si>
  <si>
    <t>166500006404</t>
  </si>
  <si>
    <t>8004030000000000002708130</t>
  </si>
  <si>
    <t>166500006405</t>
  </si>
  <si>
    <t>8004030000000000002708131</t>
  </si>
  <si>
    <t>166500006406</t>
  </si>
  <si>
    <t>8004030000000000002708132</t>
  </si>
  <si>
    <t>166500006407</t>
  </si>
  <si>
    <t>8004030000000000002708133</t>
  </si>
  <si>
    <t>166500006408</t>
  </si>
  <si>
    <t>8004030000000000002708134</t>
  </si>
  <si>
    <t>166500006409</t>
  </si>
  <si>
    <t>8004030000000000002708135</t>
  </si>
  <si>
    <t>166500006410</t>
  </si>
  <si>
    <t>8004030000000000002708136</t>
  </si>
  <si>
    <t>166500006411</t>
  </si>
  <si>
    <t>8004030000000000002708137</t>
  </si>
  <si>
    <t>166500006412</t>
  </si>
  <si>
    <t>8004030000000000002708138</t>
  </si>
  <si>
    <t>166500006413</t>
  </si>
  <si>
    <t>8004030000000000002708139</t>
  </si>
  <si>
    <t>166500006414</t>
  </si>
  <si>
    <t>8004030000000000002708140</t>
  </si>
  <si>
    <t>166500006415</t>
  </si>
  <si>
    <t>8004030000000000002708141</t>
  </si>
  <si>
    <t>166500006416</t>
  </si>
  <si>
    <t>8004030000000000002708142</t>
  </si>
  <si>
    <t>166500006417</t>
  </si>
  <si>
    <t>8004030000000000002708143</t>
  </si>
  <si>
    <t>166500006418</t>
  </si>
  <si>
    <t>8004030000000000002708144</t>
  </si>
  <si>
    <t>166500006419</t>
  </si>
  <si>
    <t>8004030000000000002708145</t>
  </si>
  <si>
    <t>166500006420</t>
  </si>
  <si>
    <t>8004030000000000002708146</t>
  </si>
  <si>
    <t>166500006421</t>
  </si>
  <si>
    <t>8004030000000000002708147</t>
  </si>
  <si>
    <t>166500006422</t>
  </si>
  <si>
    <t>8004030000000000002708148</t>
  </si>
  <si>
    <t>166500006423</t>
  </si>
  <si>
    <t>8004030000000000002708149</t>
  </si>
  <si>
    <t>166500006424</t>
  </si>
  <si>
    <t>8004030000000000002708150</t>
  </si>
  <si>
    <t>166500006425</t>
  </si>
  <si>
    <t>8004030000000000002708151</t>
  </si>
  <si>
    <t>166500006426</t>
  </si>
  <si>
    <t>8004030000000000002708152</t>
  </si>
  <si>
    <t>166500006427</t>
  </si>
  <si>
    <t>8004030000000000002708153</t>
  </si>
  <si>
    <t>166500006428</t>
  </si>
  <si>
    <t>8004030000000000002708154</t>
  </si>
  <si>
    <t>166500006429</t>
  </si>
  <si>
    <t>8004030000000000002708155</t>
  </si>
  <si>
    <t>166500006430</t>
  </si>
  <si>
    <t>8004030000000000002708156</t>
  </si>
  <si>
    <t>166500006431</t>
  </si>
  <si>
    <t>8004030000000000002708157</t>
  </si>
  <si>
    <t>166500006432</t>
  </si>
  <si>
    <t>8004030000000000002708158</t>
  </si>
  <si>
    <t>166500006433</t>
  </si>
  <si>
    <t>8004030000000000002708159</t>
  </si>
  <si>
    <t>166500006434</t>
  </si>
  <si>
    <t>8004030000000000002708160</t>
  </si>
  <si>
    <t>166500006435</t>
  </si>
  <si>
    <t>8004030000000000002708161</t>
  </si>
  <si>
    <t>166500006436</t>
  </si>
  <si>
    <t>8004030000000000002708162</t>
  </si>
  <si>
    <t>166500006437</t>
  </si>
  <si>
    <t>8004030000000000002708163</t>
  </si>
  <si>
    <t>166500006453</t>
  </si>
  <si>
    <t>8004030000000000002707566</t>
  </si>
  <si>
    <t>166500006454</t>
  </si>
  <si>
    <t>8004030000000000002707567</t>
  </si>
  <si>
    <t>166500006455</t>
  </si>
  <si>
    <t>8004030000000000002707568</t>
  </si>
  <si>
    <t>166500006456</t>
  </si>
  <si>
    <t>8004030000000000002707569</t>
  </si>
  <si>
    <t>166500006457</t>
  </si>
  <si>
    <t>8004030000000000002707570</t>
  </si>
  <si>
    <t>166500006458</t>
  </si>
  <si>
    <t>8004030000000000002707571</t>
  </si>
  <si>
    <t>166500006459</t>
  </si>
  <si>
    <t>8004030000000000002707572</t>
  </si>
  <si>
    <t>166500006460</t>
  </si>
  <si>
    <t>8004030000000000002707573</t>
  </si>
  <si>
    <t>166500006461</t>
  </si>
  <si>
    <t>8004030000000000002707574</t>
  </si>
  <si>
    <t>166500006462</t>
  </si>
  <si>
    <t>8004030000000000002707575</t>
  </si>
  <si>
    <t>¨¨8004030000000000000555354</t>
  </si>
  <si>
    <t>DESCRIPCIÓN DETALLADA DEL ELEMENTO</t>
  </si>
  <si>
    <t>UNIDAD DE MEDIDA</t>
  </si>
  <si>
    <t xml:space="preserve">V/R  UNITARIO SIN IVA </t>
  </si>
  <si>
    <t>IVA
 (SI APLICA)</t>
  </si>
  <si>
    <t>V/R TOTAL UNITARIO</t>
  </si>
  <si>
    <t xml:space="preserve">V/R TOTAL </t>
  </si>
  <si>
    <t>TOTAL KILOS</t>
  </si>
  <si>
    <t>ELECTRONICOS</t>
  </si>
  <si>
    <t>CENTRO LOGISTICO BASEN</t>
  </si>
  <si>
    <t>% IVA</t>
  </si>
  <si>
    <t>ACUADRO N° 1 DESCRIPCION DE LOS BIENES A ENAJENAR
 ACTIVOS FIJOS Y MATERIAL CAMPAÑA, ACERADOS Y NO ACERADOS (BIENES MUEBLES INSERVIBLES, OBSOLETOS O VENCIDOS)
PARA PROCESO DE DESTRUCCIÓN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</si>
</sst>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5" formatCode="&quot;$&quot;\ #,##0;\-&quot;$&quot;\ #,##0"/>
    <numFmt numFmtId="6" formatCode="&quot;$&quot;\ #,##0;[Red]\-&quot;$&quot;\ #,##0"/>
    <numFmt numFmtId="7" formatCode="&quot;$&quot;\ #,##0.00;\-&quot;$&quot;\ #,##0.00"/>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quot;$&quot;\ #,##0.00_);\(&quot;$&quot;\ #,##0.00\)"/>
    <numFmt numFmtId="166" formatCode="_(&quot;$&quot;\ * #,##0.00_);_(&quot;$&quot;\ * \(#,##0.00\);_(&quot;$&quot;\ * &quot;-&quot;??_);_(@_)"/>
    <numFmt numFmtId="167" formatCode="_(* #,##0.00_);_(* \(#,##0.00\);_(* &quot;-&quot;??_);_(@_)"/>
    <numFmt numFmtId="168" formatCode="_-* #,##0.00\ _P_t_s_-;\-* #,##0.00\ _P_t_s_-;_-* &quot;-&quot;??\ _P_t_s_-;_-@_-"/>
    <numFmt numFmtId="169" formatCode="_-[$$-240A]\ * #,##0.00_-;\-[$$-240A]\ * #,##0.00_-;_-[$$-240A]\ * &quot;-&quot;??_-;_-@_-"/>
    <numFmt numFmtId="170" formatCode="[$$-240A]\ #,##0.00;\-[$$-240A]\ #,##0.00"/>
    <numFmt numFmtId="171" formatCode="00"/>
    <numFmt numFmtId="172" formatCode="000"/>
    <numFmt numFmtId="173" formatCode="_-[$$-240A]* #,##0_-;\-[$$-240A]* #,##0_-;_-[$$-240A]* &quot;-&quot;??_-;_-@_-"/>
    <numFmt numFmtId="174" formatCode="_-&quot;$&quot;\ * #,##0.00_-;\-&quot;$&quot;\ * #,##0.00_-;_-&quot;$&quot;\ * &quot;-&quot;_-;_-@_-"/>
    <numFmt numFmtId="175" formatCode="_-&quot;$&quot;* #,##0.00_-;\-&quot;$&quot;* #,##0.00_-;_-&quot;$&quot;* &quot;-&quot;_-;_-@_-"/>
    <numFmt numFmtId="176" formatCode="_-* #,##0\ _€_-;\-* #,##0\ _€_-;_-* &quot;-&quot;??\ _€_-;_-@_-"/>
    <numFmt numFmtId="177" formatCode="_ [$€-2]\ * #,##0.00_ ;_ [$€-2]\ * \-#,##0.00_ ;_ [$€-2]\ * &quot;-&quot;??_ "/>
    <numFmt numFmtId="178" formatCode="&quot;$&quot;\ #,##0.00"/>
    <numFmt numFmtId="179" formatCode="&quot;$&quot;\ #,##0"/>
    <numFmt numFmtId="180" formatCode="0.0"/>
    <numFmt numFmtId="181" formatCode="#,##0.0"/>
    <numFmt numFmtId="182" formatCode="_-* #,##0_-;\-* #,##0_-;_-* &quot;-&quot;??_-;_-@_-"/>
    <numFmt numFmtId="183" formatCode="_-[$$-240A]\ * #,##0.00_-;\-[$$-240A]\ * #,##0.00_-;_-[$$-240A]\ * &quot;-&quot;??_-;_-@"/>
    <numFmt numFmtId="184" formatCode="[$$-240A]\ #,##0.00"/>
    <numFmt numFmtId="185" formatCode="_-* #,##0_-;\-* #,##0_-;_-* &quot;-&quot;_-;_-@"/>
    <numFmt numFmtId="186" formatCode="_-* #,##0.0_-;\-* #,##0.0_-;_-* &quot;-&quot;?_-;_-@_-"/>
    <numFmt numFmtId="187" formatCode="_-* #,##0.00_-;\-* #,##0.00_-;_-* &quot;-&quot;?_-;_-@_-"/>
    <numFmt numFmtId="188" formatCode="#,##0_ ;\-#,##0\ "/>
    <numFmt numFmtId="189" formatCode="0;[Red]0"/>
  </numFmts>
  <fonts count="112">
    <font>
      <sz val="11"/>
      <color theme="1"/>
      <name val="Calibri"/>
      <family val="2"/>
      <scheme val="minor"/>
    </font>
    <font>
      <sz val="11"/>
      <color theme="1"/>
      <name val="Calibri"/>
      <family val="2"/>
      <scheme val="minor"/>
    </font>
    <font>
      <sz val="12"/>
      <color theme="1"/>
      <name val="Arial"/>
      <family val="2"/>
    </font>
    <font>
      <sz val="10"/>
      <name val="Arial"/>
      <family val="2"/>
    </font>
    <font>
      <sz val="10"/>
      <name val="Helv"/>
      <charset val="204"/>
    </font>
    <font>
      <u/>
      <sz val="11"/>
      <color theme="10"/>
      <name val="Calibri"/>
      <family val="2"/>
      <scheme val="minor"/>
    </font>
    <font>
      <sz val="12"/>
      <color rgb="FFFF0000"/>
      <name val="Arial"/>
      <family val="2"/>
    </font>
    <font>
      <sz val="7"/>
      <color theme="1"/>
      <name val="Calibri"/>
      <family val="2"/>
      <scheme val="minor"/>
    </font>
    <font>
      <sz val="12"/>
      <color theme="1"/>
      <name val="Calibri"/>
      <family val="2"/>
      <scheme val="minor"/>
    </font>
    <font>
      <u/>
      <sz val="12"/>
      <color theme="10"/>
      <name val="Arial"/>
      <family val="2"/>
    </font>
    <font>
      <b/>
      <sz val="10.5"/>
      <name val="Arial"/>
      <family val="2"/>
    </font>
    <font>
      <sz val="10.5"/>
      <color theme="1"/>
      <name val="Arial"/>
      <family val="2"/>
    </font>
    <font>
      <b/>
      <u/>
      <sz val="10.5"/>
      <color theme="1"/>
      <name val="Arial"/>
      <family val="2"/>
    </font>
    <font>
      <b/>
      <u/>
      <sz val="10.5"/>
      <color rgb="FFFF0000"/>
      <name val="Arial"/>
      <family val="2"/>
    </font>
    <font>
      <b/>
      <sz val="10.5"/>
      <color rgb="FFFF0000"/>
      <name val="Arial"/>
      <family val="2"/>
    </font>
    <font>
      <sz val="10.5"/>
      <name val="Arial"/>
      <family val="2"/>
    </font>
    <font>
      <b/>
      <sz val="10.5"/>
      <color theme="1"/>
      <name val="Arial"/>
      <family val="2"/>
    </font>
    <font>
      <sz val="10.5"/>
      <color rgb="FFFF0000"/>
      <name val="Arial"/>
      <family val="2"/>
    </font>
    <font>
      <sz val="10.5"/>
      <color indexed="8"/>
      <name val="Arial"/>
      <family val="2"/>
    </font>
    <font>
      <sz val="10.5"/>
      <color rgb="FF000000"/>
      <name val="Arial"/>
      <family val="2"/>
    </font>
    <font>
      <b/>
      <sz val="10.5"/>
      <color indexed="8"/>
      <name val="Arial"/>
      <family val="2"/>
    </font>
    <font>
      <b/>
      <sz val="10.5"/>
      <color rgb="FF000000"/>
      <name val="Arial"/>
      <family val="2"/>
    </font>
    <font>
      <sz val="10.5"/>
      <color theme="0"/>
      <name val="Arial"/>
      <family val="2"/>
    </font>
    <font>
      <u/>
      <sz val="10.5"/>
      <color theme="10"/>
      <name val="Arial"/>
      <family val="2"/>
    </font>
    <font>
      <sz val="10"/>
      <color theme="1"/>
      <name val="Arial"/>
      <family val="2"/>
    </font>
    <font>
      <b/>
      <sz val="12"/>
      <color theme="1"/>
      <name val="Arial"/>
      <family val="2"/>
    </font>
    <font>
      <sz val="12"/>
      <name val="Arial"/>
      <family val="2"/>
    </font>
    <font>
      <b/>
      <sz val="9"/>
      <color theme="1"/>
      <name val="Calibri"/>
      <family val="2"/>
      <scheme val="minor"/>
    </font>
    <font>
      <sz val="11"/>
      <color theme="1"/>
      <name val="Arial"/>
      <family val="2"/>
    </font>
    <font>
      <sz val="10"/>
      <color theme="1"/>
      <name val="Arial Narrow"/>
      <family val="2"/>
    </font>
    <font>
      <sz val="11"/>
      <color indexed="8"/>
      <name val="Calibri"/>
      <family val="2"/>
    </font>
    <font>
      <sz val="10"/>
      <color rgb="FF000000"/>
      <name val="Arial"/>
      <family val="2"/>
    </font>
    <font>
      <sz val="10"/>
      <color theme="0"/>
      <name val="Arial"/>
      <family val="2"/>
    </font>
    <font>
      <sz val="10"/>
      <color theme="1"/>
      <name val="Calibri"/>
      <family val="2"/>
      <scheme val="minor"/>
    </font>
    <font>
      <sz val="10"/>
      <name val="Calibri"/>
      <family val="2"/>
      <scheme val="minor"/>
    </font>
    <font>
      <b/>
      <sz val="10"/>
      <color theme="1"/>
      <name val="Arial"/>
      <family val="2"/>
    </font>
    <font>
      <b/>
      <sz val="10"/>
      <name val="Arial"/>
      <family val="2"/>
    </font>
    <font>
      <sz val="9"/>
      <color theme="1"/>
      <name val="Arial"/>
      <family val="2"/>
    </font>
    <font>
      <sz val="10"/>
      <color theme="3" tint="-0.499984740745262"/>
      <name val="Arial"/>
      <family val="2"/>
    </font>
    <font>
      <sz val="12"/>
      <color rgb="FF000000"/>
      <name val="Arial"/>
      <family val="2"/>
    </font>
    <font>
      <b/>
      <sz val="12"/>
      <name val="Arial"/>
      <family val="2"/>
    </font>
    <font>
      <sz val="10"/>
      <color indexed="8"/>
      <name val="MS Sans Serif"/>
      <family val="2"/>
    </font>
    <font>
      <sz val="10.5"/>
      <color rgb="FF333333"/>
      <name val="Arial"/>
      <family val="2"/>
    </font>
    <font>
      <sz val="11"/>
      <name val="Arial"/>
      <family val="2"/>
    </font>
    <font>
      <b/>
      <sz val="11"/>
      <name val="Arial"/>
      <family val="2"/>
    </font>
    <font>
      <b/>
      <u/>
      <sz val="12"/>
      <color theme="1"/>
      <name val="Arial"/>
      <family val="2"/>
    </font>
    <font>
      <b/>
      <u/>
      <sz val="12"/>
      <color rgb="FFFF0000"/>
      <name val="Arial"/>
      <family val="2"/>
    </font>
    <font>
      <b/>
      <sz val="12"/>
      <color rgb="FFFF0000"/>
      <name val="Arial"/>
      <family val="2"/>
    </font>
    <font>
      <sz val="11"/>
      <color rgb="FFFF0000"/>
      <name val="Arial"/>
      <family val="2"/>
    </font>
    <font>
      <sz val="12"/>
      <color indexed="8"/>
      <name val="Arial"/>
      <family val="2"/>
    </font>
    <font>
      <sz val="9"/>
      <color indexed="81"/>
      <name val="Tahoma"/>
      <family val="2"/>
    </font>
    <font>
      <b/>
      <sz val="9"/>
      <color indexed="81"/>
      <name val="Tahoma"/>
      <family val="2"/>
    </font>
    <font>
      <b/>
      <sz val="11"/>
      <color rgb="FF000000"/>
      <name val="Arial"/>
      <family val="2"/>
    </font>
    <font>
      <b/>
      <sz val="11"/>
      <color theme="1"/>
      <name val="Arial"/>
      <family val="2"/>
    </font>
    <font>
      <sz val="11"/>
      <color theme="1"/>
      <name val="Arial Narrow"/>
      <family val="2"/>
    </font>
    <font>
      <u/>
      <sz val="11"/>
      <color theme="10"/>
      <name val="Arial"/>
      <family val="2"/>
    </font>
    <font>
      <sz val="11"/>
      <name val="Calibri"/>
      <family val="2"/>
      <scheme val="minor"/>
    </font>
    <font>
      <sz val="10.5"/>
      <color theme="3" tint="-0.499984740745262"/>
      <name val="Arial"/>
      <family val="2"/>
    </font>
    <font>
      <sz val="10.5"/>
      <color rgb="FFFFFFFF"/>
      <name val="Arial"/>
      <family val="2"/>
    </font>
    <font>
      <b/>
      <sz val="12"/>
      <color rgb="FF000000"/>
      <name val="Arial"/>
      <family val="2"/>
    </font>
    <font>
      <sz val="10"/>
      <color rgb="FFFF0000"/>
      <name val="Arial"/>
      <family val="2"/>
    </font>
    <font>
      <sz val="11"/>
      <name val="ＭＳ ゴシック"/>
      <family val="3"/>
      <charset val="128"/>
    </font>
    <font>
      <sz val="8"/>
      <name val="Calibri"/>
      <family val="2"/>
      <scheme val="minor"/>
    </font>
    <font>
      <b/>
      <sz val="11"/>
      <color theme="1"/>
      <name val="Calibri"/>
      <family val="2"/>
      <scheme val="minor"/>
    </font>
    <font>
      <b/>
      <sz val="11"/>
      <name val="Calibri"/>
      <family val="2"/>
      <scheme val="minor"/>
    </font>
    <font>
      <b/>
      <sz val="11"/>
      <color rgb="FFFF0000"/>
      <name val="Calibri"/>
      <family val="2"/>
      <scheme val="minor"/>
    </font>
    <font>
      <b/>
      <sz val="12"/>
      <name val="Calibri"/>
      <family val="2"/>
      <scheme val="minor"/>
    </font>
    <font>
      <sz val="8"/>
      <color theme="1"/>
      <name val="Calibri"/>
      <family val="2"/>
      <scheme val="minor"/>
    </font>
    <font>
      <b/>
      <sz val="14"/>
      <name val="Arial"/>
      <family val="2"/>
    </font>
    <font>
      <b/>
      <sz val="14"/>
      <color theme="1"/>
      <name val="Calibri"/>
      <family val="2"/>
      <scheme val="minor"/>
    </font>
    <font>
      <sz val="14"/>
      <name val="Arial"/>
      <family val="2"/>
    </font>
    <font>
      <b/>
      <sz val="9"/>
      <name val="Arial"/>
      <family val="2"/>
    </font>
    <font>
      <sz val="9"/>
      <name val="Arial"/>
      <family val="2"/>
    </font>
    <font>
      <b/>
      <sz val="20"/>
      <name val="Arial"/>
      <family val="2"/>
    </font>
    <font>
      <b/>
      <sz val="13"/>
      <name val="Arial"/>
      <family val="2"/>
    </font>
    <font>
      <sz val="13"/>
      <name val="Arial"/>
      <family val="2"/>
    </font>
    <font>
      <sz val="13"/>
      <color theme="1"/>
      <name val="Arial"/>
      <family val="2"/>
    </font>
    <font>
      <sz val="11"/>
      <name val="Calibri"/>
      <family val="2"/>
    </font>
    <font>
      <sz val="11"/>
      <color rgb="FFFF0000"/>
      <name val="Calibri"/>
      <family val="2"/>
      <scheme val="minor"/>
    </font>
    <font>
      <sz val="16"/>
      <name val="Arial"/>
      <family val="2"/>
    </font>
    <font>
      <b/>
      <sz val="16"/>
      <name val="Calibri"/>
      <family val="2"/>
      <scheme val="minor"/>
    </font>
    <font>
      <b/>
      <sz val="16"/>
      <name val="Arial"/>
      <family val="2"/>
    </font>
    <font>
      <b/>
      <sz val="16"/>
      <color theme="1"/>
      <name val="Arial"/>
      <family val="2"/>
    </font>
    <font>
      <b/>
      <sz val="14"/>
      <name val="Calibri"/>
      <family val="2"/>
      <scheme val="minor"/>
    </font>
    <font>
      <sz val="12"/>
      <name val="Calibri"/>
      <family val="2"/>
      <scheme val="minor"/>
    </font>
    <font>
      <sz val="9"/>
      <name val="Calibri"/>
      <family val="2"/>
    </font>
    <font>
      <b/>
      <sz val="12"/>
      <color theme="1"/>
      <name val="Calibri"/>
      <family val="2"/>
      <scheme val="minor"/>
    </font>
    <font>
      <sz val="8"/>
      <name val="Calibri"/>
      <family val="2"/>
    </font>
    <font>
      <b/>
      <sz val="18"/>
      <name val="Calibri"/>
      <family val="2"/>
      <scheme val="minor"/>
    </font>
    <font>
      <b/>
      <sz val="18"/>
      <name val="Arial"/>
      <family val="2"/>
    </font>
    <font>
      <sz val="11"/>
      <color rgb="FF0000CC"/>
      <name val="Arial"/>
      <family val="2"/>
    </font>
    <font>
      <sz val="16"/>
      <color theme="1"/>
      <name val="Calibri"/>
      <family val="2"/>
      <scheme val="minor"/>
    </font>
    <font>
      <b/>
      <sz val="11"/>
      <color theme="0"/>
      <name val="Arial"/>
      <family val="2"/>
    </font>
    <font>
      <sz val="8"/>
      <name val="Arial"/>
      <family val="2"/>
    </font>
    <font>
      <b/>
      <sz val="8"/>
      <name val="Arial"/>
      <family val="2"/>
    </font>
    <font>
      <b/>
      <sz val="11"/>
      <color rgb="FF0000CC"/>
      <name val="Arial"/>
      <family val="2"/>
    </font>
    <font>
      <b/>
      <sz val="26"/>
      <name val="Calibri"/>
      <family val="2"/>
      <scheme val="minor"/>
    </font>
    <font>
      <b/>
      <u/>
      <sz val="12"/>
      <name val="Arial"/>
      <family val="2"/>
    </font>
    <font>
      <sz val="9"/>
      <name val="Calibri"/>
      <family val="2"/>
      <scheme val="minor"/>
    </font>
    <font>
      <sz val="16"/>
      <name val="Calibri"/>
      <family val="2"/>
      <scheme val="minor"/>
    </font>
    <font>
      <sz val="16"/>
      <name val="Calibri"/>
      <family val="2"/>
    </font>
    <font>
      <sz val="14"/>
      <name val="Calibri"/>
      <family val="2"/>
      <scheme val="minor"/>
    </font>
    <font>
      <b/>
      <sz val="10"/>
      <color indexed="8"/>
      <name val="Arial"/>
      <family val="2"/>
    </font>
    <font>
      <b/>
      <sz val="10"/>
      <color rgb="FF000000"/>
      <name val="Arial"/>
      <family val="2"/>
    </font>
    <font>
      <b/>
      <sz val="12"/>
      <name val="Arial Narrow"/>
      <family val="2"/>
    </font>
    <font>
      <b/>
      <sz val="11"/>
      <color indexed="8"/>
      <name val="Arial"/>
      <family val="2"/>
    </font>
    <font>
      <sz val="10"/>
      <color rgb="FF0000CC"/>
      <name val="Arial"/>
      <family val="2"/>
    </font>
    <font>
      <sz val="14"/>
      <color theme="1"/>
      <name val="Calibri"/>
      <family val="2"/>
      <scheme val="minor"/>
    </font>
    <font>
      <b/>
      <sz val="10"/>
      <color theme="1"/>
      <name val="Calibri"/>
      <family val="2"/>
      <scheme val="minor"/>
    </font>
    <font>
      <sz val="14"/>
      <color rgb="FF0000CC"/>
      <name val="Calibri"/>
      <family val="2"/>
      <scheme val="minor"/>
    </font>
    <font>
      <sz val="18"/>
      <color theme="1"/>
      <name val="Calibri"/>
      <family val="2"/>
      <scheme val="minor"/>
    </font>
    <font>
      <b/>
      <sz val="16"/>
      <name val="Arial Narrow"/>
      <family val="2"/>
    </font>
  </fonts>
  <fills count="3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3" tint="0.39997558519241921"/>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rgb="FFFFFFFF"/>
        <bgColor indexed="64"/>
      </patternFill>
    </fill>
    <fill>
      <patternFill patternType="solid">
        <fgColor rgb="FFFFC000"/>
        <bgColor indexed="64"/>
      </patternFill>
    </fill>
    <fill>
      <patternFill patternType="solid">
        <fgColor rgb="FFFFFFFF"/>
        <bgColor rgb="FFFFFFFF"/>
      </patternFill>
    </fill>
    <fill>
      <patternFill patternType="solid">
        <fgColor rgb="FF92D050"/>
        <bgColor indexed="64"/>
      </patternFill>
    </fill>
    <fill>
      <patternFill patternType="solid">
        <fgColor theme="6" tint="0.59999389629810485"/>
        <bgColor indexed="64"/>
      </patternFill>
    </fill>
    <fill>
      <patternFill patternType="solid">
        <fgColor rgb="FFFFFFFF"/>
        <bgColor rgb="FF000000"/>
      </patternFill>
    </fill>
    <fill>
      <patternFill patternType="solid">
        <fgColor theme="5"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rgb="FF92DEE6"/>
        <bgColor indexed="64"/>
      </patternFill>
    </fill>
    <fill>
      <patternFill patternType="solid">
        <fgColor theme="0"/>
        <bgColor rgb="FFD99594"/>
      </patternFill>
    </fill>
    <fill>
      <patternFill patternType="solid">
        <fgColor theme="0"/>
        <bgColor rgb="FF92DEE6"/>
      </patternFill>
    </fill>
    <fill>
      <patternFill patternType="solid">
        <fgColor theme="0"/>
        <bgColor rgb="FF00B0F0"/>
      </patternFill>
    </fill>
    <fill>
      <patternFill patternType="solid">
        <fgColor theme="0"/>
        <bgColor rgb="FFFFC000"/>
      </patternFill>
    </fill>
    <fill>
      <patternFill patternType="solid">
        <fgColor rgb="FFD8D8D8"/>
        <bgColor rgb="FFD8D8D8"/>
      </patternFill>
    </fill>
    <fill>
      <patternFill patternType="solid">
        <fgColor theme="2" tint="-0.249977111117893"/>
        <bgColor indexed="64"/>
      </patternFill>
    </fill>
    <fill>
      <patternFill patternType="solid">
        <fgColor rgb="FF00B0F0"/>
        <bgColor indexed="64"/>
      </patternFill>
    </fill>
    <fill>
      <patternFill patternType="solid">
        <fgColor theme="4" tint="0.59999389629810485"/>
        <bgColor indexed="64"/>
      </patternFill>
    </fill>
    <fill>
      <patternFill patternType="solid">
        <fgColor theme="9" tint="0.3999755851924192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indexed="64"/>
      </top>
      <bottom style="thin">
        <color indexed="64"/>
      </bottom>
      <diagonal/>
    </border>
    <border>
      <left/>
      <right/>
      <top style="medium">
        <color indexed="64"/>
      </top>
      <bottom/>
      <diagonal/>
    </border>
  </borders>
  <cellStyleXfs count="21">
    <xf numFmtId="0" fontId="0" fillId="0" borderId="0"/>
    <xf numFmtId="167" fontId="1" fillId="0" borderId="0" applyFont="0" applyFill="0" applyBorder="0" applyAlignment="0" applyProtection="0"/>
    <xf numFmtId="0" fontId="3" fillId="0" borderId="0"/>
    <xf numFmtId="0" fontId="4" fillId="0" borderId="0"/>
    <xf numFmtId="0" fontId="5" fillId="0" borderId="0" applyNumberFormat="0" applyFill="0" applyBorder="0" applyAlignment="0" applyProtection="0"/>
    <xf numFmtId="168" fontId="1" fillId="0" borderId="0" applyFont="0" applyFill="0" applyBorder="0" applyAlignment="0" applyProtection="0"/>
    <xf numFmtId="44" fontId="1" fillId="0" borderId="0" applyFont="0" applyFill="0" applyBorder="0" applyAlignment="0" applyProtection="0"/>
    <xf numFmtId="0" fontId="3" fillId="0" borderId="0"/>
    <xf numFmtId="0" fontId="30" fillId="0" borderId="0"/>
    <xf numFmtId="0" fontId="1" fillId="0" borderId="0"/>
    <xf numFmtId="9" fontId="1" fillId="0" borderId="0" applyFont="0" applyFill="0" applyBorder="0" applyAlignment="0" applyProtection="0"/>
    <xf numFmtId="164" fontId="1" fillId="0" borderId="0" applyFont="0" applyFill="0" applyBorder="0" applyAlignment="0" applyProtection="0"/>
    <xf numFmtId="176" fontId="3" fillId="0" borderId="0" applyFont="0" applyFill="0" applyBorder="0" applyAlignment="0" applyProtection="0"/>
    <xf numFmtId="177" fontId="41" fillId="0" borderId="0"/>
    <xf numFmtId="167" fontId="1" fillId="0" borderId="0" applyFont="0" applyFill="0" applyBorder="0" applyAlignment="0" applyProtection="0"/>
    <xf numFmtId="0" fontId="61" fillId="0" borderId="0"/>
    <xf numFmtId="43" fontId="1" fillId="0" borderId="0" applyFont="0" applyFill="0" applyBorder="0" applyAlignment="0" applyProtection="0"/>
    <xf numFmtId="0" fontId="56"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729">
    <xf numFmtId="0" fontId="0" fillId="0" borderId="0" xfId="0"/>
    <xf numFmtId="0" fontId="2" fillId="0" borderId="0" xfId="0" applyFont="1" applyAlignment="1">
      <alignment vertical="center"/>
    </xf>
    <xf numFmtId="0" fontId="8" fillId="0" borderId="0" xfId="0" applyFont="1"/>
    <xf numFmtId="0" fontId="6" fillId="0" borderId="0" xfId="4" applyFont="1" applyAlignment="1" applyProtection="1">
      <alignment vertical="center"/>
    </xf>
    <xf numFmtId="0" fontId="9" fillId="0" borderId="0" xfId="4" applyFont="1" applyAlignment="1" applyProtection="1">
      <alignment vertical="center"/>
    </xf>
    <xf numFmtId="0" fontId="11" fillId="0" borderId="0" xfId="0" applyFont="1"/>
    <xf numFmtId="0" fontId="10" fillId="0" borderId="0" xfId="0" applyFont="1" applyAlignment="1">
      <alignment horizontal="center" vertical="center"/>
    </xf>
    <xf numFmtId="0" fontId="11" fillId="0" borderId="0" xfId="0" applyFont="1" applyAlignment="1">
      <alignment vertical="center"/>
    </xf>
    <xf numFmtId="0" fontId="13" fillId="0" borderId="0" xfId="0" applyFont="1" applyAlignment="1">
      <alignment horizontal="center" vertical="center"/>
    </xf>
    <xf numFmtId="0" fontId="14" fillId="0" borderId="0" xfId="0" applyFont="1" applyAlignment="1">
      <alignment horizontal="center" vertical="center"/>
    </xf>
    <xf numFmtId="0" fontId="11" fillId="0" borderId="0" xfId="0" applyFont="1" applyAlignment="1">
      <alignment horizontal="justify" vertical="center"/>
    </xf>
    <xf numFmtId="0" fontId="10" fillId="0" borderId="0" xfId="0" applyFont="1" applyAlignment="1">
      <alignment horizontal="justify" vertical="center"/>
    </xf>
    <xf numFmtId="0" fontId="16" fillId="0" borderId="0" xfId="0" applyFont="1" applyAlignment="1">
      <alignment horizontal="justify" vertical="center"/>
    </xf>
    <xf numFmtId="0" fontId="15" fillId="0" borderId="0" xfId="2" applyFont="1" applyAlignment="1">
      <alignment horizontal="justify" vertical="center" wrapText="1"/>
    </xf>
    <xf numFmtId="0" fontId="16" fillId="0" borderId="0" xfId="0" applyFont="1" applyAlignment="1">
      <alignment vertical="center"/>
    </xf>
    <xf numFmtId="0" fontId="11" fillId="0" borderId="0" xfId="2" applyFont="1" applyAlignment="1">
      <alignment horizontal="justify" vertical="center" wrapText="1"/>
    </xf>
    <xf numFmtId="0" fontId="11" fillId="0" borderId="0" xfId="0" applyFont="1" applyAlignment="1">
      <alignment horizontal="left" vertical="center"/>
    </xf>
    <xf numFmtId="0" fontId="15" fillId="0" borderId="0" xfId="0" applyFont="1" applyAlignment="1">
      <alignment horizontal="left" vertical="center"/>
    </xf>
    <xf numFmtId="0" fontId="15" fillId="0" borderId="0" xfId="2" applyFont="1" applyAlignment="1">
      <alignment horizontal="left" vertical="center" wrapText="1"/>
    </xf>
    <xf numFmtId="0" fontId="11" fillId="0" borderId="0" xfId="0" applyFont="1" applyAlignment="1">
      <alignment horizontal="center" vertical="center"/>
    </xf>
    <xf numFmtId="167" fontId="15" fillId="0" borderId="0" xfId="1" applyFont="1" applyAlignment="1">
      <alignment vertical="center"/>
    </xf>
    <xf numFmtId="0" fontId="17" fillId="0" borderId="0" xfId="0" applyFont="1" applyAlignment="1">
      <alignment vertical="center"/>
    </xf>
    <xf numFmtId="0" fontId="18" fillId="2" borderId="1" xfId="0" applyFont="1" applyFill="1" applyBorder="1" applyAlignment="1">
      <alignment horizontal="center" wrapText="1"/>
    </xf>
    <xf numFmtId="167" fontId="18" fillId="2" borderId="1" xfId="1" applyFont="1" applyFill="1" applyBorder="1" applyAlignment="1">
      <alignment horizontal="center" vertical="center" wrapText="1"/>
    </xf>
    <xf numFmtId="0" fontId="16" fillId="2" borderId="0" xfId="0" applyFont="1" applyFill="1" applyAlignment="1">
      <alignment horizontal="left" vertical="center"/>
    </xf>
    <xf numFmtId="0" fontId="16" fillId="2" borderId="0" xfId="0" applyFont="1" applyFill="1" applyAlignment="1">
      <alignment vertical="center"/>
    </xf>
    <xf numFmtId="167" fontId="10" fillId="2" borderId="0" xfId="1" applyFont="1" applyFill="1" applyAlignment="1">
      <alignment vertical="center"/>
    </xf>
    <xf numFmtId="0" fontId="14" fillId="2" borderId="0" xfId="0" applyFont="1" applyFill="1" applyAlignment="1">
      <alignment vertical="center"/>
    </xf>
    <xf numFmtId="0" fontId="10" fillId="2" borderId="0" xfId="0" applyFont="1" applyFill="1" applyAlignment="1">
      <alignment horizontal="left" vertical="center"/>
    </xf>
    <xf numFmtId="0" fontId="15" fillId="2" borderId="0" xfId="2" applyFont="1" applyFill="1" applyAlignment="1">
      <alignment horizontal="left" vertical="center" wrapText="1"/>
    </xf>
    <xf numFmtId="0" fontId="11" fillId="2" borderId="0" xfId="0" applyFont="1" applyFill="1"/>
    <xf numFmtId="0" fontId="16" fillId="0" borderId="0" xfId="0" applyFont="1" applyAlignment="1">
      <alignment horizontal="left" vertical="center"/>
    </xf>
    <xf numFmtId="0" fontId="16" fillId="0" borderId="0" xfId="0" applyFont="1" applyAlignment="1">
      <alignment horizontal="center" vertical="center"/>
    </xf>
    <xf numFmtId="0" fontId="10" fillId="0" borderId="0" xfId="0" applyFont="1" applyAlignment="1">
      <alignment horizontal="left" vertical="center"/>
    </xf>
    <xf numFmtId="0" fontId="16" fillId="3"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9" fillId="2" borderId="1" xfId="0" applyFont="1" applyFill="1" applyBorder="1" applyAlignment="1">
      <alignment horizontal="center" vertical="center" textRotation="90" wrapText="1"/>
    </xf>
    <xf numFmtId="0" fontId="19" fillId="0" borderId="1" xfId="0" applyFont="1" applyBorder="1" applyAlignment="1">
      <alignment horizontal="center" vertical="center" wrapText="1"/>
    </xf>
    <xf numFmtId="3" fontId="22" fillId="0" borderId="1" xfId="0" applyNumberFormat="1" applyFont="1" applyBorder="1" applyAlignment="1">
      <alignment horizontal="center" vertical="center" wrapText="1"/>
    </xf>
    <xf numFmtId="0" fontId="19" fillId="0" borderId="1" xfId="0" applyFont="1" applyBorder="1" applyAlignment="1">
      <alignment horizontal="center" vertical="center"/>
    </xf>
    <xf numFmtId="0" fontId="19" fillId="0" borderId="0" xfId="0" applyFont="1" applyAlignment="1">
      <alignment horizontal="center" vertical="center" wrapText="1"/>
    </xf>
    <xf numFmtId="0" fontId="19" fillId="0" borderId="0" xfId="0" applyFont="1" applyAlignment="1">
      <alignment horizontal="center" vertical="center"/>
    </xf>
    <xf numFmtId="0" fontId="11" fillId="0" borderId="0" xfId="0" applyFont="1" applyAlignment="1">
      <alignment horizontal="justify" vertical="center" wrapText="1"/>
    </xf>
    <xf numFmtId="0" fontId="17" fillId="0" borderId="0" xfId="4" applyFont="1" applyAlignment="1" applyProtection="1">
      <alignment vertical="center"/>
    </xf>
    <xf numFmtId="0" fontId="23" fillId="0" borderId="0" xfId="4" applyFont="1" applyAlignment="1" applyProtection="1">
      <alignment vertical="center"/>
    </xf>
    <xf numFmtId="167" fontId="18" fillId="2" borderId="7" xfId="1" applyFont="1" applyFill="1" applyBorder="1" applyAlignment="1">
      <alignment horizontal="center" vertical="center" wrapText="1"/>
    </xf>
    <xf numFmtId="0" fontId="11" fillId="0" borderId="1" xfId="0" applyFont="1" applyBorder="1" applyAlignment="1">
      <alignment horizontal="center" vertical="center"/>
    </xf>
    <xf numFmtId="0" fontId="19" fillId="2" borderId="1" xfId="0" applyFont="1" applyFill="1" applyBorder="1" applyAlignment="1">
      <alignment horizontal="center" vertical="center" wrapText="1"/>
    </xf>
    <xf numFmtId="0" fontId="12" fillId="0" borderId="0" xfId="0" applyFont="1" applyAlignment="1">
      <alignment horizontal="center" vertical="center"/>
    </xf>
    <xf numFmtId="0" fontId="24" fillId="0" borderId="0" xfId="0" applyFont="1" applyAlignment="1">
      <alignment vertical="center"/>
    </xf>
    <xf numFmtId="0" fontId="15" fillId="0" borderId="0" xfId="0" applyFont="1" applyAlignment="1">
      <alignment vertical="center"/>
    </xf>
    <xf numFmtId="0" fontId="15" fillId="2" borderId="0" xfId="0" applyFont="1" applyFill="1" applyAlignment="1">
      <alignment vertical="justify" wrapText="1"/>
    </xf>
    <xf numFmtId="0" fontId="25" fillId="0" borderId="0" xfId="0" applyFont="1" applyAlignment="1" applyProtection="1">
      <alignment vertical="center"/>
      <protection locked="0"/>
    </xf>
    <xf numFmtId="0" fontId="2" fillId="0" borderId="0" xfId="0" applyFont="1" applyAlignment="1" applyProtection="1">
      <alignment vertical="center"/>
      <protection locked="0"/>
    </xf>
    <xf numFmtId="0" fontId="27" fillId="5" borderId="1" xfId="0" applyFont="1" applyFill="1" applyBorder="1" applyAlignment="1">
      <alignment horizontal="center" vertical="center"/>
    </xf>
    <xf numFmtId="0" fontId="25" fillId="0" borderId="0" xfId="0" applyFont="1" applyAlignment="1" applyProtection="1">
      <alignment horizontal="left" vertical="center"/>
      <protection locked="0"/>
    </xf>
    <xf numFmtId="0" fontId="3" fillId="0" borderId="1" xfId="0" applyFont="1" applyBorder="1" applyAlignment="1" applyProtection="1">
      <alignment vertical="center" wrapText="1"/>
      <protection locked="0"/>
    </xf>
    <xf numFmtId="0" fontId="26" fillId="0" borderId="0" xfId="0" applyFont="1" applyAlignment="1" applyProtection="1">
      <alignment vertical="center" wrapText="1"/>
      <protection locked="0"/>
    </xf>
    <xf numFmtId="0" fontId="26" fillId="0" borderId="0" xfId="0" applyFont="1" applyAlignment="1" applyProtection="1">
      <alignment horizontal="justify" vertical="center" wrapText="1"/>
      <protection locked="0"/>
    </xf>
    <xf numFmtId="0" fontId="15" fillId="0" borderId="0" xfId="0" applyFont="1" applyAlignment="1">
      <alignment vertical="justify" wrapText="1"/>
    </xf>
    <xf numFmtId="170" fontId="18" fillId="2" borderId="1" xfId="1" applyNumberFormat="1" applyFont="1" applyFill="1" applyBorder="1" applyAlignment="1">
      <alignment horizontal="right" vertical="center" wrapText="1"/>
    </xf>
    <xf numFmtId="0" fontId="0" fillId="0" borderId="1" xfId="0" applyBorder="1"/>
    <xf numFmtId="171" fontId="29" fillId="0" borderId="0" xfId="0" applyNumberFormat="1" applyFont="1"/>
    <xf numFmtId="172" fontId="29" fillId="0" borderId="0" xfId="0" applyNumberFormat="1" applyFont="1"/>
    <xf numFmtId="0" fontId="29" fillId="0" borderId="0" xfId="0" applyFont="1"/>
    <xf numFmtId="0" fontId="0" fillId="0" borderId="1" xfId="0" applyBorder="1" applyAlignment="1">
      <alignment vertical="center"/>
    </xf>
    <xf numFmtId="0" fontId="0" fillId="0" borderId="10" xfId="0" applyBorder="1"/>
    <xf numFmtId="164" fontId="0" fillId="0" borderId="0" xfId="0" applyNumberFormat="1" applyAlignment="1">
      <alignment vertical="center"/>
    </xf>
    <xf numFmtId="0" fontId="0" fillId="0" borderId="0" xfId="0" applyAlignment="1">
      <alignment vertical="center"/>
    </xf>
    <xf numFmtId="44" fontId="0" fillId="7" borderId="1" xfId="6" applyFont="1" applyFill="1" applyBorder="1" applyAlignment="1">
      <alignment vertical="center"/>
    </xf>
    <xf numFmtId="0" fontId="0" fillId="0" borderId="9" xfId="0" applyBorder="1" applyAlignment="1">
      <alignment vertical="center"/>
    </xf>
    <xf numFmtId="0" fontId="11" fillId="0" borderId="1" xfId="0" applyFont="1" applyBorder="1" applyAlignment="1">
      <alignment horizontal="center" vertical="center" wrapText="1"/>
    </xf>
    <xf numFmtId="0" fontId="0" fillId="0" borderId="2" xfId="0" applyBorder="1" applyAlignment="1">
      <alignment horizontal="left" vertical="center"/>
    </xf>
    <xf numFmtId="0" fontId="0" fillId="0" borderId="3" xfId="0" applyBorder="1" applyAlignment="1">
      <alignment horizontal="left" vertical="center"/>
    </xf>
    <xf numFmtId="0" fontId="0" fillId="0" borderId="7" xfId="0" applyBorder="1" applyAlignment="1">
      <alignment horizontal="left" vertical="center"/>
    </xf>
    <xf numFmtId="0" fontId="0" fillId="0" borderId="1" xfId="0" applyBorder="1" applyAlignment="1">
      <alignment horizontal="justify" vertical="center"/>
    </xf>
    <xf numFmtId="0" fontId="0" fillId="0" borderId="1" xfId="0" applyBorder="1" applyAlignment="1">
      <alignment horizontal="center"/>
    </xf>
    <xf numFmtId="0" fontId="11" fillId="0" borderId="1" xfId="0" applyFont="1" applyBorder="1" applyAlignment="1">
      <alignment horizontal="justify" vertical="center"/>
    </xf>
    <xf numFmtId="0" fontId="19" fillId="0" borderId="1" xfId="0" applyFont="1" applyBorder="1" applyAlignment="1">
      <alignment horizontal="left" vertical="center" wrapText="1"/>
    </xf>
    <xf numFmtId="0" fontId="19" fillId="0" borderId="0" xfId="0" applyFont="1" applyAlignment="1">
      <alignment horizontal="left" vertical="center" wrapText="1"/>
    </xf>
    <xf numFmtId="3" fontId="22" fillId="0" borderId="0" xfId="0" applyNumberFormat="1" applyFont="1" applyAlignment="1">
      <alignment horizontal="center" vertical="center" wrapText="1"/>
    </xf>
    <xf numFmtId="0" fontId="29" fillId="4" borderId="0" xfId="0" applyFont="1" applyFill="1"/>
    <xf numFmtId="169" fontId="15" fillId="9" borderId="13" xfId="0" applyNumberFormat="1" applyFont="1" applyFill="1" applyBorder="1" applyAlignment="1">
      <alignment horizontal="center" vertical="center" wrapText="1"/>
    </xf>
    <xf numFmtId="0" fontId="19" fillId="0" borderId="0" xfId="0" applyFont="1" applyAlignment="1">
      <alignment vertical="center" wrapText="1"/>
    </xf>
    <xf numFmtId="169" fontId="10" fillId="9" borderId="14" xfId="0" applyNumberFormat="1" applyFont="1" applyFill="1" applyBorder="1" applyAlignment="1">
      <alignment horizontal="center" vertical="center" wrapText="1"/>
    </xf>
    <xf numFmtId="0" fontId="19" fillId="0" borderId="1" xfId="0" applyFont="1" applyBorder="1" applyAlignment="1">
      <alignment horizontal="center" vertical="center" textRotation="90" wrapText="1"/>
    </xf>
    <xf numFmtId="0" fontId="31" fillId="0" borderId="1" xfId="0" applyFont="1" applyBorder="1" applyAlignment="1">
      <alignment horizontal="center" vertical="center" wrapText="1"/>
    </xf>
    <xf numFmtId="0" fontId="24" fillId="0" borderId="1" xfId="0" applyFont="1" applyBorder="1" applyAlignment="1">
      <alignment horizontal="center" vertical="center"/>
    </xf>
    <xf numFmtId="0" fontId="33" fillId="0" borderId="0" xfId="0" applyFont="1"/>
    <xf numFmtId="0" fontId="3" fillId="0" borderId="1" xfId="9" applyFont="1" applyBorder="1" applyAlignment="1">
      <alignment horizontal="justify" vertical="center" wrapText="1"/>
    </xf>
    <xf numFmtId="0" fontId="24" fillId="0" borderId="0" xfId="0" applyFont="1"/>
    <xf numFmtId="173" fontId="3" fillId="0" borderId="1" xfId="9" applyNumberFormat="1" applyFont="1" applyBorder="1" applyAlignment="1">
      <alignment horizontal="center" vertical="center" wrapText="1"/>
    </xf>
    <xf numFmtId="173" fontId="3" fillId="0" borderId="1" xfId="7" applyNumberFormat="1" applyBorder="1" applyAlignment="1">
      <alignment horizontal="center" vertical="center" wrapText="1"/>
    </xf>
    <xf numFmtId="0" fontId="31" fillId="0" borderId="0" xfId="0" applyFont="1" applyAlignment="1">
      <alignment horizontal="center" vertical="center" wrapText="1"/>
    </xf>
    <xf numFmtId="0" fontId="24" fillId="0" borderId="0" xfId="0" applyFont="1" applyAlignment="1">
      <alignment horizontal="center" vertical="center"/>
    </xf>
    <xf numFmtId="0" fontId="3" fillId="0" borderId="0" xfId="9" applyFont="1" applyAlignment="1">
      <alignment horizontal="justify" vertical="center" wrapText="1"/>
    </xf>
    <xf numFmtId="173" fontId="3" fillId="0" borderId="0" xfId="7" applyNumberFormat="1" applyAlignment="1">
      <alignment horizontal="center" vertical="center" wrapText="1"/>
    </xf>
    <xf numFmtId="3" fontId="32" fillId="0" borderId="0" xfId="0" applyNumberFormat="1" applyFont="1" applyAlignment="1">
      <alignment horizontal="center" vertical="center" wrapText="1"/>
    </xf>
    <xf numFmtId="0" fontId="31" fillId="0" borderId="9" xfId="0" applyFont="1" applyBorder="1" applyAlignment="1">
      <alignment horizontal="center" vertical="center" wrapText="1"/>
    </xf>
    <xf numFmtId="0" fontId="24" fillId="0" borderId="9" xfId="0" applyFont="1" applyBorder="1" applyAlignment="1">
      <alignment horizontal="center" vertical="center"/>
    </xf>
    <xf numFmtId="0" fontId="3" fillId="0" borderId="9" xfId="9" applyFont="1" applyBorder="1" applyAlignment="1">
      <alignment horizontal="justify" vertical="center" wrapText="1"/>
    </xf>
    <xf numFmtId="173" fontId="3" fillId="0" borderId="9" xfId="7" applyNumberFormat="1" applyBorder="1" applyAlignment="1">
      <alignment horizontal="center" vertical="center" wrapText="1"/>
    </xf>
    <xf numFmtId="0" fontId="26" fillId="0" borderId="0" xfId="0" applyFont="1" applyAlignment="1">
      <alignment horizontal="left" vertical="center" wrapText="1"/>
    </xf>
    <xf numFmtId="0" fontId="26" fillId="0" borderId="0" xfId="0" applyFont="1" applyAlignment="1">
      <alignment horizontal="center" vertical="center" wrapText="1"/>
    </xf>
    <xf numFmtId="0" fontId="3" fillId="0" borderId="1" xfId="7" applyBorder="1" applyAlignment="1">
      <alignment horizontal="left" vertical="center" wrapText="1"/>
    </xf>
    <xf numFmtId="0" fontId="3" fillId="0" borderId="1" xfId="7"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8" applyFont="1" applyBorder="1" applyAlignment="1">
      <alignment horizontal="justify" vertical="center" wrapText="1"/>
    </xf>
    <xf numFmtId="0" fontId="3" fillId="0" borderId="0" xfId="8" applyFont="1" applyAlignment="1">
      <alignment horizontal="justify" vertical="center" wrapText="1"/>
    </xf>
    <xf numFmtId="0" fontId="3" fillId="0" borderId="0" xfId="0" applyFont="1" applyAlignment="1">
      <alignment horizontal="center" vertical="center" wrapText="1"/>
    </xf>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173" fontId="3" fillId="0" borderId="1" xfId="2" applyNumberFormat="1" applyBorder="1" applyAlignment="1">
      <alignment horizontal="center" vertical="center" wrapText="1"/>
    </xf>
    <xf numFmtId="0" fontId="3" fillId="0" borderId="0" xfId="7" applyAlignment="1">
      <alignment horizontal="center" vertical="center" wrapText="1"/>
    </xf>
    <xf numFmtId="0" fontId="24" fillId="0" borderId="1" xfId="0" applyFont="1" applyBorder="1" applyAlignment="1">
      <alignment horizontal="justify" vertical="center"/>
    </xf>
    <xf numFmtId="3" fontId="32" fillId="0" borderId="1" xfId="0" applyNumberFormat="1" applyFont="1" applyBorder="1" applyAlignment="1">
      <alignment horizontal="center" vertical="center" wrapText="1"/>
    </xf>
    <xf numFmtId="0" fontId="24" fillId="0" borderId="0" xfId="0" applyFont="1" applyAlignment="1">
      <alignment horizontal="justify" vertical="center"/>
    </xf>
    <xf numFmtId="0" fontId="24" fillId="0" borderId="1" xfId="0" applyFont="1" applyBorder="1" applyAlignment="1">
      <alignment horizontal="justify" vertical="center" wrapText="1"/>
    </xf>
    <xf numFmtId="0" fontId="24" fillId="0" borderId="0" xfId="0" applyFont="1" applyAlignment="1">
      <alignment horizontal="justify" vertical="center" wrapText="1"/>
    </xf>
    <xf numFmtId="3" fontId="3"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34" fillId="0" borderId="0" xfId="0" applyFont="1"/>
    <xf numFmtId="3" fontId="3" fillId="0" borderId="0" xfId="0" applyNumberFormat="1" applyFont="1" applyAlignment="1">
      <alignment horizontal="center" vertical="center" wrapText="1"/>
    </xf>
    <xf numFmtId="169" fontId="0" fillId="0" borderId="9" xfId="10" applyNumberFormat="1" applyFont="1" applyBorder="1" applyAlignment="1">
      <alignment vertical="center"/>
    </xf>
    <xf numFmtId="0" fontId="11" fillId="0" borderId="0" xfId="0" applyFont="1" applyAlignment="1">
      <alignment horizontal="center" vertical="center" wrapText="1"/>
    </xf>
    <xf numFmtId="44" fontId="29" fillId="0" borderId="0" xfId="0" applyNumberFormat="1" applyFont="1"/>
    <xf numFmtId="44" fontId="24" fillId="0" borderId="13" xfId="0" applyNumberFormat="1" applyFont="1" applyBorder="1"/>
    <xf numFmtId="170" fontId="24" fillId="0" borderId="0" xfId="0" applyNumberFormat="1" applyFont="1"/>
    <xf numFmtId="0" fontId="11" fillId="4" borderId="0" xfId="0" applyFont="1" applyFill="1" applyAlignment="1">
      <alignment vertical="center" wrapText="1"/>
    </xf>
    <xf numFmtId="170" fontId="0" fillId="0" borderId="0" xfId="0" applyNumberFormat="1"/>
    <xf numFmtId="167" fontId="18" fillId="0" borderId="1" xfId="1" applyFont="1" applyFill="1" applyBorder="1" applyAlignment="1">
      <alignment horizontal="center" vertical="center" wrapText="1"/>
    </xf>
    <xf numFmtId="170" fontId="18" fillId="0" borderId="1" xfId="1" applyNumberFormat="1" applyFont="1" applyFill="1" applyBorder="1" applyAlignment="1">
      <alignment horizontal="right" vertical="center" wrapText="1"/>
    </xf>
    <xf numFmtId="3" fontId="15" fillId="0" borderId="1" xfId="0" applyNumberFormat="1" applyFont="1" applyBorder="1" applyAlignment="1">
      <alignment horizontal="center" vertical="center" wrapText="1"/>
    </xf>
    <xf numFmtId="3" fontId="0" fillId="0" borderId="0" xfId="0" applyNumberFormat="1"/>
    <xf numFmtId="44" fontId="0" fillId="0" borderId="0" xfId="0" applyNumberFormat="1"/>
    <xf numFmtId="44" fontId="0" fillId="0" borderId="1" xfId="0" applyNumberFormat="1" applyBorder="1" applyAlignment="1">
      <alignment vertical="center"/>
    </xf>
    <xf numFmtId="44" fontId="0" fillId="0" borderId="0" xfId="0" applyNumberFormat="1" applyAlignment="1">
      <alignment vertical="center"/>
    </xf>
    <xf numFmtId="3" fontId="15" fillId="0" borderId="0" xfId="0" applyNumberFormat="1" applyFont="1" applyAlignment="1">
      <alignment horizontal="center" vertical="center" wrapText="1"/>
    </xf>
    <xf numFmtId="0" fontId="11" fillId="0" borderId="0" xfId="2" applyFont="1" applyAlignment="1">
      <alignment horizontal="center" vertical="center" wrapText="1"/>
    </xf>
    <xf numFmtId="0" fontId="16" fillId="9" borderId="11" xfId="0" applyFont="1" applyFill="1" applyBorder="1"/>
    <xf numFmtId="0" fontId="16" fillId="9" borderId="12" xfId="0" applyFont="1" applyFill="1" applyBorder="1"/>
    <xf numFmtId="44" fontId="16" fillId="9" borderId="14" xfId="0" applyNumberFormat="1" applyFont="1" applyFill="1" applyBorder="1"/>
    <xf numFmtId="3" fontId="29" fillId="0" borderId="0" xfId="0" applyNumberFormat="1" applyFont="1"/>
    <xf numFmtId="3" fontId="36" fillId="0" borderId="1" xfId="0" applyNumberFormat="1" applyFont="1" applyBorder="1" applyAlignment="1">
      <alignment horizontal="center" vertical="center" wrapText="1"/>
    </xf>
    <xf numFmtId="0" fontId="11" fillId="0" borderId="0" xfId="2" applyFont="1" applyAlignment="1">
      <alignment horizontal="left" vertical="center" wrapText="1"/>
    </xf>
    <xf numFmtId="3" fontId="3" fillId="0" borderId="1" xfId="0" applyNumberFormat="1" applyFont="1" applyBorder="1" applyAlignment="1">
      <alignment vertical="center" wrapText="1"/>
    </xf>
    <xf numFmtId="166" fontId="18" fillId="0" borderId="2" xfId="0" applyNumberFormat="1" applyFont="1" applyBorder="1" applyAlignment="1">
      <alignment horizontal="center" vertical="center" wrapText="1"/>
    </xf>
    <xf numFmtId="166" fontId="18" fillId="0" borderId="7" xfId="0" applyNumberFormat="1" applyFont="1" applyBorder="1" applyAlignment="1">
      <alignment horizontal="center" vertical="center" wrapText="1"/>
    </xf>
    <xf numFmtId="0" fontId="26" fillId="0" borderId="1" xfId="0" applyFont="1" applyBorder="1" applyAlignment="1">
      <alignment vertical="center"/>
    </xf>
    <xf numFmtId="0" fontId="19" fillId="0" borderId="1" xfId="0" applyFont="1" applyBorder="1" applyAlignment="1">
      <alignment horizontal="right" vertical="center"/>
    </xf>
    <xf numFmtId="0" fontId="37" fillId="0" borderId="1" xfId="0" applyFont="1" applyBorder="1" applyAlignment="1">
      <alignment horizontal="center" vertical="center"/>
    </xf>
    <xf numFmtId="0" fontId="3" fillId="0" borderId="1" xfId="9" applyFont="1" applyBorder="1" applyAlignment="1">
      <alignment horizontal="center" vertical="center"/>
    </xf>
    <xf numFmtId="0" fontId="38" fillId="0" borderId="1" xfId="0" applyFont="1" applyBorder="1" applyAlignment="1">
      <alignment horizontal="center" vertical="center"/>
    </xf>
    <xf numFmtId="0" fontId="31" fillId="0" borderId="1" xfId="7" applyFont="1" applyBorder="1" applyAlignment="1">
      <alignment horizontal="center" vertical="center"/>
    </xf>
    <xf numFmtId="0" fontId="37" fillId="0" borderId="2" xfId="8" applyFont="1" applyBorder="1" applyAlignment="1">
      <alignment horizontal="justify" vertical="center" wrapText="1"/>
    </xf>
    <xf numFmtId="0" fontId="31" fillId="2" borderId="1" xfId="7" applyFont="1" applyFill="1" applyBorder="1" applyAlignment="1">
      <alignment horizontal="center" vertical="center"/>
    </xf>
    <xf numFmtId="0" fontId="3" fillId="0" borderId="0" xfId="0" applyFont="1" applyAlignment="1">
      <alignment horizontal="center" vertical="center"/>
    </xf>
    <xf numFmtId="0" fontId="39" fillId="0" borderId="0" xfId="0" applyFont="1" applyAlignment="1">
      <alignment horizontal="justify" vertical="center" wrapText="1"/>
    </xf>
    <xf numFmtId="0" fontId="3" fillId="0" borderId="0" xfId="9" applyFont="1" applyAlignment="1">
      <alignment horizontal="center" vertical="center"/>
    </xf>
    <xf numFmtId="0" fontId="15" fillId="0" borderId="1" xfId="0" applyFont="1" applyBorder="1" applyAlignment="1">
      <alignment horizontal="center" vertical="center" wrapText="1"/>
    </xf>
    <xf numFmtId="166" fontId="0" fillId="0" borderId="0" xfId="0" applyNumberFormat="1"/>
    <xf numFmtId="0" fontId="21" fillId="0" borderId="0" xfId="0" applyFont="1" applyAlignment="1">
      <alignment horizontal="center" vertical="center" wrapText="1"/>
    </xf>
    <xf numFmtId="0" fontId="26" fillId="0" borderId="0" xfId="0" applyFont="1" applyAlignment="1" applyProtection="1">
      <alignment vertical="top" wrapText="1"/>
      <protection locked="0"/>
    </xf>
    <xf numFmtId="0" fontId="15" fillId="0" borderId="1" xfId="0" applyFont="1" applyBorder="1" applyAlignment="1">
      <alignment horizontal="center" vertical="center"/>
    </xf>
    <xf numFmtId="0" fontId="15" fillId="0" borderId="1" xfId="9" applyFont="1" applyBorder="1" applyAlignment="1">
      <alignment horizontal="center" vertical="center" wrapText="1"/>
    </xf>
    <xf numFmtId="0" fontId="15" fillId="0" borderId="2" xfId="9" applyFont="1" applyBorder="1" applyAlignment="1">
      <alignment horizontal="justify" vertical="center" wrapText="1"/>
    </xf>
    <xf numFmtId="0" fontId="15" fillId="0" borderId="0" xfId="0" applyFont="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5" fillId="0" borderId="0" xfId="0" applyFont="1" applyAlignment="1">
      <alignment horizontal="center" vertical="center"/>
    </xf>
    <xf numFmtId="0" fontId="15" fillId="0" borderId="2" xfId="0" applyFont="1" applyBorder="1" applyAlignment="1">
      <alignment horizontal="justify" vertical="center" wrapText="1"/>
    </xf>
    <xf numFmtId="0" fontId="15" fillId="0" borderId="1" xfId="7" applyFont="1" applyBorder="1" applyAlignment="1">
      <alignment horizontal="center" vertical="center" wrapText="1"/>
    </xf>
    <xf numFmtId="0" fontId="15" fillId="0" borderId="2" xfId="8" applyFont="1" applyBorder="1" applyAlignment="1">
      <alignment horizontal="justify" vertical="center" wrapText="1"/>
    </xf>
    <xf numFmtId="0" fontId="15" fillId="0" borderId="2" xfId="0" applyFont="1" applyBorder="1" applyAlignment="1">
      <alignment horizontal="left" vertical="center" wrapText="1"/>
    </xf>
    <xf numFmtId="1" fontId="15" fillId="0" borderId="1" xfId="0" applyNumberFormat="1" applyFont="1" applyBorder="1" applyAlignment="1">
      <alignment horizontal="center" vertical="center" wrapText="1"/>
    </xf>
    <xf numFmtId="0" fontId="15" fillId="0" borderId="0" xfId="0" applyFont="1" applyAlignment="1">
      <alignment horizontal="justify" vertical="center" wrapText="1"/>
    </xf>
    <xf numFmtId="1" fontId="15" fillId="0" borderId="0" xfId="0" applyNumberFormat="1" applyFont="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3" fontId="15" fillId="0" borderId="1" xfId="0" applyNumberFormat="1" applyFont="1" applyBorder="1" applyAlignment="1" applyProtection="1">
      <alignment horizontal="center" vertical="center" wrapText="1"/>
      <protection locked="0"/>
    </xf>
    <xf numFmtId="3" fontId="15" fillId="0" borderId="1" xfId="0" applyNumberFormat="1" applyFont="1" applyBorder="1" applyAlignment="1">
      <alignment horizontal="center" vertical="center"/>
    </xf>
    <xf numFmtId="0" fontId="15" fillId="0" borderId="2" xfId="2" applyFont="1" applyBorder="1" applyAlignment="1">
      <alignment horizontal="justify" vertical="center" wrapText="1" shrinkToFit="1"/>
    </xf>
    <xf numFmtId="0" fontId="15" fillId="0" borderId="1" xfId="2" applyFont="1" applyBorder="1" applyAlignment="1">
      <alignment horizontal="center" vertical="center" wrapText="1"/>
    </xf>
    <xf numFmtId="49" fontId="15" fillId="0" borderId="1" xfId="0" applyNumberFormat="1" applyFont="1" applyBorder="1" applyAlignment="1">
      <alignment horizontal="center" vertical="center" wrapText="1"/>
    </xf>
    <xf numFmtId="0" fontId="15" fillId="0" borderId="1" xfId="9" applyFont="1" applyBorder="1" applyAlignment="1">
      <alignment horizontal="center" vertical="center"/>
    </xf>
    <xf numFmtId="0" fontId="15" fillId="0" borderId="2" xfId="0" applyFont="1" applyBorder="1" applyAlignment="1">
      <alignment vertical="center" wrapText="1"/>
    </xf>
    <xf numFmtId="0" fontId="42" fillId="0" borderId="1" xfId="0" applyFont="1" applyBorder="1" applyAlignment="1">
      <alignment horizontal="center" vertical="center"/>
    </xf>
    <xf numFmtId="0" fontId="19" fillId="10" borderId="1" xfId="0" applyFont="1" applyFill="1" applyBorder="1" applyAlignment="1">
      <alignment horizontal="center" vertical="center"/>
    </xf>
    <xf numFmtId="0" fontId="11" fillId="0" borderId="1" xfId="0" applyFont="1" applyBorder="1" applyAlignment="1" applyProtection="1">
      <alignment horizontal="center" vertical="center"/>
      <protection locked="0"/>
    </xf>
    <xf numFmtId="0" fontId="19" fillId="10" borderId="1" xfId="0" applyFont="1" applyFill="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5" fillId="0" borderId="1" xfId="0" applyFont="1" applyBorder="1" applyAlignment="1">
      <alignment horizontal="left" vertical="center" wrapText="1"/>
    </xf>
    <xf numFmtId="0" fontId="11" fillId="2" borderId="0" xfId="0" applyFont="1" applyFill="1" applyAlignment="1">
      <alignment horizontal="center" vertical="center" wrapText="1"/>
    </xf>
    <xf numFmtId="0" fontId="19" fillId="0" borderId="2" xfId="0" applyFont="1" applyBorder="1" applyAlignment="1">
      <alignment horizontal="center" vertical="center" wrapText="1"/>
    </xf>
    <xf numFmtId="0" fontId="15" fillId="0" borderId="2" xfId="0" applyFont="1" applyBorder="1" applyAlignment="1" applyProtection="1">
      <alignment horizontal="center" vertical="center" wrapText="1"/>
      <protection locked="0"/>
    </xf>
    <xf numFmtId="174" fontId="11" fillId="0" borderId="0" xfId="0" applyNumberFormat="1" applyFont="1"/>
    <xf numFmtId="174" fontId="0" fillId="0" borderId="0" xfId="0" applyNumberFormat="1" applyAlignment="1">
      <alignment vertical="center"/>
    </xf>
    <xf numFmtId="41" fontId="11" fillId="0" borderId="0" xfId="0" applyNumberFormat="1" applyFont="1" applyAlignment="1">
      <alignment vertical="center"/>
    </xf>
    <xf numFmtId="44" fontId="11" fillId="0" borderId="0" xfId="0" applyNumberFormat="1" applyFont="1" applyAlignment="1">
      <alignment vertical="center"/>
    </xf>
    <xf numFmtId="0" fontId="15" fillId="0" borderId="1" xfId="0" applyFont="1" applyBorder="1" applyAlignment="1">
      <alignment horizontal="justify" vertical="justify" wrapText="1"/>
    </xf>
    <xf numFmtId="0" fontId="15" fillId="0" borderId="0" xfId="0" applyFont="1" applyAlignment="1">
      <alignment horizontal="center" vertical="center" wrapText="1"/>
    </xf>
    <xf numFmtId="0" fontId="2" fillId="0" borderId="0" xfId="0" applyFont="1"/>
    <xf numFmtId="0" fontId="40" fillId="0" borderId="0" xfId="0" applyFont="1" applyAlignment="1">
      <alignment horizontal="center" vertical="center"/>
    </xf>
    <xf numFmtId="0" fontId="45" fillId="0" borderId="0" xfId="0" applyFont="1" applyAlignment="1">
      <alignment horizontal="center" vertical="center"/>
    </xf>
    <xf numFmtId="0" fontId="46" fillId="0" borderId="0" xfId="0" applyFont="1" applyAlignment="1">
      <alignment horizontal="center" vertical="center"/>
    </xf>
    <xf numFmtId="0" fontId="47" fillId="0" borderId="0" xfId="0" applyFont="1" applyAlignment="1">
      <alignment horizontal="center" vertical="center"/>
    </xf>
    <xf numFmtId="0" fontId="26" fillId="0" borderId="0" xfId="0" applyFont="1" applyAlignment="1">
      <alignment vertical="center"/>
    </xf>
    <xf numFmtId="0" fontId="2" fillId="0" borderId="0" xfId="0" applyFont="1" applyAlignment="1">
      <alignment horizontal="justify" vertical="center"/>
    </xf>
    <xf numFmtId="0" fontId="40" fillId="0" borderId="0" xfId="0" applyFont="1" applyAlignment="1">
      <alignment horizontal="justify" vertical="center"/>
    </xf>
    <xf numFmtId="0" fontId="25" fillId="0" borderId="0" xfId="0" applyFont="1" applyAlignment="1">
      <alignment horizontal="justify" vertical="center"/>
    </xf>
    <xf numFmtId="0" fontId="26" fillId="0" borderId="0" xfId="2" applyFont="1" applyAlignment="1">
      <alignment horizontal="justify" vertical="center" wrapText="1"/>
    </xf>
    <xf numFmtId="0" fontId="26" fillId="0" borderId="0" xfId="0" applyFont="1" applyAlignment="1">
      <alignment vertical="justify" wrapText="1"/>
    </xf>
    <xf numFmtId="0" fontId="26" fillId="2" borderId="0" xfId="0" applyFont="1" applyFill="1" applyAlignment="1">
      <alignment vertical="justify" wrapText="1"/>
    </xf>
    <xf numFmtId="0" fontId="25" fillId="0" borderId="0" xfId="0" applyFont="1" applyAlignment="1">
      <alignment vertical="center"/>
    </xf>
    <xf numFmtId="0" fontId="2" fillId="0" borderId="0" xfId="0" applyFont="1" applyAlignment="1">
      <alignment horizontal="left" vertical="center"/>
    </xf>
    <xf numFmtId="0" fontId="2" fillId="0" borderId="0" xfId="2" applyFont="1" applyAlignment="1">
      <alignment horizontal="justify" vertical="center" wrapText="1"/>
    </xf>
    <xf numFmtId="0" fontId="26" fillId="0" borderId="0" xfId="0" applyFont="1" applyAlignment="1">
      <alignment horizontal="left" vertical="center"/>
    </xf>
    <xf numFmtId="0" fontId="26" fillId="0" borderId="0" xfId="2" applyFont="1" applyAlignment="1">
      <alignment horizontal="left" vertical="center" wrapText="1"/>
    </xf>
    <xf numFmtId="0" fontId="28" fillId="0" borderId="0" xfId="0" applyFont="1"/>
    <xf numFmtId="0" fontId="28" fillId="0" borderId="0" xfId="0" applyFont="1" applyAlignment="1">
      <alignment horizontal="left" vertical="center"/>
    </xf>
    <xf numFmtId="0" fontId="28" fillId="0" borderId="0" xfId="0" applyFont="1" applyAlignment="1">
      <alignment vertical="center"/>
    </xf>
    <xf numFmtId="0" fontId="43" fillId="0" borderId="0" xfId="0" applyFont="1" applyAlignment="1">
      <alignment horizontal="left" vertical="center"/>
    </xf>
    <xf numFmtId="167" fontId="26" fillId="0" borderId="0" xfId="1" applyFont="1" applyAlignment="1">
      <alignment vertical="center"/>
    </xf>
    <xf numFmtId="0" fontId="6" fillId="0" borderId="0" xfId="0" applyFont="1" applyAlignment="1">
      <alignment vertical="center"/>
    </xf>
    <xf numFmtId="0" fontId="49" fillId="2" borderId="1" xfId="0" applyFont="1" applyFill="1" applyBorder="1" applyAlignment="1">
      <alignment horizontal="center" wrapText="1"/>
    </xf>
    <xf numFmtId="167" fontId="49" fillId="0" borderId="1" xfId="1" applyFont="1" applyFill="1" applyBorder="1" applyAlignment="1">
      <alignment horizontal="center" vertical="center" wrapText="1"/>
    </xf>
    <xf numFmtId="170" fontId="49" fillId="0" borderId="1" xfId="1" applyNumberFormat="1" applyFont="1" applyFill="1" applyBorder="1" applyAlignment="1">
      <alignment horizontal="right" vertical="center" wrapText="1"/>
    </xf>
    <xf numFmtId="167" fontId="49" fillId="2" borderId="1" xfId="1" applyFont="1" applyFill="1" applyBorder="1" applyAlignment="1">
      <alignment horizontal="center" vertical="center" wrapText="1"/>
    </xf>
    <xf numFmtId="170" fontId="49" fillId="2" borderId="1" xfId="1" applyNumberFormat="1" applyFont="1" applyFill="1" applyBorder="1" applyAlignment="1">
      <alignment horizontal="right" vertical="center" wrapText="1"/>
    </xf>
    <xf numFmtId="167" fontId="49" fillId="2" borderId="7" xfId="1" applyFont="1" applyFill="1" applyBorder="1" applyAlignment="1">
      <alignment horizontal="center" vertical="center" wrapText="1"/>
    </xf>
    <xf numFmtId="0" fontId="14" fillId="0" borderId="0" xfId="0" applyFont="1" applyAlignment="1">
      <alignment horizontal="center" vertical="center" wrapText="1"/>
    </xf>
    <xf numFmtId="0" fontId="16" fillId="0" borderId="0" xfId="0" applyFont="1" applyAlignment="1">
      <alignment horizontal="center" vertical="center" wrapText="1"/>
    </xf>
    <xf numFmtId="175" fontId="16" fillId="0" borderId="0" xfId="0" applyNumberFormat="1" applyFont="1" applyAlignment="1">
      <alignment horizontal="center" vertical="center" wrapText="1"/>
    </xf>
    <xf numFmtId="0" fontId="2" fillId="0" borderId="0" xfId="0" applyFont="1" applyAlignment="1">
      <alignment horizontal="justify" vertical="center" wrapText="1"/>
    </xf>
    <xf numFmtId="0" fontId="52" fillId="0" borderId="0" xfId="0" applyFont="1" applyAlignment="1">
      <alignment horizontal="center" vertical="center" wrapText="1"/>
    </xf>
    <xf numFmtId="0" fontId="15" fillId="0" borderId="1" xfId="0" applyFont="1" applyBorder="1" applyAlignment="1" applyProtection="1">
      <alignment vertical="center" wrapText="1"/>
      <protection locked="0"/>
    </xf>
    <xf numFmtId="0" fontId="15" fillId="0" borderId="1" xfId="0" applyFont="1" applyBorder="1" applyAlignment="1">
      <alignment vertical="center"/>
    </xf>
    <xf numFmtId="0" fontId="19" fillId="12" borderId="0" xfId="0" applyFont="1" applyFill="1" applyAlignment="1">
      <alignment vertical="center" wrapText="1"/>
    </xf>
    <xf numFmtId="173" fontId="15" fillId="0" borderId="0" xfId="7" applyNumberFormat="1" applyFont="1" applyAlignment="1">
      <alignment horizontal="center" vertical="center" wrapText="1"/>
    </xf>
    <xf numFmtId="3" fontId="17" fillId="0" borderId="0" xfId="0" applyNumberFormat="1" applyFont="1" applyAlignment="1">
      <alignment horizontal="center" vertical="center" wrapText="1"/>
    </xf>
    <xf numFmtId="0" fontId="15" fillId="0" borderId="3" xfId="0" applyFont="1" applyBorder="1" applyAlignment="1" applyProtection="1">
      <alignment vertical="center" wrapText="1"/>
      <protection locked="0"/>
    </xf>
    <xf numFmtId="44" fontId="11" fillId="13" borderId="1" xfId="6" applyFont="1" applyFill="1" applyBorder="1" applyAlignment="1">
      <alignment vertical="center"/>
    </xf>
    <xf numFmtId="44" fontId="11" fillId="0" borderId="0" xfId="6" applyFont="1" applyFill="1" applyBorder="1" applyAlignment="1">
      <alignment vertical="center"/>
    </xf>
    <xf numFmtId="3" fontId="15" fillId="0" borderId="0" xfId="0" applyNumberFormat="1" applyFont="1" applyAlignment="1">
      <alignment horizontal="center" vertical="center"/>
    </xf>
    <xf numFmtId="3" fontId="15" fillId="0" borderId="3" xfId="0" applyNumberFormat="1" applyFont="1" applyBorder="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28" fillId="0" borderId="0" xfId="0" applyFont="1" applyAlignment="1">
      <alignment horizontal="center" vertical="center"/>
    </xf>
    <xf numFmtId="44" fontId="28" fillId="0" borderId="0" xfId="0" applyNumberFormat="1" applyFont="1"/>
    <xf numFmtId="0" fontId="54" fillId="0" borderId="0" xfId="0" applyFont="1"/>
    <xf numFmtId="0" fontId="53" fillId="0" borderId="0" xfId="0" applyFont="1" applyAlignment="1">
      <alignment horizontal="left" vertical="center"/>
    </xf>
    <xf numFmtId="0" fontId="53" fillId="0" borderId="0" xfId="0" applyFont="1" applyAlignment="1">
      <alignment horizontal="center" vertical="center"/>
    </xf>
    <xf numFmtId="0" fontId="44" fillId="0" borderId="0" xfId="0" applyFont="1" applyAlignment="1">
      <alignment horizontal="left" vertical="center"/>
    </xf>
    <xf numFmtId="0" fontId="48" fillId="0" borderId="0" xfId="4" applyFont="1" applyAlignment="1" applyProtection="1">
      <alignment vertical="center"/>
    </xf>
    <xf numFmtId="0" fontId="55" fillId="0" borderId="0" xfId="4" applyFont="1" applyAlignment="1" applyProtection="1">
      <alignment vertical="center"/>
    </xf>
    <xf numFmtId="0" fontId="43" fillId="0" borderId="0" xfId="0" applyFont="1" applyAlignment="1" applyProtection="1">
      <alignment vertical="center"/>
      <protection locked="0"/>
    </xf>
    <xf numFmtId="0" fontId="44" fillId="0" borderId="0" xfId="0" applyFont="1" applyAlignment="1" applyProtection="1">
      <alignment vertical="center" wrapText="1"/>
      <protection locked="0"/>
    </xf>
    <xf numFmtId="0" fontId="43" fillId="0" borderId="0" xfId="0" applyFont="1" applyAlignment="1" applyProtection="1">
      <alignment vertical="center" wrapText="1"/>
      <protection locked="0"/>
    </xf>
    <xf numFmtId="0" fontId="44" fillId="0" borderId="0" xfId="0" applyFont="1" applyAlignment="1" applyProtection="1">
      <alignment horizontal="left" vertical="center" wrapText="1"/>
      <protection locked="0"/>
    </xf>
    <xf numFmtId="0" fontId="44" fillId="2" borderId="0" xfId="0" applyFont="1" applyFill="1" applyAlignment="1">
      <alignment vertical="center"/>
    </xf>
    <xf numFmtId="0" fontId="44" fillId="0" borderId="0" xfId="0" applyFont="1" applyAlignment="1" applyProtection="1">
      <alignment horizontal="center" vertical="center" wrapText="1"/>
      <protection locked="0"/>
    </xf>
    <xf numFmtId="0" fontId="26" fillId="0" borderId="0" xfId="0" applyFont="1" applyAlignment="1">
      <alignment vertical="center" wrapText="1"/>
    </xf>
    <xf numFmtId="0" fontId="43" fillId="0" borderId="0" xfId="0" applyFont="1" applyAlignment="1" applyProtection="1">
      <alignment horizontal="left" vertical="center" wrapText="1"/>
      <protection locked="0"/>
    </xf>
    <xf numFmtId="0" fontId="3" fillId="0" borderId="0" xfId="0" applyFont="1" applyAlignment="1" applyProtection="1">
      <alignment vertical="center"/>
      <protection locked="0"/>
    </xf>
    <xf numFmtId="0" fontId="3" fillId="0" borderId="0" xfId="0" applyFont="1" applyAlignment="1" applyProtection="1">
      <alignment vertical="center" wrapText="1"/>
      <protection locked="0"/>
    </xf>
    <xf numFmtId="44" fontId="0" fillId="0" borderId="0" xfId="6" applyFont="1" applyFill="1"/>
    <xf numFmtId="44" fontId="0" fillId="0" borderId="0" xfId="6" applyFont="1"/>
    <xf numFmtId="44" fontId="8" fillId="0" borderId="0" xfId="6" applyFont="1" applyFill="1"/>
    <xf numFmtId="44" fontId="8" fillId="0" borderId="0" xfId="6" applyFont="1"/>
    <xf numFmtId="44" fontId="2" fillId="0" borderId="0" xfId="6" applyFont="1" applyFill="1" applyAlignment="1">
      <alignment vertical="center" wrapText="1"/>
    </xf>
    <xf numFmtId="0" fontId="2" fillId="0" borderId="0" xfId="0" applyFont="1" applyAlignment="1">
      <alignment vertical="center" wrapText="1"/>
    </xf>
    <xf numFmtId="44" fontId="2" fillId="0" borderId="0" xfId="6" applyFont="1" applyFill="1" applyAlignment="1" applyProtection="1">
      <alignment vertical="center"/>
      <protection locked="0"/>
    </xf>
    <xf numFmtId="44" fontId="2" fillId="0" borderId="0" xfId="6" applyFont="1" applyAlignment="1" applyProtection="1">
      <alignment vertical="center"/>
      <protection locked="0"/>
    </xf>
    <xf numFmtId="0" fontId="56" fillId="0" borderId="0" xfId="0" applyFont="1"/>
    <xf numFmtId="0" fontId="56" fillId="0" borderId="0" xfId="0" applyFont="1" applyAlignment="1">
      <alignment vertical="center"/>
    </xf>
    <xf numFmtId="37" fontId="10" fillId="0" borderId="0" xfId="14" applyNumberFormat="1" applyFont="1" applyBorder="1" applyAlignment="1">
      <alignment horizontal="center" vertical="center" wrapText="1"/>
    </xf>
    <xf numFmtId="0" fontId="10" fillId="0" borderId="0" xfId="0" applyFont="1" applyAlignment="1" applyProtection="1">
      <alignment horizontal="left" vertical="center" wrapText="1"/>
      <protection locked="0"/>
    </xf>
    <xf numFmtId="0" fontId="15" fillId="2" borderId="1" xfId="0" applyFont="1" applyFill="1" applyBorder="1" applyAlignment="1">
      <alignment horizontal="center" vertical="center" textRotation="90" wrapText="1"/>
    </xf>
    <xf numFmtId="0" fontId="15" fillId="2" borderId="1" xfId="0" applyFont="1" applyFill="1" applyBorder="1" applyAlignment="1">
      <alignment horizontal="center" vertical="center" wrapText="1"/>
    </xf>
    <xf numFmtId="178" fontId="56" fillId="0" borderId="0" xfId="0" applyNumberFormat="1" applyFont="1"/>
    <xf numFmtId="44" fontId="0" fillId="0" borderId="0" xfId="6" applyFont="1" applyFill="1" applyBorder="1"/>
    <xf numFmtId="0" fontId="15" fillId="0" borderId="1" xfId="0" applyFont="1" applyBorder="1" applyAlignment="1" applyProtection="1">
      <alignment horizontal="center" vertical="center" textRotation="90" wrapText="1"/>
      <protection locked="0"/>
    </xf>
    <xf numFmtId="0" fontId="11" fillId="0" borderId="9" xfId="0" applyFont="1" applyBorder="1" applyAlignment="1">
      <alignment horizontal="center" vertical="center" wrapText="1"/>
    </xf>
    <xf numFmtId="0" fontId="19" fillId="0" borderId="9" xfId="0" applyFont="1" applyBorder="1" applyAlignment="1">
      <alignment horizontal="left" vertical="center" wrapText="1"/>
    </xf>
    <xf numFmtId="0" fontId="19" fillId="0" borderId="9" xfId="0" applyFont="1" applyBorder="1" applyAlignment="1">
      <alignment horizontal="center" vertical="center"/>
    </xf>
    <xf numFmtId="3" fontId="22" fillId="0" borderId="8" xfId="0" applyNumberFormat="1" applyFont="1" applyBorder="1" applyAlignment="1">
      <alignment horizontal="center" vertical="center" wrapText="1"/>
    </xf>
    <xf numFmtId="0" fontId="57" fillId="2" borderId="1" xfId="0" applyFont="1" applyFill="1" applyBorder="1" applyAlignment="1">
      <alignment horizontal="center" vertical="center"/>
    </xf>
    <xf numFmtId="0" fontId="11" fillId="2" borderId="2" xfId="8" applyFont="1" applyFill="1" applyBorder="1" applyAlignment="1">
      <alignment horizontal="justify" vertical="center" wrapText="1"/>
    </xf>
    <xf numFmtId="0" fontId="57" fillId="2" borderId="0" xfId="0" applyFont="1" applyFill="1" applyAlignment="1">
      <alignment horizontal="center" vertical="center"/>
    </xf>
    <xf numFmtId="0" fontId="11" fillId="2" borderId="0" xfId="8" applyFont="1" applyFill="1" applyAlignment="1">
      <alignment horizontal="justify" vertical="center" wrapText="1"/>
    </xf>
    <xf numFmtId="5" fontId="11" fillId="13" borderId="1" xfId="6" applyNumberFormat="1" applyFont="1" applyFill="1" applyBorder="1" applyAlignment="1">
      <alignment vertical="center"/>
    </xf>
    <xf numFmtId="0" fontId="21" fillId="0" borderId="1" xfId="0" applyFont="1" applyBorder="1" applyAlignment="1">
      <alignment horizontal="center" vertical="center" wrapText="1"/>
    </xf>
    <xf numFmtId="0" fontId="19" fillId="0" borderId="1" xfId="0" applyFont="1" applyBorder="1" applyAlignment="1">
      <alignment vertical="center" wrapText="1"/>
    </xf>
    <xf numFmtId="0" fontId="11" fillId="0" borderId="1" xfId="0" applyFont="1" applyBorder="1"/>
    <xf numFmtId="0" fontId="11" fillId="0" borderId="1" xfId="0" applyFont="1" applyBorder="1" applyAlignment="1">
      <alignment vertical="center"/>
    </xf>
    <xf numFmtId="0" fontId="15" fillId="2" borderId="1" xfId="7" applyFont="1" applyFill="1" applyBorder="1" applyAlignment="1">
      <alignment horizontal="center" vertical="center"/>
    </xf>
    <xf numFmtId="44" fontId="19" fillId="0" borderId="1" xfId="6" applyFont="1" applyFill="1" applyBorder="1" applyAlignment="1">
      <alignment horizontal="center" vertical="center" wrapText="1"/>
    </xf>
    <xf numFmtId="0" fontId="15" fillId="0" borderId="1" xfId="9" applyFont="1" applyBorder="1" applyAlignment="1">
      <alignment horizontal="justify" vertical="center" wrapText="1"/>
    </xf>
    <xf numFmtId="0" fontId="11" fillId="0" borderId="9" xfId="0" applyFont="1" applyBorder="1" applyAlignment="1">
      <alignment horizontal="center" vertical="center"/>
    </xf>
    <xf numFmtId="44" fontId="21" fillId="0" borderId="1" xfId="6" applyFont="1" applyFill="1" applyBorder="1" applyAlignment="1">
      <alignment horizontal="center" vertical="center" wrapText="1"/>
    </xf>
    <xf numFmtId="0" fontId="11" fillId="0" borderId="1" xfId="0" applyFont="1" applyBorder="1" applyAlignment="1">
      <alignment horizontal="center"/>
    </xf>
    <xf numFmtId="166" fontId="21" fillId="0" borderId="1" xfId="0" applyNumberFormat="1" applyFont="1" applyBorder="1" applyAlignment="1">
      <alignment horizontal="center" vertical="center" wrapText="1"/>
    </xf>
    <xf numFmtId="0" fontId="19" fillId="0" borderId="1" xfId="0" applyFont="1" applyBorder="1" applyAlignment="1">
      <alignment vertical="center"/>
    </xf>
    <xf numFmtId="0" fontId="11" fillId="0" borderId="7" xfId="0" applyFont="1" applyBorder="1" applyAlignment="1">
      <alignment horizontal="center" vertical="center"/>
    </xf>
    <xf numFmtId="0" fontId="15" fillId="2" borderId="1" xfId="0" applyFont="1" applyFill="1" applyBorder="1" applyAlignment="1">
      <alignment vertical="top" wrapText="1"/>
    </xf>
    <xf numFmtId="0" fontId="15" fillId="2" borderId="1" xfId="7" applyFont="1" applyFill="1" applyBorder="1" applyAlignment="1">
      <alignment horizontal="center" vertical="center" wrapText="1"/>
    </xf>
    <xf numFmtId="0" fontId="15" fillId="2" borderId="1" xfId="2" applyFont="1" applyFill="1" applyBorder="1" applyAlignment="1">
      <alignment vertical="top" wrapText="1"/>
    </xf>
    <xf numFmtId="0" fontId="15" fillId="0" borderId="1" xfId="0" applyFont="1" applyBorder="1" applyAlignment="1">
      <alignment vertical="center" wrapText="1"/>
    </xf>
    <xf numFmtId="0" fontId="15" fillId="0" borderId="0" xfId="0" applyFont="1" applyAlignment="1">
      <alignment vertical="center" wrapText="1"/>
    </xf>
    <xf numFmtId="0" fontId="19" fillId="15" borderId="1" xfId="0" applyFont="1" applyFill="1" applyBorder="1" applyAlignment="1">
      <alignment horizontal="center" vertical="center" textRotation="90" wrapText="1"/>
    </xf>
    <xf numFmtId="0" fontId="19" fillId="15" borderId="1" xfId="0" applyFont="1" applyFill="1" applyBorder="1" applyAlignment="1">
      <alignment horizontal="center" vertical="center" wrapText="1"/>
    </xf>
    <xf numFmtId="3" fontId="58" fillId="0" borderId="1" xfId="0" applyNumberFormat="1" applyFont="1" applyBorder="1" applyAlignment="1">
      <alignment horizontal="center" vertical="center" wrapText="1"/>
    </xf>
    <xf numFmtId="0" fontId="15" fillId="0" borderId="7" xfId="0" applyFont="1" applyBorder="1" applyAlignment="1">
      <alignment vertical="center" wrapText="1"/>
    </xf>
    <xf numFmtId="0" fontId="15" fillId="0" borderId="8" xfId="0" applyFont="1" applyBorder="1" applyAlignment="1">
      <alignment vertical="center" wrapText="1"/>
    </xf>
    <xf numFmtId="0" fontId="15" fillId="0" borderId="8" xfId="0" applyFont="1" applyBorder="1" applyAlignment="1">
      <alignment horizontal="center" vertical="center" wrapText="1"/>
    </xf>
    <xf numFmtId="0" fontId="19" fillId="0" borderId="8" xfId="0" applyFont="1" applyBorder="1" applyAlignment="1">
      <alignment horizontal="center" vertical="center"/>
    </xf>
    <xf numFmtId="0" fontId="15" fillId="0" borderId="8" xfId="0" applyFont="1" applyBorder="1" applyAlignment="1" applyProtection="1">
      <alignment horizontal="center" vertical="center" wrapText="1"/>
      <protection locked="0"/>
    </xf>
    <xf numFmtId="3" fontId="58" fillId="0" borderId="8" xfId="0" applyNumberFormat="1" applyFont="1" applyBorder="1" applyAlignment="1">
      <alignment horizontal="center" vertical="center" wrapText="1"/>
    </xf>
    <xf numFmtId="0" fontId="19" fillId="0" borderId="1" xfId="0" applyFont="1" applyBorder="1" applyAlignment="1">
      <alignment horizontal="justify" vertical="center" wrapText="1"/>
    </xf>
    <xf numFmtId="0" fontId="11" fillId="0" borderId="1" xfId="0" applyFont="1" applyBorder="1" applyAlignment="1">
      <alignment vertical="center" wrapText="1"/>
    </xf>
    <xf numFmtId="44" fontId="29" fillId="16" borderId="0" xfId="6" applyFont="1" applyFill="1"/>
    <xf numFmtId="0" fontId="29" fillId="16" borderId="0" xfId="0" applyFont="1" applyFill="1"/>
    <xf numFmtId="0" fontId="19" fillId="0" borderId="8" xfId="0" applyFont="1" applyBorder="1" applyAlignment="1">
      <alignment horizontal="center" vertical="center" wrapText="1"/>
    </xf>
    <xf numFmtId="0" fontId="11" fillId="0" borderId="2" xfId="0" applyFont="1" applyBorder="1" applyAlignment="1">
      <alignment horizontal="center" vertical="center"/>
    </xf>
    <xf numFmtId="0" fontId="19" fillId="0" borderId="1" xfId="0" applyFont="1" applyBorder="1" applyAlignment="1">
      <alignment horizontal="justify" vertical="center"/>
    </xf>
    <xf numFmtId="44" fontId="25" fillId="9" borderId="13" xfId="0" applyNumberFormat="1" applyFont="1" applyFill="1" applyBorder="1" applyAlignment="1">
      <alignment vertical="center"/>
    </xf>
    <xf numFmtId="0" fontId="26" fillId="0" borderId="4" xfId="0" applyFont="1" applyBorder="1" applyAlignment="1" applyProtection="1">
      <alignment horizontal="center" vertical="center" wrapText="1"/>
      <protection locked="0"/>
    </xf>
    <xf numFmtId="0" fontId="26" fillId="0" borderId="0" xfId="0" applyFont="1" applyAlignment="1">
      <alignment horizontal="center" vertical="center"/>
    </xf>
    <xf numFmtId="0" fontId="26" fillId="0" borderId="0" xfId="0" applyFont="1" applyAlignment="1">
      <alignment horizontal="justify" vertical="center" wrapText="1"/>
    </xf>
    <xf numFmtId="1" fontId="26" fillId="0" borderId="0" xfId="0" applyNumberFormat="1" applyFont="1" applyAlignment="1" applyProtection="1">
      <alignment horizontal="center" vertical="center" wrapText="1"/>
      <protection locked="0"/>
    </xf>
    <xf numFmtId="0" fontId="26" fillId="0" borderId="0" xfId="0" applyFont="1" applyAlignment="1" applyProtection="1">
      <alignment horizontal="center" vertical="center" wrapText="1"/>
      <protection locked="0"/>
    </xf>
    <xf numFmtId="0" fontId="11" fillId="0" borderId="1" xfId="0" applyFont="1" applyBorder="1" applyAlignment="1">
      <alignment horizontal="left" vertical="center" wrapText="1"/>
    </xf>
    <xf numFmtId="44" fontId="29" fillId="0" borderId="0" xfId="6" applyFont="1"/>
    <xf numFmtId="44" fontId="29" fillId="0" borderId="0" xfId="6" applyFont="1" applyFill="1"/>
    <xf numFmtId="0" fontId="11" fillId="0" borderId="1" xfId="0" applyFont="1" applyBorder="1" applyAlignment="1">
      <alignment horizontal="justify" vertical="center" wrapText="1"/>
    </xf>
    <xf numFmtId="3" fontId="17" fillId="0" borderId="1" xfId="0" applyNumberFormat="1" applyFont="1" applyBorder="1" applyAlignment="1">
      <alignment horizontal="center" vertical="center" wrapText="1"/>
    </xf>
    <xf numFmtId="44" fontId="0" fillId="0" borderId="0" xfId="6" applyFont="1" applyBorder="1"/>
    <xf numFmtId="169" fontId="15" fillId="0" borderId="1" xfId="0" applyNumberFormat="1" applyFont="1" applyBorder="1" applyAlignment="1">
      <alignment horizontal="center" vertical="center" wrapText="1"/>
    </xf>
    <xf numFmtId="169" fontId="17" fillId="0" borderId="1" xfId="0" applyNumberFormat="1" applyFont="1" applyBorder="1" applyAlignment="1" applyProtection="1">
      <alignment horizontal="center" vertical="center" wrapText="1"/>
      <protection locked="0"/>
    </xf>
    <xf numFmtId="171" fontId="16" fillId="0" borderId="0" xfId="0" applyNumberFormat="1" applyFont="1" applyAlignment="1">
      <alignment horizontal="center"/>
    </xf>
    <xf numFmtId="44" fontId="24" fillId="0" borderId="0" xfId="6" applyFont="1" applyFill="1" applyAlignment="1" applyProtection="1">
      <alignment vertical="center"/>
      <protection locked="0"/>
    </xf>
    <xf numFmtId="0" fontId="24" fillId="0" borderId="0" xfId="0" applyFont="1" applyAlignment="1" applyProtection="1">
      <alignment vertical="center"/>
      <protection locked="0"/>
    </xf>
    <xf numFmtId="0" fontId="15" fillId="0" borderId="1" xfId="2" applyFont="1" applyBorder="1" applyAlignment="1">
      <alignment horizontal="justify" vertical="center" wrapText="1" shrinkToFit="1"/>
    </xf>
    <xf numFmtId="49" fontId="15" fillId="0" borderId="0" xfId="0" applyNumberFormat="1" applyFont="1" applyAlignment="1">
      <alignment horizontal="center" vertical="center" wrapText="1"/>
    </xf>
    <xf numFmtId="0" fontId="15" fillId="0" borderId="0" xfId="2" applyFont="1" applyAlignment="1">
      <alignment horizontal="justify" vertical="center" wrapText="1" shrinkToFit="1"/>
    </xf>
    <xf numFmtId="0" fontId="15" fillId="0" borderId="0" xfId="2" applyFont="1" applyAlignment="1">
      <alignment horizontal="center" vertical="center" wrapText="1"/>
    </xf>
    <xf numFmtId="0" fontId="10" fillId="0" borderId="0" xfId="0" applyFont="1" applyAlignment="1" applyProtection="1">
      <alignment horizontal="right" vertical="center" wrapText="1"/>
      <protection locked="0"/>
    </xf>
    <xf numFmtId="3" fontId="10" fillId="0" borderId="0" xfId="0" applyNumberFormat="1" applyFont="1" applyAlignment="1" applyProtection="1">
      <alignment horizontal="center" vertical="center" wrapText="1"/>
      <protection locked="0"/>
    </xf>
    <xf numFmtId="44" fontId="2" fillId="0" borderId="0" xfId="6" applyFont="1" applyFill="1" applyBorder="1" applyAlignment="1" applyProtection="1">
      <alignment vertical="center"/>
      <protection locked="0"/>
    </xf>
    <xf numFmtId="171" fontId="11" fillId="0" borderId="0" xfId="0" applyNumberFormat="1" applyFont="1"/>
    <xf numFmtId="172" fontId="11" fillId="0" borderId="0" xfId="0" applyNumberFormat="1" applyFont="1"/>
    <xf numFmtId="169" fontId="15" fillId="0" borderId="0" xfId="0" applyNumberFormat="1" applyFont="1" applyAlignment="1">
      <alignment horizontal="center" vertical="center" wrapText="1"/>
    </xf>
    <xf numFmtId="169" fontId="17" fillId="0" borderId="0" xfId="0" applyNumberFormat="1" applyFont="1" applyAlignment="1" applyProtection="1">
      <alignment horizontal="center" vertical="center" wrapText="1"/>
      <protection locked="0"/>
    </xf>
    <xf numFmtId="3" fontId="22" fillId="2" borderId="1" xfId="0" applyNumberFormat="1" applyFont="1" applyFill="1" applyBorder="1" applyAlignment="1">
      <alignment horizontal="center" vertical="center" wrapText="1"/>
    </xf>
    <xf numFmtId="0" fontId="15" fillId="2" borderId="1" xfId="0" applyFont="1" applyFill="1" applyBorder="1" applyAlignment="1" applyProtection="1">
      <alignment horizontal="center" vertical="center" wrapText="1"/>
      <protection locked="0"/>
    </xf>
    <xf numFmtId="0" fontId="22" fillId="0" borderId="1" xfId="0" applyFont="1" applyBorder="1" applyAlignment="1">
      <alignment horizontal="center" vertical="center" wrapText="1"/>
    </xf>
    <xf numFmtId="0" fontId="19" fillId="2" borderId="9" xfId="0" applyFont="1" applyFill="1" applyBorder="1" applyAlignment="1">
      <alignment horizontal="center" vertical="center" textRotation="90" wrapText="1"/>
    </xf>
    <xf numFmtId="0" fontId="19" fillId="2" borderId="9" xfId="0" applyFont="1" applyFill="1" applyBorder="1" applyAlignment="1">
      <alignment horizontal="center" vertical="center" wrapText="1"/>
    </xf>
    <xf numFmtId="0" fontId="15" fillId="0" borderId="0" xfId="2" applyFont="1" applyAlignment="1">
      <alignment vertical="center" wrapText="1" shrinkToFit="1"/>
    </xf>
    <xf numFmtId="0" fontId="58" fillId="0" borderId="1" xfId="0" applyFont="1" applyBorder="1" applyAlignment="1">
      <alignment horizontal="center" vertical="center" wrapText="1"/>
    </xf>
    <xf numFmtId="7" fontId="19" fillId="15" borderId="1" xfId="0" applyNumberFormat="1" applyFont="1" applyFill="1" applyBorder="1" applyAlignment="1">
      <alignment vertical="center" wrapText="1"/>
    </xf>
    <xf numFmtId="7" fontId="15" fillId="0" borderId="0" xfId="0" applyNumberFormat="1" applyFont="1" applyAlignment="1">
      <alignment horizontal="center" vertical="center" wrapText="1"/>
    </xf>
    <xf numFmtId="7" fontId="19" fillId="15" borderId="0" xfId="0" applyNumberFormat="1" applyFont="1" applyFill="1" applyAlignment="1">
      <alignment vertical="center" wrapText="1"/>
    </xf>
    <xf numFmtId="3" fontId="58" fillId="0" borderId="0" xfId="0" applyNumberFormat="1" applyFont="1" applyAlignment="1">
      <alignment horizontal="center" vertical="center" wrapText="1"/>
    </xf>
    <xf numFmtId="179" fontId="11" fillId="13" borderId="1" xfId="6" applyNumberFormat="1" applyFont="1" applyFill="1" applyBorder="1" applyAlignment="1">
      <alignment vertical="center"/>
    </xf>
    <xf numFmtId="44" fontId="25" fillId="3" borderId="13" xfId="0" applyNumberFormat="1" applyFont="1" applyFill="1" applyBorder="1" applyAlignment="1">
      <alignment vertical="center"/>
    </xf>
    <xf numFmtId="44" fontId="25" fillId="8" borderId="13" xfId="0" applyNumberFormat="1" applyFont="1" applyFill="1" applyBorder="1" applyAlignment="1">
      <alignment vertical="center"/>
    </xf>
    <xf numFmtId="0" fontId="11" fillId="13" borderId="1" xfId="0" applyFont="1" applyFill="1" applyBorder="1" applyAlignment="1">
      <alignment horizontal="center" vertical="center" wrapText="1"/>
    </xf>
    <xf numFmtId="0" fontId="15" fillId="13" borderId="1" xfId="0" applyFont="1" applyFill="1" applyBorder="1" applyAlignment="1" applyProtection="1">
      <alignment horizontal="center" vertical="center" textRotation="90" wrapText="1"/>
      <protection locked="0"/>
    </xf>
    <xf numFmtId="0" fontId="15" fillId="13" borderId="1" xfId="0" applyFont="1" applyFill="1" applyBorder="1" applyAlignment="1" applyProtection="1">
      <alignment horizontal="center" vertical="center" wrapText="1"/>
      <protection locked="0"/>
    </xf>
    <xf numFmtId="0" fontId="19" fillId="13" borderId="1" xfId="0" applyFont="1" applyFill="1" applyBorder="1" applyAlignment="1">
      <alignment horizontal="center" vertical="center" wrapText="1"/>
    </xf>
    <xf numFmtId="49" fontId="3" fillId="13" borderId="1" xfId="0" applyNumberFormat="1" applyFont="1" applyFill="1" applyBorder="1" applyAlignment="1">
      <alignment horizontal="center" vertical="center" wrapText="1"/>
    </xf>
    <xf numFmtId="0" fontId="3" fillId="13" borderId="1" xfId="2" applyFill="1" applyBorder="1" applyAlignment="1">
      <alignment horizontal="justify" vertical="center" wrapText="1" shrinkToFit="1"/>
    </xf>
    <xf numFmtId="0" fontId="3" fillId="13" borderId="1" xfId="0" applyFont="1" applyFill="1" applyBorder="1" applyAlignment="1">
      <alignment horizontal="center" vertical="center" wrapText="1"/>
    </xf>
    <xf numFmtId="0" fontId="3" fillId="13" borderId="1" xfId="0" applyFont="1" applyFill="1" applyBorder="1" applyAlignment="1" applyProtection="1">
      <alignment horizontal="center" vertical="center" wrapText="1"/>
      <protection locked="0"/>
    </xf>
    <xf numFmtId="0" fontId="3" fillId="13" borderId="1" xfId="2" applyFill="1" applyBorder="1" applyAlignment="1">
      <alignment horizontal="center" vertical="center" wrapText="1"/>
    </xf>
    <xf numFmtId="169" fontId="3" fillId="13" borderId="1" xfId="0" applyNumberFormat="1" applyFont="1" applyFill="1" applyBorder="1" applyAlignment="1">
      <alignment horizontal="center" vertical="center" wrapText="1"/>
    </xf>
    <xf numFmtId="169" fontId="60" fillId="13" borderId="1" xfId="0" applyNumberFormat="1" applyFont="1" applyFill="1" applyBorder="1" applyAlignment="1" applyProtection="1">
      <alignment horizontal="center" vertical="center" wrapText="1"/>
      <protection locked="0"/>
    </xf>
    <xf numFmtId="0" fontId="19" fillId="13" borderId="1" xfId="0" applyFont="1" applyFill="1" applyBorder="1" applyAlignment="1">
      <alignment horizontal="center" vertical="center" textRotation="90" wrapText="1"/>
    </xf>
    <xf numFmtId="0" fontId="19" fillId="13" borderId="1" xfId="0" applyFont="1" applyFill="1" applyBorder="1" applyAlignment="1">
      <alignment horizontal="justify" vertical="center" wrapText="1"/>
    </xf>
    <xf numFmtId="0" fontId="19" fillId="13" borderId="1" xfId="0" applyFont="1" applyFill="1" applyBorder="1" applyAlignment="1">
      <alignment horizontal="center" vertical="center"/>
    </xf>
    <xf numFmtId="0" fontId="22" fillId="13" borderId="1" xfId="0" applyFont="1" applyFill="1" applyBorder="1" applyAlignment="1">
      <alignment horizontal="center" vertical="center" wrapText="1"/>
    </xf>
    <xf numFmtId="3" fontId="22" fillId="13" borderId="1" xfId="0" applyNumberFormat="1" applyFont="1" applyFill="1" applyBorder="1" applyAlignment="1">
      <alignment horizontal="center" vertical="center" wrapText="1"/>
    </xf>
    <xf numFmtId="0" fontId="0" fillId="0" borderId="4" xfId="0" applyBorder="1"/>
    <xf numFmtId="0" fontId="64" fillId="0" borderId="0" xfId="0" applyFont="1" applyAlignment="1">
      <alignment horizontal="justify" vertical="center"/>
    </xf>
    <xf numFmtId="0" fontId="0" fillId="0" borderId="0" xfId="0" applyAlignment="1" applyProtection="1">
      <alignment vertical="center"/>
      <protection locked="0"/>
    </xf>
    <xf numFmtId="0" fontId="0" fillId="0" borderId="0" xfId="0" applyAlignment="1">
      <alignment horizontal="left" vertical="center" wrapText="1"/>
    </xf>
    <xf numFmtId="0" fontId="43" fillId="0" borderId="1" xfId="0" applyFont="1" applyBorder="1" applyAlignment="1" applyProtection="1">
      <alignment horizontal="center" vertical="center" wrapText="1"/>
      <protection locked="0"/>
    </xf>
    <xf numFmtId="0" fontId="64" fillId="0" borderId="0" xfId="0" applyFont="1" applyAlignment="1" applyProtection="1">
      <alignment horizontal="left" vertical="center" wrapText="1"/>
      <protection locked="0"/>
    </xf>
    <xf numFmtId="0" fontId="64" fillId="0" borderId="0" xfId="0" applyFont="1" applyAlignment="1" applyProtection="1">
      <alignment horizontal="left" vertical="center"/>
      <protection locked="0"/>
    </xf>
    <xf numFmtId="0" fontId="56" fillId="0" borderId="16" xfId="0" applyFont="1" applyBorder="1" applyAlignment="1" applyProtection="1">
      <alignment vertical="center" wrapText="1"/>
      <protection locked="0"/>
    </xf>
    <xf numFmtId="0" fontId="56" fillId="0" borderId="0" xfId="0" applyFont="1" applyAlignment="1" applyProtection="1">
      <alignment vertical="center" wrapText="1"/>
      <protection locked="0"/>
    </xf>
    <xf numFmtId="0" fontId="64" fillId="0" borderId="0" xfId="0" applyFont="1" applyAlignment="1" applyProtection="1">
      <alignment horizontal="center" vertical="center"/>
      <protection locked="0"/>
    </xf>
    <xf numFmtId="0" fontId="26" fillId="0" borderId="1" xfId="0" applyFont="1" applyBorder="1" applyAlignment="1" applyProtection="1">
      <alignment horizontal="center" vertical="center" wrapText="1"/>
      <protection locked="0"/>
    </xf>
    <xf numFmtId="178" fontId="26" fillId="0" borderId="1" xfId="0" applyNumberFormat="1" applyFont="1" applyBorder="1" applyAlignment="1" applyProtection="1">
      <alignment horizontal="center" vertical="center" wrapText="1"/>
      <protection locked="0"/>
    </xf>
    <xf numFmtId="178" fontId="26" fillId="0" borderId="0" xfId="0" applyNumberFormat="1" applyFont="1" applyAlignment="1" applyProtection="1">
      <alignment horizontal="center" vertical="center" wrapText="1"/>
      <protection locked="0"/>
    </xf>
    <xf numFmtId="181" fontId="26" fillId="0" borderId="0" xfId="0" applyNumberFormat="1" applyFont="1" applyAlignment="1" applyProtection="1">
      <alignment horizontal="center" vertical="center" wrapText="1"/>
      <protection locked="0"/>
    </xf>
    <xf numFmtId="1" fontId="44" fillId="0" borderId="0" xfId="0" applyNumberFormat="1" applyFont="1" applyAlignment="1" applyProtection="1">
      <alignment horizontal="center" vertical="center" wrapText="1"/>
      <protection locked="0"/>
    </xf>
    <xf numFmtId="2" fontId="44" fillId="0" borderId="0" xfId="0" applyNumberFormat="1" applyFont="1" applyAlignment="1" applyProtection="1">
      <alignment horizontal="right" vertical="center" wrapText="1"/>
      <protection locked="0"/>
    </xf>
    <xf numFmtId="0" fontId="67" fillId="0" borderId="0" xfId="0" applyFont="1"/>
    <xf numFmtId="0" fontId="40" fillId="0" borderId="0" xfId="0" applyFont="1" applyAlignment="1" applyProtection="1">
      <alignment horizontal="left" vertical="center" wrapText="1"/>
      <protection locked="0"/>
    </xf>
    <xf numFmtId="0" fontId="56" fillId="0" borderId="0" xfId="0" applyFont="1" applyAlignment="1">
      <alignment horizontal="justify" vertical="center"/>
    </xf>
    <xf numFmtId="0" fontId="0" fillId="0" borderId="0" xfId="0" applyAlignment="1">
      <alignment horizontal="center"/>
    </xf>
    <xf numFmtId="1" fontId="26" fillId="0" borderId="1" xfId="0" applyNumberFormat="1" applyFont="1" applyBorder="1" applyAlignment="1" applyProtection="1">
      <alignment horizontal="center" vertical="center" wrapText="1"/>
      <protection locked="0"/>
    </xf>
    <xf numFmtId="1" fontId="43" fillId="0" borderId="1" xfId="0" applyNumberFormat="1" applyFont="1" applyBorder="1" applyAlignment="1" applyProtection="1">
      <alignment horizontal="center" vertical="center" wrapText="1"/>
      <protection locked="0"/>
    </xf>
    <xf numFmtId="0" fontId="40" fillId="0" borderId="1" xfId="0" applyFont="1" applyBorder="1" applyAlignment="1" applyProtection="1">
      <alignment horizontal="center" vertical="center" wrapText="1"/>
      <protection locked="0"/>
    </xf>
    <xf numFmtId="0" fontId="40" fillId="0" borderId="0" xfId="0" applyFont="1" applyAlignment="1" applyProtection="1">
      <alignment horizontal="center" vertical="center" wrapText="1"/>
      <protection locked="0"/>
    </xf>
    <xf numFmtId="49" fontId="26" fillId="0" borderId="0" xfId="0" applyNumberFormat="1" applyFont="1" applyAlignment="1" applyProtection="1">
      <alignment horizontal="center" vertical="center" wrapText="1"/>
      <protection locked="0"/>
    </xf>
    <xf numFmtId="0" fontId="53" fillId="0" borderId="0" xfId="0" applyFont="1" applyAlignment="1">
      <alignment vertical="center"/>
    </xf>
    <xf numFmtId="49" fontId="40" fillId="0" borderId="0" xfId="0" applyNumberFormat="1" applyFont="1" applyAlignment="1" applyProtection="1">
      <alignment horizontal="left" vertical="center" wrapText="1"/>
      <protection locked="0"/>
    </xf>
    <xf numFmtId="49" fontId="40" fillId="0" borderId="0" xfId="0" applyNumberFormat="1" applyFont="1" applyAlignment="1" applyProtection="1">
      <alignment horizontal="center" vertical="center" wrapText="1"/>
      <protection locked="0"/>
    </xf>
    <xf numFmtId="181" fontId="40" fillId="0" borderId="1" xfId="0" applyNumberFormat="1" applyFont="1" applyBorder="1" applyAlignment="1" applyProtection="1">
      <alignment horizontal="center" vertical="center" wrapText="1"/>
      <protection locked="0"/>
    </xf>
    <xf numFmtId="0" fontId="56" fillId="0" borderId="0" xfId="0" applyFont="1" applyAlignment="1" applyProtection="1">
      <alignment horizontal="center" vertical="center" wrapText="1"/>
      <protection locked="0"/>
    </xf>
    <xf numFmtId="0" fontId="63" fillId="0" borderId="0" xfId="0" applyFont="1" applyAlignment="1">
      <alignment horizontal="center" vertical="center" wrapText="1"/>
    </xf>
    <xf numFmtId="0" fontId="43" fillId="0" borderId="1" xfId="0" applyFont="1" applyBorder="1" applyAlignment="1">
      <alignment horizontal="center" vertical="center"/>
    </xf>
    <xf numFmtId="0" fontId="43" fillId="0" borderId="0" xfId="0" applyFont="1" applyAlignment="1">
      <alignment horizontal="left" vertical="center" wrapText="1"/>
    </xf>
    <xf numFmtId="0" fontId="43" fillId="0" borderId="22" xfId="0" applyFont="1" applyBorder="1" applyAlignment="1">
      <alignment horizontal="center" vertical="center" wrapText="1"/>
    </xf>
    <xf numFmtId="183" fontId="43" fillId="0" borderId="22" xfId="0" applyNumberFormat="1" applyFont="1" applyBorder="1" applyAlignment="1">
      <alignment horizontal="center" vertical="center" wrapText="1"/>
    </xf>
    <xf numFmtId="0" fontId="43"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43" fillId="0" borderId="0" xfId="0" applyFont="1" applyAlignment="1">
      <alignment horizontal="center" vertical="center"/>
    </xf>
    <xf numFmtId="0" fontId="43" fillId="0" borderId="0" xfId="0" applyFont="1" applyAlignment="1">
      <alignment horizontal="center" vertical="center" wrapText="1"/>
    </xf>
    <xf numFmtId="1" fontId="43" fillId="0" borderId="0" xfId="0" applyNumberFormat="1" applyFont="1" applyAlignment="1">
      <alignment horizontal="left" vertical="center" wrapText="1"/>
    </xf>
    <xf numFmtId="0" fontId="43" fillId="0" borderId="0" xfId="0" applyFont="1"/>
    <xf numFmtId="178" fontId="43" fillId="0" borderId="0" xfId="0" applyNumberFormat="1" applyFont="1" applyAlignment="1" applyProtection="1">
      <alignment horizontal="center" vertical="center" wrapText="1"/>
      <protection locked="0"/>
    </xf>
    <xf numFmtId="0" fontId="26" fillId="0" borderId="1" xfId="0" applyFont="1" applyBorder="1" applyAlignment="1">
      <alignment horizontal="center" vertical="center"/>
    </xf>
    <xf numFmtId="0" fontId="26" fillId="0" borderId="2" xfId="0" applyFont="1" applyBorder="1" applyAlignment="1">
      <alignment horizontal="center" vertical="center" wrapText="1"/>
    </xf>
    <xf numFmtId="0" fontId="26" fillId="0" borderId="8" xfId="0" applyFont="1" applyBorder="1" applyAlignment="1">
      <alignment horizontal="center" vertical="center" wrapText="1"/>
    </xf>
    <xf numFmtId="0" fontId="26" fillId="0" borderId="18" xfId="0" applyFont="1" applyBorder="1" applyAlignment="1">
      <alignment horizontal="center" vertical="center" wrapText="1"/>
    </xf>
    <xf numFmtId="181" fontId="26" fillId="0" borderId="0" xfId="0" applyNumberFormat="1" applyFont="1" applyAlignment="1">
      <alignment horizontal="center" vertical="center" wrapText="1"/>
    </xf>
    <xf numFmtId="178" fontId="26" fillId="0" borderId="6" xfId="0" applyNumberFormat="1" applyFont="1" applyBorder="1" applyAlignment="1" applyProtection="1">
      <alignment horizontal="center" vertical="center" wrapText="1"/>
      <protection locked="0"/>
    </xf>
    <xf numFmtId="0" fontId="26" fillId="0" borderId="8" xfId="0" applyFont="1" applyBorder="1" applyAlignment="1" applyProtection="1">
      <alignment horizontal="center" vertical="center" wrapText="1"/>
      <protection locked="0"/>
    </xf>
    <xf numFmtId="0" fontId="26" fillId="0" borderId="0" xfId="0" applyFont="1"/>
    <xf numFmtId="178" fontId="26" fillId="0" borderId="0" xfId="0" applyNumberFormat="1" applyFont="1" applyAlignment="1">
      <alignment horizontal="center" vertical="top"/>
    </xf>
    <xf numFmtId="179" fontId="26" fillId="0" borderId="0" xfId="0" applyNumberFormat="1" applyFont="1" applyAlignment="1">
      <alignment horizontal="center" vertical="center" wrapText="1"/>
    </xf>
    <xf numFmtId="183" fontId="43" fillId="0" borderId="22" xfId="0" applyNumberFormat="1" applyFont="1" applyBorder="1" applyAlignment="1">
      <alignment vertical="center" wrapText="1"/>
    </xf>
    <xf numFmtId="0" fontId="64" fillId="0" borderId="0" xfId="0" applyFont="1" applyAlignment="1" applyProtection="1">
      <alignment vertical="center"/>
      <protection locked="0"/>
    </xf>
    <xf numFmtId="2" fontId="44" fillId="0" borderId="0" xfId="0" applyNumberFormat="1" applyFont="1" applyAlignment="1" applyProtection="1">
      <alignment vertical="center" wrapText="1"/>
      <protection locked="0"/>
    </xf>
    <xf numFmtId="169" fontId="44" fillId="0" borderId="9" xfId="0" applyNumberFormat="1" applyFont="1" applyBorder="1" applyAlignment="1">
      <alignment vertical="center" wrapText="1"/>
    </xf>
    <xf numFmtId="169" fontId="44" fillId="0" borderId="9" xfId="0" applyNumberFormat="1" applyFont="1" applyBorder="1" applyAlignment="1">
      <alignment horizontal="center" vertical="center" wrapText="1"/>
    </xf>
    <xf numFmtId="0" fontId="0" fillId="0" borderId="0" xfId="0" applyAlignment="1">
      <alignment horizontal="center" vertical="center" wrapText="1"/>
    </xf>
    <xf numFmtId="0" fontId="56" fillId="0" borderId="4" xfId="0" applyFont="1" applyBorder="1"/>
    <xf numFmtId="44" fontId="43" fillId="0" borderId="1" xfId="0" applyNumberFormat="1" applyFont="1" applyBorder="1" applyAlignment="1">
      <alignment horizontal="left" vertical="center" wrapText="1"/>
    </xf>
    <xf numFmtId="0" fontId="43" fillId="2" borderId="7" xfId="0" applyFont="1" applyFill="1" applyBorder="1" applyAlignment="1">
      <alignment horizontal="left" vertical="center"/>
    </xf>
    <xf numFmtId="180" fontId="44" fillId="0" borderId="0" xfId="0" applyNumberFormat="1" applyFont="1" applyAlignment="1" applyProtection="1">
      <alignment horizontal="center" vertical="center" wrapText="1"/>
      <protection locked="0"/>
    </xf>
    <xf numFmtId="44" fontId="44" fillId="0" borderId="0" xfId="0" applyNumberFormat="1" applyFont="1" applyAlignment="1" applyProtection="1">
      <alignment horizontal="center" vertical="center" wrapText="1"/>
      <protection locked="0"/>
    </xf>
    <xf numFmtId="0" fontId="64" fillId="0" borderId="0" xfId="0" applyFont="1" applyAlignment="1" applyProtection="1">
      <alignment horizontal="center" vertical="center" wrapText="1"/>
      <protection locked="0"/>
    </xf>
    <xf numFmtId="0" fontId="63" fillId="5" borderId="20" xfId="0" applyFont="1" applyFill="1" applyBorder="1" applyAlignment="1">
      <alignment horizontal="center" vertical="center" wrapText="1"/>
    </xf>
    <xf numFmtId="0" fontId="63" fillId="5" borderId="20" xfId="0" applyFont="1" applyFill="1" applyBorder="1" applyAlignment="1">
      <alignment horizontal="center" vertical="center"/>
    </xf>
    <xf numFmtId="0" fontId="56" fillId="0" borderId="0" xfId="0" applyFont="1" applyAlignment="1">
      <alignment horizontal="center"/>
    </xf>
    <xf numFmtId="0" fontId="26" fillId="0" borderId="0" xfId="0" applyFont="1" applyAlignment="1">
      <alignment horizontal="center" vertical="top"/>
    </xf>
    <xf numFmtId="0" fontId="63" fillId="5" borderId="21" xfId="0" applyFont="1" applyFill="1" applyBorder="1" applyAlignment="1">
      <alignment horizontal="center" vertical="center" wrapText="1"/>
    </xf>
    <xf numFmtId="0" fontId="63" fillId="5" borderId="29" xfId="0" applyFont="1" applyFill="1" applyBorder="1" applyAlignment="1">
      <alignment horizontal="center" vertical="center" wrapText="1"/>
    </xf>
    <xf numFmtId="0" fontId="63" fillId="0" borderId="0" xfId="0" applyFont="1" applyAlignment="1">
      <alignment horizontal="center"/>
    </xf>
    <xf numFmtId="169" fontId="44" fillId="0" borderId="0" xfId="0" applyNumberFormat="1" applyFont="1" applyAlignment="1">
      <alignment horizontal="center" vertical="center" wrapText="1"/>
    </xf>
    <xf numFmtId="0" fontId="6" fillId="0" borderId="0" xfId="0" applyFont="1"/>
    <xf numFmtId="0" fontId="78" fillId="0" borderId="0" xfId="0" applyFont="1" applyAlignment="1">
      <alignment horizontal="left" vertical="center" wrapText="1"/>
    </xf>
    <xf numFmtId="0" fontId="78" fillId="4" borderId="0" xfId="0" applyFont="1" applyFill="1" applyAlignment="1">
      <alignment horizontal="left" vertical="center" wrapText="1"/>
    </xf>
    <xf numFmtId="0" fontId="78" fillId="0" borderId="0" xfId="0" applyFont="1"/>
    <xf numFmtId="0" fontId="65" fillId="0" borderId="0" xfId="0" applyFont="1" applyAlignment="1">
      <alignment horizontal="left" vertical="center" wrapText="1"/>
    </xf>
    <xf numFmtId="0" fontId="65" fillId="5" borderId="1" xfId="0" applyFont="1" applyFill="1" applyBorder="1" applyAlignment="1">
      <alignment horizontal="center" vertical="center"/>
    </xf>
    <xf numFmtId="0" fontId="65" fillId="5" borderId="1" xfId="0" applyFont="1" applyFill="1" applyBorder="1" applyAlignment="1">
      <alignment horizontal="center" vertical="center" wrapText="1"/>
    </xf>
    <xf numFmtId="0" fontId="48" fillId="17" borderId="1" xfId="0" applyFont="1" applyFill="1" applyBorder="1" applyAlignment="1">
      <alignment horizontal="center" vertical="center" wrapText="1"/>
    </xf>
    <xf numFmtId="0" fontId="48" fillId="0" borderId="2" xfId="0" applyFont="1" applyBorder="1" applyAlignment="1">
      <alignment horizontal="left" vertical="center" wrapText="1"/>
    </xf>
    <xf numFmtId="1" fontId="48" fillId="0" borderId="1" xfId="0" applyNumberFormat="1" applyFont="1" applyBorder="1" applyAlignment="1">
      <alignment horizontal="left" vertical="center" wrapText="1"/>
    </xf>
    <xf numFmtId="0" fontId="48" fillId="0" borderId="1" xfId="0" applyFont="1" applyBorder="1" applyAlignment="1">
      <alignment horizontal="left" vertical="center" wrapText="1"/>
    </xf>
    <xf numFmtId="44" fontId="48" fillId="0" borderId="1" xfId="0" applyNumberFormat="1" applyFont="1" applyBorder="1" applyAlignment="1">
      <alignment horizontal="left" vertical="center" wrapText="1"/>
    </xf>
    <xf numFmtId="0" fontId="48" fillId="0" borderId="1" xfId="0" applyFont="1" applyBorder="1" applyAlignment="1">
      <alignment horizontal="center" vertical="center" wrapText="1"/>
    </xf>
    <xf numFmtId="0" fontId="48" fillId="18" borderId="1" xfId="0" applyFont="1" applyFill="1" applyBorder="1" applyAlignment="1">
      <alignment horizontal="center" vertical="center" wrapText="1"/>
    </xf>
    <xf numFmtId="0" fontId="48" fillId="19" borderId="1" xfId="0" applyFont="1" applyFill="1" applyBorder="1" applyAlignment="1">
      <alignment horizontal="center" vertical="center" wrapText="1"/>
    </xf>
    <xf numFmtId="0" fontId="48" fillId="20" borderId="1" xfId="0" applyFont="1" applyFill="1" applyBorder="1" applyAlignment="1">
      <alignment horizontal="center" vertical="center" wrapText="1"/>
    </xf>
    <xf numFmtId="0" fontId="78" fillId="0" borderId="4" xfId="0" applyFont="1" applyBorder="1"/>
    <xf numFmtId="0" fontId="48" fillId="17" borderId="9" xfId="0" applyFont="1" applyFill="1" applyBorder="1" applyAlignment="1">
      <alignment horizontal="center" vertical="center" wrapText="1"/>
    </xf>
    <xf numFmtId="0" fontId="48" fillId="0" borderId="16" xfId="0" applyFont="1" applyBorder="1" applyAlignment="1">
      <alignment horizontal="left" vertical="center" wrapText="1"/>
    </xf>
    <xf numFmtId="1" fontId="48" fillId="0" borderId="9" xfId="0" applyNumberFormat="1" applyFont="1" applyBorder="1" applyAlignment="1">
      <alignment horizontal="left" vertical="center" wrapText="1"/>
    </xf>
    <xf numFmtId="0" fontId="48" fillId="0" borderId="9" xfId="0" applyFont="1" applyBorder="1" applyAlignment="1">
      <alignment horizontal="left" vertical="center" wrapText="1"/>
    </xf>
    <xf numFmtId="169" fontId="48" fillId="0" borderId="9" xfId="0" applyNumberFormat="1" applyFont="1" applyBorder="1" applyAlignment="1">
      <alignment horizontal="center" vertical="center" wrapText="1"/>
    </xf>
    <xf numFmtId="0" fontId="48" fillId="0" borderId="9" xfId="0" applyFont="1" applyBorder="1" applyAlignment="1">
      <alignment horizontal="center" vertical="center" wrapText="1"/>
    </xf>
    <xf numFmtId="169" fontId="48" fillId="0" borderId="1" xfId="0" applyNumberFormat="1" applyFont="1" applyBorder="1" applyAlignment="1">
      <alignment horizontal="center" vertical="center" wrapText="1"/>
    </xf>
    <xf numFmtId="0" fontId="48" fillId="0" borderId="5" xfId="0" applyFont="1" applyBorder="1" applyAlignment="1">
      <alignment horizontal="center" vertical="center" wrapText="1"/>
    </xf>
    <xf numFmtId="0" fontId="48" fillId="0" borderId="5" xfId="0" applyFont="1" applyBorder="1" applyAlignment="1">
      <alignment horizontal="left" vertical="center" wrapText="1"/>
    </xf>
    <xf numFmtId="1" fontId="48" fillId="0" borderId="5" xfId="0" applyNumberFormat="1" applyFont="1" applyBorder="1" applyAlignment="1">
      <alignment horizontal="left" vertical="center" wrapText="1"/>
    </xf>
    <xf numFmtId="0" fontId="48" fillId="0" borderId="6" xfId="0" applyFont="1" applyBorder="1" applyAlignment="1">
      <alignment horizontal="left" vertical="center" wrapText="1"/>
    </xf>
    <xf numFmtId="0" fontId="48" fillId="0" borderId="18" xfId="0" applyFont="1" applyBorder="1" applyAlignment="1">
      <alignment horizontal="left" vertical="center" wrapText="1"/>
    </xf>
    <xf numFmtId="0" fontId="48" fillId="0" borderId="6" xfId="0" applyFont="1" applyBorder="1" applyAlignment="1">
      <alignment horizontal="center" vertical="center" wrapText="1"/>
    </xf>
    <xf numFmtId="0" fontId="40" fillId="0" borderId="0" xfId="0" applyFont="1" applyAlignment="1">
      <alignment horizontal="center" vertical="center" wrapText="1"/>
    </xf>
    <xf numFmtId="0" fontId="66" fillId="0" borderId="0" xfId="0" applyFont="1" applyAlignment="1" applyProtection="1">
      <alignment horizontal="left" vertical="center"/>
      <protection locked="0"/>
    </xf>
    <xf numFmtId="0" fontId="43" fillId="0" borderId="7" xfId="0" applyFont="1" applyBorder="1" applyAlignment="1">
      <alignment horizontal="left" vertical="center" wrapText="1"/>
    </xf>
    <xf numFmtId="0" fontId="44" fillId="8" borderId="1" xfId="0" applyFont="1" applyFill="1" applyBorder="1" applyAlignment="1" applyProtection="1">
      <alignment horizontal="center" vertical="center" wrapText="1"/>
      <protection locked="0"/>
    </xf>
    <xf numFmtId="0" fontId="0" fillId="0" borderId="0" xfId="0" applyAlignment="1">
      <alignment horizontal="center" wrapText="1"/>
    </xf>
    <xf numFmtId="0" fontId="64" fillId="0" borderId="0" xfId="0" applyFont="1" applyAlignment="1" applyProtection="1">
      <alignment horizontal="center" wrapText="1"/>
      <protection locked="0"/>
    </xf>
    <xf numFmtId="0" fontId="63" fillId="5" borderId="30" xfId="0" applyFont="1" applyFill="1" applyBorder="1" applyAlignment="1">
      <alignment horizontal="center" wrapText="1"/>
    </xf>
    <xf numFmtId="181" fontId="48" fillId="0" borderId="9" xfId="0" applyNumberFormat="1" applyFont="1" applyBorder="1" applyAlignment="1">
      <alignment horizontal="center" wrapText="1"/>
    </xf>
    <xf numFmtId="181" fontId="48" fillId="0" borderId="1" xfId="0" applyNumberFormat="1" applyFont="1" applyBorder="1" applyAlignment="1">
      <alignment horizontal="center" wrapText="1"/>
    </xf>
    <xf numFmtId="0" fontId="78" fillId="0" borderId="0" xfId="0" applyFont="1" applyAlignment="1">
      <alignment horizontal="center" wrapText="1"/>
    </xf>
    <xf numFmtId="0" fontId="65" fillId="5" borderId="1" xfId="0" applyFont="1" applyFill="1" applyBorder="1" applyAlignment="1">
      <alignment horizontal="center" wrapText="1"/>
    </xf>
    <xf numFmtId="180" fontId="48" fillId="0" borderId="1" xfId="0" applyNumberFormat="1" applyFont="1" applyBorder="1" applyAlignment="1">
      <alignment horizontal="center" wrapText="1"/>
    </xf>
    <xf numFmtId="180" fontId="43" fillId="0" borderId="1" xfId="0" applyNumberFormat="1" applyFont="1" applyBorder="1" applyAlignment="1">
      <alignment horizontal="center" wrapText="1"/>
    </xf>
    <xf numFmtId="178" fontId="44" fillId="0" borderId="0" xfId="0" applyNumberFormat="1" applyFont="1" applyAlignment="1" applyProtection="1">
      <alignment horizontal="center" wrapText="1"/>
      <protection locked="0"/>
    </xf>
    <xf numFmtId="0" fontId="43" fillId="0" borderId="23" xfId="0" applyFont="1" applyBorder="1" applyAlignment="1">
      <alignment horizontal="center" vertical="center" wrapText="1"/>
    </xf>
    <xf numFmtId="0" fontId="43" fillId="0" borderId="5" xfId="0" applyFont="1" applyBorder="1" applyAlignment="1">
      <alignment horizontal="center" vertical="center" wrapText="1"/>
    </xf>
    <xf numFmtId="0" fontId="43" fillId="0" borderId="2" xfId="0" applyFont="1" applyBorder="1" applyAlignment="1">
      <alignment horizontal="center" vertical="center" wrapText="1"/>
    </xf>
    <xf numFmtId="0" fontId="43" fillId="0" borderId="23" xfId="17" applyFont="1" applyBorder="1" applyAlignment="1">
      <alignment horizontal="center" vertical="center"/>
    </xf>
    <xf numFmtId="0" fontId="3" fillId="0" borderId="2" xfId="0" applyFont="1" applyBorder="1" applyAlignment="1">
      <alignment horizontal="center" vertical="center" wrapText="1"/>
    </xf>
    <xf numFmtId="0" fontId="43" fillId="0" borderId="25" xfId="0" applyFont="1" applyBorder="1" applyAlignment="1">
      <alignment horizontal="center" vertical="center" wrapText="1"/>
    </xf>
    <xf numFmtId="1" fontId="43" fillId="2" borderId="7" xfId="0" applyNumberFormat="1" applyFont="1" applyFill="1" applyBorder="1" applyAlignment="1">
      <alignment horizontal="left" vertical="center" wrapText="1"/>
    </xf>
    <xf numFmtId="1" fontId="43" fillId="0" borderId="24" xfId="0" applyNumberFormat="1" applyFont="1" applyBorder="1" applyAlignment="1">
      <alignment horizontal="left" vertical="center" wrapText="1"/>
    </xf>
    <xf numFmtId="1" fontId="3" fillId="2" borderId="7" xfId="0" applyNumberFormat="1" applyFont="1" applyFill="1" applyBorder="1" applyAlignment="1">
      <alignment horizontal="left" vertical="center" wrapText="1"/>
    </xf>
    <xf numFmtId="1" fontId="43" fillId="2" borderId="24" xfId="0" applyNumberFormat="1" applyFont="1" applyFill="1" applyBorder="1" applyAlignment="1">
      <alignment horizontal="left" vertical="center" wrapText="1"/>
    </xf>
    <xf numFmtId="0" fontId="77" fillId="0" borderId="7" xfId="0" applyFont="1" applyBorder="1" applyAlignment="1">
      <alignment horizontal="left"/>
    </xf>
    <xf numFmtId="0" fontId="3" fillId="0" borderId="7" xfId="0" applyFont="1" applyBorder="1" applyAlignment="1">
      <alignment horizontal="left" vertical="center"/>
    </xf>
    <xf numFmtId="0" fontId="43" fillId="0" borderId="24" xfId="0" applyFont="1" applyBorder="1" applyAlignment="1">
      <alignment horizontal="left" vertical="center" wrapText="1"/>
    </xf>
    <xf numFmtId="0" fontId="43" fillId="0" borderId="26" xfId="0" applyFont="1" applyBorder="1" applyAlignment="1">
      <alignment horizontal="center" vertical="center" wrapText="1"/>
    </xf>
    <xf numFmtId="0" fontId="44" fillId="8" borderId="8" xfId="0" applyFont="1" applyFill="1" applyBorder="1" applyAlignment="1" applyProtection="1">
      <alignment horizontal="center" vertical="center" wrapText="1"/>
      <protection locked="0"/>
    </xf>
    <xf numFmtId="1" fontId="44" fillId="8" borderId="8" xfId="0" applyNumberFormat="1" applyFont="1" applyFill="1" applyBorder="1" applyAlignment="1" applyProtection="1">
      <alignment horizontal="center" vertical="center" wrapText="1"/>
      <protection locked="0"/>
    </xf>
    <xf numFmtId="1" fontId="44" fillId="8" borderId="1" xfId="0" applyNumberFormat="1" applyFont="1" applyFill="1" applyBorder="1" applyAlignment="1" applyProtection="1">
      <alignment horizontal="center" vertical="center" wrapText="1"/>
      <protection locked="0"/>
    </xf>
    <xf numFmtId="178" fontId="44" fillId="8" borderId="1" xfId="0" applyNumberFormat="1" applyFont="1" applyFill="1" applyBorder="1" applyAlignment="1" applyProtection="1">
      <alignment horizontal="center" vertical="center" wrapText="1"/>
      <protection locked="0"/>
    </xf>
    <xf numFmtId="0" fontId="78" fillId="0" borderId="0" xfId="0" applyFont="1" applyAlignment="1">
      <alignment horizontal="center" vertical="center"/>
    </xf>
    <xf numFmtId="0" fontId="44" fillId="0" borderId="0" xfId="0" applyFont="1" applyAlignment="1">
      <alignment horizontal="center" vertical="center" wrapText="1"/>
    </xf>
    <xf numFmtId="44" fontId="43" fillId="0" borderId="22" xfId="6" applyFont="1" applyBorder="1" applyAlignment="1">
      <alignment horizontal="left" vertical="center" wrapText="1"/>
    </xf>
    <xf numFmtId="0" fontId="77" fillId="2" borderId="7" xfId="17" applyFont="1" applyFill="1" applyBorder="1" applyAlignment="1">
      <alignment horizontal="left"/>
    </xf>
    <xf numFmtId="0" fontId="43" fillId="2" borderId="24" xfId="17" applyFont="1" applyFill="1" applyBorder="1" applyAlignment="1">
      <alignment horizontal="left" vertical="center"/>
    </xf>
    <xf numFmtId="44" fontId="43" fillId="2" borderId="23" xfId="6" applyFont="1" applyFill="1" applyBorder="1" applyAlignment="1">
      <alignment horizontal="left" vertical="center"/>
    </xf>
    <xf numFmtId="183" fontId="43" fillId="0" borderId="22" xfId="0" applyNumberFormat="1" applyFont="1" applyBorder="1" applyAlignment="1">
      <alignment horizontal="left" vertical="center" wrapText="1"/>
    </xf>
    <xf numFmtId="169" fontId="43" fillId="2" borderId="1" xfId="0" applyNumberFormat="1" applyFont="1" applyFill="1" applyBorder="1" applyAlignment="1">
      <alignment horizontal="left" vertical="center" wrapText="1"/>
    </xf>
    <xf numFmtId="0" fontId="77" fillId="2" borderId="7" xfId="0" applyFont="1" applyFill="1" applyBorder="1" applyAlignment="1">
      <alignment horizontal="left"/>
    </xf>
    <xf numFmtId="183" fontId="3" fillId="2" borderId="1" xfId="0" applyNumberFormat="1" applyFont="1" applyFill="1" applyBorder="1" applyAlignment="1">
      <alignment horizontal="left" vertical="center" wrapText="1"/>
    </xf>
    <xf numFmtId="183" fontId="43" fillId="2" borderId="22" xfId="0" applyNumberFormat="1" applyFont="1" applyFill="1" applyBorder="1" applyAlignment="1">
      <alignment horizontal="left" vertical="center" wrapText="1"/>
    </xf>
    <xf numFmtId="44" fontId="3" fillId="0" borderId="1" xfId="6" applyFont="1" applyBorder="1" applyAlignment="1">
      <alignment horizontal="right" vertical="center"/>
    </xf>
    <xf numFmtId="44" fontId="43" fillId="0" borderId="22" xfId="6" applyFont="1" applyBorder="1" applyAlignment="1">
      <alignment horizontal="right" vertical="center" wrapText="1"/>
    </xf>
    <xf numFmtId="44" fontId="26" fillId="0" borderId="1" xfId="6" applyFont="1" applyBorder="1" applyAlignment="1" applyProtection="1">
      <alignment horizontal="center" vertical="center" wrapText="1"/>
      <protection locked="0"/>
    </xf>
    <xf numFmtId="0" fontId="78" fillId="4" borderId="0" xfId="0" applyFont="1" applyFill="1" applyAlignment="1">
      <alignment horizontal="center" vertical="center" wrapText="1"/>
    </xf>
    <xf numFmtId="0" fontId="65" fillId="0" borderId="0" xfId="0" applyFont="1" applyAlignment="1">
      <alignment horizontal="center"/>
    </xf>
    <xf numFmtId="0" fontId="78" fillId="0" borderId="0" xfId="0" applyFont="1" applyAlignment="1">
      <alignment horizontal="center" vertical="center" wrapText="1"/>
    </xf>
    <xf numFmtId="0" fontId="64" fillId="0" borderId="0" xfId="0" applyFont="1" applyAlignment="1">
      <alignment horizontal="center" vertical="center"/>
    </xf>
    <xf numFmtId="0" fontId="43" fillId="0" borderId="0" xfId="0" applyFont="1" applyAlignment="1" applyProtection="1">
      <alignment horizontal="center" vertical="center" wrapText="1"/>
      <protection locked="0"/>
    </xf>
    <xf numFmtId="2" fontId="44" fillId="0" borderId="0" xfId="0" applyNumberFormat="1" applyFont="1" applyAlignment="1" applyProtection="1">
      <alignment horizontal="center" vertical="center" wrapText="1"/>
      <protection locked="0"/>
    </xf>
    <xf numFmtId="44" fontId="48" fillId="0" borderId="1" xfId="0" applyNumberFormat="1" applyFont="1" applyBorder="1" applyAlignment="1">
      <alignment horizontal="center" vertical="center" wrapText="1"/>
    </xf>
    <xf numFmtId="44" fontId="43" fillId="0" borderId="1" xfId="0" applyNumberFormat="1" applyFont="1" applyBorder="1" applyAlignment="1">
      <alignment horizontal="center" vertical="center" wrapText="1"/>
    </xf>
    <xf numFmtId="0" fontId="56" fillId="0" borderId="0" xfId="0" applyFont="1" applyAlignment="1" applyProtection="1">
      <alignment horizontal="center" vertical="center"/>
      <protection locked="0"/>
    </xf>
    <xf numFmtId="0" fontId="56" fillId="0" borderId="0" xfId="0" applyFont="1" applyAlignment="1" applyProtection="1">
      <alignment vertical="center"/>
      <protection locked="0"/>
    </xf>
    <xf numFmtId="0" fontId="56" fillId="0" borderId="0" xfId="0" applyFont="1" applyAlignment="1" applyProtection="1">
      <alignment horizontal="center"/>
      <protection locked="0"/>
    </xf>
    <xf numFmtId="0" fontId="40" fillId="0" borderId="0" xfId="0" applyFont="1" applyAlignment="1">
      <alignment horizontal="left" vertical="center" wrapText="1"/>
    </xf>
    <xf numFmtId="49" fontId="26" fillId="0" borderId="1" xfId="0" applyNumberFormat="1" applyFont="1" applyBorder="1" applyAlignment="1" applyProtection="1">
      <alignment horizontal="center" vertical="center" wrapText="1"/>
      <protection locked="0"/>
    </xf>
    <xf numFmtId="0" fontId="26" fillId="0" borderId="2" xfId="0" applyFont="1" applyBorder="1" applyAlignment="1" applyProtection="1">
      <alignment horizontal="center" vertical="center" wrapText="1"/>
      <protection locked="0"/>
    </xf>
    <xf numFmtId="0" fontId="78" fillId="0" borderId="0" xfId="0" applyFont="1" applyAlignment="1">
      <alignment horizontal="center"/>
    </xf>
    <xf numFmtId="1" fontId="43" fillId="0" borderId="0" xfId="0" applyNumberFormat="1" applyFont="1" applyAlignment="1" applyProtection="1">
      <alignment horizontal="center" vertical="center" wrapText="1"/>
      <protection locked="0"/>
    </xf>
    <xf numFmtId="0" fontId="43" fillId="2" borderId="2" xfId="0" applyFont="1" applyFill="1" applyBorder="1" applyAlignment="1">
      <alignment horizontal="left" vertical="center"/>
    </xf>
    <xf numFmtId="0" fontId="43" fillId="2" borderId="1" xfId="0" applyFont="1" applyFill="1" applyBorder="1" applyAlignment="1">
      <alignment horizontal="left" vertical="center"/>
    </xf>
    <xf numFmtId="0" fontId="37" fillId="0" borderId="1" xfId="0" applyFont="1" applyBorder="1" applyAlignment="1" applyProtection="1">
      <alignment horizontal="center" vertical="center" wrapText="1"/>
      <protection locked="0"/>
    </xf>
    <xf numFmtId="0" fontId="72" fillId="0" borderId="1" xfId="0" applyFont="1" applyBorder="1" applyAlignment="1" applyProtection="1">
      <alignment horizontal="center" vertical="center" wrapText="1"/>
      <protection locked="0"/>
    </xf>
    <xf numFmtId="1" fontId="72" fillId="0" borderId="1" xfId="0" applyNumberFormat="1" applyFont="1" applyBorder="1" applyAlignment="1" applyProtection="1">
      <alignment horizontal="center" vertical="center" wrapText="1"/>
      <protection locked="0"/>
    </xf>
    <xf numFmtId="49" fontId="72" fillId="2" borderId="1" xfId="0" applyNumberFormat="1" applyFont="1" applyFill="1" applyBorder="1" applyAlignment="1">
      <alignment horizontal="center" vertical="center"/>
    </xf>
    <xf numFmtId="169" fontId="72" fillId="0" borderId="1" xfId="0" applyNumberFormat="1" applyFont="1" applyBorder="1" applyAlignment="1" applyProtection="1">
      <alignment horizontal="center" vertical="center" wrapText="1"/>
      <protection locked="0"/>
    </xf>
    <xf numFmtId="49" fontId="72" fillId="0" borderId="1" xfId="0" quotePrefix="1" applyNumberFormat="1" applyFont="1" applyBorder="1" applyAlignment="1" applyProtection="1">
      <alignment horizontal="center" vertical="center" wrapText="1"/>
      <protection locked="0"/>
    </xf>
    <xf numFmtId="49" fontId="72" fillId="0" borderId="1" xfId="0" applyNumberFormat="1" applyFont="1" applyBorder="1" applyAlignment="1" applyProtection="1">
      <alignment horizontal="center" vertical="center" wrapText="1"/>
      <protection locked="0"/>
    </xf>
    <xf numFmtId="0" fontId="72" fillId="0" borderId="22" xfId="0" applyFont="1" applyBorder="1" applyAlignment="1">
      <alignment horizontal="center" vertical="center" wrapText="1"/>
    </xf>
    <xf numFmtId="49" fontId="72" fillId="0" borderId="22" xfId="0" applyNumberFormat="1" applyFont="1" applyBorder="1" applyAlignment="1">
      <alignment horizontal="center" vertical="center" wrapText="1"/>
    </xf>
    <xf numFmtId="49" fontId="72" fillId="0" borderId="22" xfId="0" applyNumberFormat="1" applyFont="1" applyBorder="1" applyAlignment="1">
      <alignment horizontal="center" vertical="center"/>
    </xf>
    <xf numFmtId="183" fontId="72" fillId="0" borderId="22" xfId="0" applyNumberFormat="1" applyFont="1" applyBorder="1" applyAlignment="1">
      <alignment horizontal="center" vertical="center" wrapText="1"/>
    </xf>
    <xf numFmtId="0" fontId="72" fillId="0" borderId="22" xfId="0" applyFont="1" applyBorder="1" applyAlignment="1">
      <alignment horizontal="center" vertical="center"/>
    </xf>
    <xf numFmtId="183" fontId="72" fillId="0" borderId="22" xfId="0" applyNumberFormat="1" applyFont="1" applyBorder="1" applyAlignment="1">
      <alignment horizontal="center" vertical="center"/>
    </xf>
    <xf numFmtId="0" fontId="74" fillId="9" borderId="8" xfId="0" applyFont="1" applyFill="1" applyBorder="1" applyAlignment="1" applyProtection="1">
      <alignment horizontal="center" vertical="center" wrapText="1"/>
      <protection locked="0"/>
    </xf>
    <xf numFmtId="178" fontId="74" fillId="5" borderId="1" xfId="0" applyNumberFormat="1" applyFont="1" applyFill="1" applyBorder="1" applyAlignment="1" applyProtection="1">
      <alignment horizontal="center" vertical="center" wrapText="1"/>
      <protection locked="0"/>
    </xf>
    <xf numFmtId="0" fontId="74" fillId="0" borderId="0" xfId="0" applyFont="1" applyAlignment="1" applyProtection="1">
      <alignment horizontal="center" vertical="center" wrapText="1"/>
      <protection locked="0"/>
    </xf>
    <xf numFmtId="178" fontId="74" fillId="0" borderId="0" xfId="0" applyNumberFormat="1" applyFont="1" applyAlignment="1" applyProtection="1">
      <alignment vertical="center" wrapText="1"/>
      <protection locked="0"/>
    </xf>
    <xf numFmtId="41" fontId="75" fillId="0" borderId="0" xfId="0" applyNumberFormat="1" applyFont="1" applyAlignment="1" applyProtection="1">
      <alignment horizontal="center" vertical="center" wrapText="1"/>
      <protection locked="0"/>
    </xf>
    <xf numFmtId="41" fontId="76" fillId="0" borderId="0" xfId="0" applyNumberFormat="1" applyFont="1"/>
    <xf numFmtId="43" fontId="75" fillId="0" borderId="0" xfId="0" applyNumberFormat="1" applyFont="1" applyAlignment="1">
      <alignment vertical="center" wrapText="1"/>
    </xf>
    <xf numFmtId="0" fontId="76" fillId="0" borderId="0" xfId="0" applyFont="1"/>
    <xf numFmtId="0" fontId="75" fillId="0" borderId="0" xfId="0" applyFont="1" applyAlignment="1" applyProtection="1">
      <alignment horizontal="center" vertical="center" wrapText="1"/>
      <protection locked="0"/>
    </xf>
    <xf numFmtId="186" fontId="74" fillId="0" borderId="0" xfId="0" applyNumberFormat="1" applyFont="1" applyAlignment="1">
      <alignment horizontal="center" vertical="center" wrapText="1"/>
    </xf>
    <xf numFmtId="43" fontId="74" fillId="0" borderId="0" xfId="0" applyNumberFormat="1" applyFont="1" applyAlignment="1">
      <alignment vertical="center" wrapText="1"/>
    </xf>
    <xf numFmtId="0" fontId="40" fillId="5" borderId="1" xfId="0" applyFont="1" applyFill="1" applyBorder="1" applyAlignment="1" applyProtection="1">
      <alignment horizontal="center" vertical="center" wrapText="1"/>
      <protection locked="0"/>
    </xf>
    <xf numFmtId="178" fontId="40" fillId="5" borderId="1" xfId="0" applyNumberFormat="1" applyFont="1" applyFill="1" applyBorder="1" applyAlignment="1" applyProtection="1">
      <alignment horizontal="center" vertical="center" wrapText="1"/>
      <protection locked="0"/>
    </xf>
    <xf numFmtId="1" fontId="40" fillId="0" borderId="8" xfId="0" applyNumberFormat="1" applyFont="1" applyBorder="1" applyAlignment="1" applyProtection="1">
      <alignment horizontal="center" vertical="center" wrapText="1"/>
      <protection locked="0"/>
    </xf>
    <xf numFmtId="0" fontId="26" fillId="0" borderId="3" xfId="0" applyFont="1" applyBorder="1" applyAlignment="1" applyProtection="1">
      <alignment horizontal="center" vertical="center" wrapText="1"/>
      <protection locked="0"/>
    </xf>
    <xf numFmtId="3" fontId="40" fillId="0" borderId="1" xfId="0" applyNumberFormat="1" applyFont="1" applyBorder="1" applyAlignment="1" applyProtection="1">
      <alignment horizontal="center" vertical="center" wrapText="1"/>
      <protection locked="0"/>
    </xf>
    <xf numFmtId="1" fontId="40" fillId="5" borderId="1" xfId="0" applyNumberFormat="1" applyFont="1" applyFill="1" applyBorder="1" applyAlignment="1" applyProtection="1">
      <alignment horizontal="center" vertical="center" wrapText="1"/>
      <protection locked="0"/>
    </xf>
    <xf numFmtId="186" fontId="26" fillId="0" borderId="1" xfId="0" applyNumberFormat="1" applyFont="1" applyBorder="1" applyAlignment="1" applyProtection="1">
      <alignment horizontal="left" vertical="center" wrapText="1"/>
      <protection locked="0"/>
    </xf>
    <xf numFmtId="0" fontId="40" fillId="0" borderId="2" xfId="0" applyFont="1" applyBorder="1" applyAlignment="1" applyProtection="1">
      <alignment horizontal="center" vertical="center" wrapText="1"/>
      <protection locked="0"/>
    </xf>
    <xf numFmtId="49" fontId="40" fillId="0" borderId="3" xfId="0" applyNumberFormat="1" applyFont="1" applyBorder="1" applyAlignment="1" applyProtection="1">
      <alignment horizontal="center" vertical="center" wrapText="1"/>
      <protection locked="0"/>
    </xf>
    <xf numFmtId="186" fontId="40" fillId="0" borderId="0" xfId="0" applyNumberFormat="1" applyFont="1" applyAlignment="1" applyProtection="1">
      <alignment horizontal="left" vertical="center" wrapText="1"/>
      <protection locked="0"/>
    </xf>
    <xf numFmtId="0" fontId="40" fillId="5" borderId="2" xfId="0" applyFont="1" applyFill="1" applyBorder="1" applyAlignment="1" applyProtection="1">
      <alignment horizontal="center" vertical="center" wrapText="1"/>
      <protection locked="0"/>
    </xf>
    <xf numFmtId="1" fontId="3" fillId="0" borderId="8" xfId="0" applyNumberFormat="1" applyFont="1" applyBorder="1" applyAlignment="1" applyProtection="1">
      <alignment horizontal="center" vertical="center" wrapText="1"/>
      <protection locked="0"/>
    </xf>
    <xf numFmtId="41" fontId="26" fillId="0" borderId="1" xfId="0" applyNumberFormat="1" applyFont="1" applyBorder="1" applyAlignment="1" applyProtection="1">
      <alignment horizontal="left" vertical="center" wrapText="1"/>
      <protection locked="0"/>
    </xf>
    <xf numFmtId="1" fontId="3" fillId="0" borderId="1" xfId="0" applyNumberFormat="1" applyFont="1" applyBorder="1" applyAlignment="1" applyProtection="1">
      <alignment horizontal="center" vertical="center" wrapText="1"/>
      <protection locked="0"/>
    </xf>
    <xf numFmtId="41" fontId="26" fillId="0" borderId="0" xfId="0" applyNumberFormat="1" applyFont="1" applyAlignment="1" applyProtection="1">
      <alignment horizontal="center" vertical="center" wrapText="1"/>
      <protection locked="0"/>
    </xf>
    <xf numFmtId="0" fontId="40" fillId="21" borderId="1" xfId="0" applyFont="1" applyFill="1" applyBorder="1" applyAlignment="1" applyProtection="1">
      <alignment horizontal="center" vertical="center" wrapText="1"/>
      <protection locked="0"/>
    </xf>
    <xf numFmtId="0" fontId="72" fillId="2" borderId="1" xfId="0" applyFont="1" applyFill="1" applyBorder="1" applyAlignment="1" applyProtection="1">
      <alignment horizontal="center" vertical="center" wrapText="1"/>
      <protection locked="0"/>
    </xf>
    <xf numFmtId="1" fontId="72" fillId="2" borderId="1" xfId="0" applyNumberFormat="1" applyFont="1" applyFill="1" applyBorder="1" applyAlignment="1" applyProtection="1">
      <alignment horizontal="center" vertical="center" wrapText="1"/>
      <protection locked="0"/>
    </xf>
    <xf numFmtId="0" fontId="72" fillId="2" borderId="1" xfId="0" applyFont="1" applyFill="1" applyBorder="1" applyAlignment="1">
      <alignment horizontal="center" vertical="center"/>
    </xf>
    <xf numFmtId="49" fontId="72" fillId="2" borderId="1" xfId="0" quotePrefix="1" applyNumberFormat="1" applyFont="1" applyFill="1" applyBorder="1" applyAlignment="1" applyProtection="1">
      <alignment horizontal="center" vertical="center" wrapText="1"/>
      <protection locked="0"/>
    </xf>
    <xf numFmtId="0" fontId="72" fillId="22" borderId="22" xfId="0" applyFont="1" applyFill="1" applyBorder="1" applyAlignment="1">
      <alignment horizontal="left" vertical="center" wrapText="1"/>
    </xf>
    <xf numFmtId="1" fontId="72" fillId="2" borderId="22" xfId="0" applyNumberFormat="1" applyFont="1" applyFill="1" applyBorder="1" applyAlignment="1">
      <alignment horizontal="center" vertical="center" wrapText="1"/>
    </xf>
    <xf numFmtId="49" fontId="72" fillId="2" borderId="22" xfId="0" applyNumberFormat="1" applyFont="1" applyFill="1" applyBorder="1" applyAlignment="1">
      <alignment horizontal="center" vertical="center"/>
    </xf>
    <xf numFmtId="0" fontId="72" fillId="2" borderId="22" xfId="0" applyFont="1" applyFill="1" applyBorder="1" applyAlignment="1">
      <alignment horizontal="center" vertical="center" wrapText="1"/>
    </xf>
    <xf numFmtId="0" fontId="37" fillId="2" borderId="1" xfId="0" applyFont="1" applyFill="1" applyBorder="1" applyAlignment="1" applyProtection="1">
      <alignment horizontal="center" vertical="center" wrapText="1"/>
      <protection locked="0"/>
    </xf>
    <xf numFmtId="0" fontId="72" fillId="0" borderId="22" xfId="0" applyFont="1" applyBorder="1" applyAlignment="1">
      <alignment horizontal="left" vertical="center" wrapText="1"/>
    </xf>
    <xf numFmtId="1" fontId="72" fillId="0" borderId="1" xfId="0" applyNumberFormat="1" applyFont="1" applyBorder="1" applyAlignment="1">
      <alignment horizontal="center" vertical="center"/>
    </xf>
    <xf numFmtId="0" fontId="72" fillId="0" borderId="1" xfId="0" applyFont="1" applyBorder="1" applyAlignment="1">
      <alignment horizontal="center" vertical="center"/>
    </xf>
    <xf numFmtId="1" fontId="72" fillId="23" borderId="26" xfId="0" applyNumberFormat="1" applyFont="1" applyFill="1" applyBorder="1" applyAlignment="1">
      <alignment horizontal="left" vertical="center" wrapText="1"/>
    </xf>
    <xf numFmtId="1" fontId="72" fillId="2" borderId="1" xfId="0" applyNumberFormat="1" applyFont="1" applyFill="1" applyBorder="1" applyAlignment="1">
      <alignment horizontal="center" vertical="center"/>
    </xf>
    <xf numFmtId="0" fontId="72" fillId="2" borderId="2" xfId="0" applyFont="1" applyFill="1" applyBorder="1" applyAlignment="1">
      <alignment horizontal="left" vertical="center" wrapText="1"/>
    </xf>
    <xf numFmtId="0" fontId="72" fillId="2" borderId="7" xfId="0" applyFont="1" applyFill="1" applyBorder="1" applyAlignment="1">
      <alignment horizontal="left" vertical="center" wrapText="1"/>
    </xf>
    <xf numFmtId="0" fontId="72" fillId="24" borderId="22" xfId="0" applyFont="1" applyFill="1" applyBorder="1" applyAlignment="1">
      <alignment horizontal="left" vertical="center" wrapText="1"/>
    </xf>
    <xf numFmtId="1" fontId="72" fillId="2" borderId="22" xfId="0" applyNumberFormat="1" applyFont="1" applyFill="1" applyBorder="1" applyAlignment="1">
      <alignment horizontal="center" vertical="center"/>
    </xf>
    <xf numFmtId="0" fontId="72" fillId="2" borderId="23" xfId="0" applyFont="1" applyFill="1" applyBorder="1" applyAlignment="1">
      <alignment horizontal="left" vertical="center"/>
    </xf>
    <xf numFmtId="0" fontId="72" fillId="2" borderId="24" xfId="0" applyFont="1" applyFill="1" applyBorder="1" applyAlignment="1">
      <alignment horizontal="left"/>
    </xf>
    <xf numFmtId="0" fontId="72" fillId="2" borderId="22" xfId="0" applyFont="1" applyFill="1" applyBorder="1" applyAlignment="1">
      <alignment horizontal="center" vertical="center"/>
    </xf>
    <xf numFmtId="2" fontId="72" fillId="0" borderId="1" xfId="0" applyNumberFormat="1" applyFont="1" applyBorder="1" applyAlignment="1">
      <alignment horizontal="center" vertical="center"/>
    </xf>
    <xf numFmtId="0" fontId="72" fillId="0" borderId="1" xfId="0" applyFont="1" applyBorder="1" applyAlignment="1">
      <alignment horizontal="center" vertical="center" wrapText="1"/>
    </xf>
    <xf numFmtId="0" fontId="72" fillId="2" borderId="2" xfId="0" applyFont="1" applyFill="1" applyBorder="1" applyAlignment="1" applyProtection="1">
      <alignment horizontal="left" vertical="center"/>
      <protection locked="0"/>
    </xf>
    <xf numFmtId="0" fontId="72" fillId="2" borderId="7" xfId="0" applyFont="1" applyFill="1" applyBorder="1" applyAlignment="1" applyProtection="1">
      <alignment horizontal="left" vertical="center"/>
      <protection locked="0"/>
    </xf>
    <xf numFmtId="49" fontId="72" fillId="2" borderId="1" xfId="0" applyNumberFormat="1" applyFont="1" applyFill="1" applyBorder="1" applyAlignment="1" applyProtection="1">
      <alignment horizontal="center" vertical="center" wrapText="1"/>
      <protection locked="0"/>
    </xf>
    <xf numFmtId="0" fontId="72" fillId="25" borderId="22" xfId="0" applyFont="1" applyFill="1" applyBorder="1" applyAlignment="1">
      <alignment horizontal="left" vertical="center" wrapText="1"/>
    </xf>
    <xf numFmtId="0" fontId="72" fillId="0" borderId="1" xfId="0" applyFont="1" applyBorder="1" applyAlignment="1">
      <alignment horizontal="center" wrapText="1"/>
    </xf>
    <xf numFmtId="1" fontId="72" fillId="0" borderId="1" xfId="0" applyNumberFormat="1" applyFont="1" applyBorder="1" applyAlignment="1">
      <alignment horizontal="center" vertical="center" wrapText="1"/>
    </xf>
    <xf numFmtId="1" fontId="72" fillId="0" borderId="1" xfId="0" applyNumberFormat="1" applyFont="1" applyBorder="1" applyAlignment="1">
      <alignment horizontal="left" vertical="center" wrapText="1"/>
    </xf>
    <xf numFmtId="49" fontId="72" fillId="2" borderId="22" xfId="0" applyNumberFormat="1" applyFont="1" applyFill="1" applyBorder="1" applyAlignment="1">
      <alignment horizontal="left" vertical="center"/>
    </xf>
    <xf numFmtId="2" fontId="72" fillId="0" borderId="1" xfId="0" applyNumberFormat="1" applyFont="1" applyBorder="1" applyAlignment="1">
      <alignment horizontal="left" vertical="center"/>
    </xf>
    <xf numFmtId="0" fontId="72" fillId="0" borderId="1" xfId="0" applyFont="1" applyBorder="1" applyAlignment="1">
      <alignment horizontal="left" vertical="center"/>
    </xf>
    <xf numFmtId="0" fontId="72" fillId="2" borderId="1" xfId="0" applyFont="1" applyFill="1" applyBorder="1" applyAlignment="1">
      <alignment horizontal="left" vertical="center"/>
    </xf>
    <xf numFmtId="0" fontId="87" fillId="0" borderId="0" xfId="0" applyFont="1"/>
    <xf numFmtId="0" fontId="77" fillId="0" borderId="0" xfId="0" applyFont="1"/>
    <xf numFmtId="178" fontId="40" fillId="0" borderId="0" xfId="0" applyNumberFormat="1" applyFont="1" applyAlignment="1">
      <alignment horizontal="center" vertical="center" wrapText="1"/>
    </xf>
    <xf numFmtId="185" fontId="26" fillId="0" borderId="0" xfId="0" applyNumberFormat="1" applyFont="1" applyAlignment="1">
      <alignment horizontal="center" vertical="center" wrapText="1"/>
    </xf>
    <xf numFmtId="1" fontId="40" fillId="0" borderId="0" xfId="0" applyNumberFormat="1" applyFont="1" applyAlignment="1" applyProtection="1">
      <alignment horizontal="center" vertical="center" wrapText="1"/>
      <protection locked="0"/>
    </xf>
    <xf numFmtId="0" fontId="44" fillId="5" borderId="8" xfId="0" applyFont="1" applyFill="1" applyBorder="1" applyAlignment="1" applyProtection="1">
      <alignment horizontal="center" vertical="center" wrapText="1"/>
      <protection locked="0"/>
    </xf>
    <xf numFmtId="178" fontId="44" fillId="5" borderId="8" xfId="0" applyNumberFormat="1" applyFont="1" applyFill="1" applyBorder="1" applyAlignment="1" applyProtection="1">
      <alignment horizontal="center" vertical="center" wrapText="1"/>
      <protection locked="0"/>
    </xf>
    <xf numFmtId="178" fontId="44" fillId="5" borderId="1" xfId="0" applyNumberFormat="1" applyFont="1" applyFill="1" applyBorder="1" applyAlignment="1" applyProtection="1">
      <alignment horizontal="center" vertical="center" wrapText="1"/>
      <protection locked="0"/>
    </xf>
    <xf numFmtId="0" fontId="43" fillId="0" borderId="2" xfId="0" applyFont="1" applyBorder="1" applyAlignment="1">
      <alignment horizontal="left" vertical="center"/>
    </xf>
    <xf numFmtId="0" fontId="43" fillId="0" borderId="7" xfId="0" applyFont="1" applyBorder="1" applyAlignment="1">
      <alignment horizontal="left" vertical="center"/>
    </xf>
    <xf numFmtId="2" fontId="43" fillId="0" borderId="1" xfId="0" applyNumberFormat="1" applyFont="1" applyBorder="1" applyAlignment="1" applyProtection="1">
      <alignment horizontal="center" vertical="center" wrapText="1"/>
      <protection locked="0"/>
    </xf>
    <xf numFmtId="2" fontId="43" fillId="0" borderId="1" xfId="0" applyNumberFormat="1" applyFont="1" applyBorder="1" applyAlignment="1">
      <alignment horizontal="center" vertical="center"/>
    </xf>
    <xf numFmtId="1" fontId="43" fillId="0" borderId="1" xfId="0" applyNumberFormat="1" applyFont="1" applyBorder="1" applyAlignment="1">
      <alignment horizontal="center" vertical="center" wrapText="1"/>
    </xf>
    <xf numFmtId="2" fontId="43" fillId="0" borderId="1" xfId="0" applyNumberFormat="1" applyFont="1" applyBorder="1" applyAlignment="1">
      <alignment horizontal="center" vertical="center" wrapText="1"/>
    </xf>
    <xf numFmtId="0" fontId="43" fillId="0" borderId="1" xfId="0" applyFont="1" applyBorder="1" applyAlignment="1">
      <alignment horizontal="left" vertical="center"/>
    </xf>
    <xf numFmtId="49" fontId="43" fillId="0" borderId="1" xfId="0" applyNumberFormat="1" applyFont="1" applyBorder="1" applyAlignment="1">
      <alignment horizontal="center" vertical="center" wrapText="1"/>
    </xf>
    <xf numFmtId="0" fontId="74" fillId="0" borderId="0" xfId="0" applyFont="1" applyAlignment="1">
      <alignment horizontal="left" vertical="center" wrapText="1"/>
    </xf>
    <xf numFmtId="0" fontId="40" fillId="26" borderId="26" xfId="0" applyFont="1" applyFill="1" applyBorder="1" applyAlignment="1">
      <alignment horizontal="center" vertical="center" wrapText="1"/>
    </xf>
    <xf numFmtId="0" fontId="40" fillId="26" borderId="26" xfId="0" applyFont="1" applyFill="1" applyBorder="1" applyAlignment="1">
      <alignment horizontal="center" vertical="center"/>
    </xf>
    <xf numFmtId="178" fontId="40" fillId="26" borderId="26" xfId="0" applyNumberFormat="1" applyFont="1" applyFill="1" applyBorder="1" applyAlignment="1">
      <alignment horizontal="center" vertical="center" wrapText="1"/>
    </xf>
    <xf numFmtId="1" fontId="40" fillId="0" borderId="1" xfId="0" applyNumberFormat="1" applyFont="1" applyBorder="1" applyAlignment="1">
      <alignment vertical="center" wrapText="1"/>
    </xf>
    <xf numFmtId="1" fontId="26" fillId="0" borderId="7" xfId="0" applyNumberFormat="1" applyFont="1" applyBorder="1" applyAlignment="1" applyProtection="1">
      <alignment horizontal="center" vertical="center" wrapText="1"/>
      <protection locked="0"/>
    </xf>
    <xf numFmtId="49" fontId="26" fillId="0" borderId="1" xfId="0" applyNumberFormat="1" applyFont="1" applyBorder="1" applyAlignment="1">
      <alignment horizontal="center" vertical="center" wrapText="1"/>
    </xf>
    <xf numFmtId="49" fontId="26" fillId="2" borderId="1" xfId="0" applyNumberFormat="1" applyFont="1" applyFill="1" applyBorder="1" applyAlignment="1">
      <alignment horizontal="center" vertical="center" wrapText="1"/>
    </xf>
    <xf numFmtId="0" fontId="74" fillId="0" borderId="0" xfId="0" applyFont="1" applyAlignment="1">
      <alignment horizontal="center" vertical="center" wrapText="1"/>
    </xf>
    <xf numFmtId="0" fontId="48" fillId="0" borderId="17" xfId="0" applyFont="1" applyBorder="1" applyAlignment="1">
      <alignment horizontal="center" vertical="center" wrapText="1"/>
    </xf>
    <xf numFmtId="0" fontId="48" fillId="0" borderId="7" xfId="0" applyFont="1" applyBorder="1" applyAlignment="1">
      <alignment horizontal="center" vertical="center" wrapText="1"/>
    </xf>
    <xf numFmtId="0" fontId="65" fillId="0" borderId="0" xfId="0" applyFont="1" applyAlignment="1">
      <alignment horizontal="center" vertical="center" wrapText="1"/>
    </xf>
    <xf numFmtId="178" fontId="72" fillId="2" borderId="22" xfId="0" applyNumberFormat="1" applyFont="1" applyFill="1" applyBorder="1" applyAlignment="1">
      <alignment horizontal="center" vertical="center" wrapText="1"/>
    </xf>
    <xf numFmtId="178" fontId="72" fillId="0" borderId="1" xfId="0" applyNumberFormat="1" applyFont="1" applyBorder="1" applyAlignment="1">
      <alignment horizontal="center" vertical="center" wrapText="1"/>
    </xf>
    <xf numFmtId="178" fontId="72" fillId="0" borderId="1" xfId="0" applyNumberFormat="1" applyFont="1" applyBorder="1" applyAlignment="1">
      <alignment horizontal="center" vertical="center"/>
    </xf>
    <xf numFmtId="178" fontId="72" fillId="0" borderId="1" xfId="6" applyNumberFormat="1" applyFont="1" applyFill="1" applyBorder="1" applyAlignment="1">
      <alignment horizontal="center" vertical="center"/>
    </xf>
    <xf numFmtId="178" fontId="72" fillId="2" borderId="22" xfId="0" applyNumberFormat="1" applyFont="1" applyFill="1" applyBorder="1" applyAlignment="1">
      <alignment horizontal="center" vertical="center"/>
    </xf>
    <xf numFmtId="178" fontId="72" fillId="0" borderId="1" xfId="6" applyNumberFormat="1" applyFont="1" applyBorder="1" applyAlignment="1">
      <alignment horizontal="center" vertical="center"/>
    </xf>
    <xf numFmtId="178" fontId="72" fillId="0" borderId="0" xfId="6" applyNumberFormat="1" applyFont="1" applyAlignment="1">
      <alignment horizontal="center" vertical="center"/>
    </xf>
    <xf numFmtId="178" fontId="72" fillId="2" borderId="1" xfId="0" applyNumberFormat="1" applyFont="1" applyFill="1" applyBorder="1" applyAlignment="1" applyProtection="1">
      <alignment horizontal="center" vertical="center" wrapText="1"/>
      <protection locked="0"/>
    </xf>
    <xf numFmtId="0" fontId="72" fillId="0" borderId="1" xfId="0" applyFont="1" applyBorder="1" applyAlignment="1">
      <alignment horizontal="center" vertical="top"/>
    </xf>
    <xf numFmtId="178" fontId="72" fillId="2" borderId="7" xfId="0" applyNumberFormat="1" applyFont="1" applyFill="1" applyBorder="1" applyAlignment="1" applyProtection="1">
      <alignment horizontal="center" vertical="center" wrapText="1"/>
      <protection locked="0"/>
    </xf>
    <xf numFmtId="178" fontId="72" fillId="2" borderId="26" xfId="0" applyNumberFormat="1" applyFont="1" applyFill="1" applyBorder="1" applyAlignment="1">
      <alignment horizontal="center" vertical="center"/>
    </xf>
    <xf numFmtId="0" fontId="2" fillId="0" borderId="0" xfId="0" applyFont="1" applyAlignment="1">
      <alignment horizontal="center"/>
    </xf>
    <xf numFmtId="0" fontId="80" fillId="0" borderId="0" xfId="0" applyFont="1" applyAlignment="1" applyProtection="1">
      <alignment horizontal="center" vertical="center" wrapText="1"/>
      <protection locked="0"/>
    </xf>
    <xf numFmtId="0" fontId="56" fillId="0" borderId="0" xfId="0" applyFont="1" applyAlignment="1">
      <alignment horizontal="center" vertical="center"/>
    </xf>
    <xf numFmtId="0" fontId="64" fillId="0" borderId="0" xfId="0" applyFont="1" applyAlignment="1" applyProtection="1">
      <alignment vertical="center" wrapText="1"/>
      <protection locked="0"/>
    </xf>
    <xf numFmtId="49" fontId="72" fillId="2" borderId="1" xfId="0" quotePrefix="1" applyNumberFormat="1" applyFont="1" applyFill="1" applyBorder="1" applyAlignment="1" applyProtection="1">
      <alignment horizontal="left" vertical="center" wrapText="1"/>
      <protection locked="0"/>
    </xf>
    <xf numFmtId="0" fontId="43" fillId="0" borderId="1" xfId="0" applyFont="1" applyBorder="1" applyAlignment="1">
      <alignment horizontal="left" vertical="center" wrapText="1"/>
    </xf>
    <xf numFmtId="44" fontId="43" fillId="0" borderId="1" xfId="6" applyFont="1" applyBorder="1" applyAlignment="1">
      <alignment horizontal="left" vertical="center" wrapText="1"/>
    </xf>
    <xf numFmtId="1" fontId="43" fillId="0" borderId="7" xfId="0" applyNumberFormat="1" applyFont="1" applyBorder="1" applyAlignment="1">
      <alignment horizontal="left" vertical="center" wrapText="1"/>
    </xf>
    <xf numFmtId="0" fontId="43" fillId="2" borderId="22" xfId="0" applyFont="1" applyFill="1" applyBorder="1" applyAlignment="1">
      <alignment horizontal="left" vertical="center" wrapText="1"/>
    </xf>
    <xf numFmtId="169" fontId="43" fillId="2" borderId="22" xfId="0" applyNumberFormat="1" applyFont="1" applyFill="1" applyBorder="1" applyAlignment="1">
      <alignment vertical="center" wrapText="1"/>
    </xf>
    <xf numFmtId="169" fontId="43" fillId="2" borderId="22" xfId="0" applyNumberFormat="1" applyFont="1" applyFill="1" applyBorder="1" applyAlignment="1">
      <alignment horizontal="center" vertical="center" wrapText="1"/>
    </xf>
    <xf numFmtId="0" fontId="43" fillId="0" borderId="22" xfId="0" applyFont="1" applyBorder="1" applyAlignment="1">
      <alignment horizontal="left" vertical="center" wrapText="1"/>
    </xf>
    <xf numFmtId="44" fontId="43" fillId="0" borderId="23" xfId="6" applyFont="1" applyBorder="1" applyAlignment="1">
      <alignment horizontal="left" vertical="center" wrapText="1"/>
    </xf>
    <xf numFmtId="0" fontId="43" fillId="0" borderId="22" xfId="0" applyFont="1" applyBorder="1" applyAlignment="1">
      <alignment horizontal="left" vertical="center"/>
    </xf>
    <xf numFmtId="0" fontId="43" fillId="0" borderId="8" xfId="0" applyFont="1" applyBorder="1" applyAlignment="1">
      <alignment horizontal="center" vertical="center"/>
    </xf>
    <xf numFmtId="0" fontId="43" fillId="0" borderId="18" xfId="0" applyFont="1" applyBorder="1" applyAlignment="1">
      <alignment horizontal="left" vertical="center"/>
    </xf>
    <xf numFmtId="0" fontId="43" fillId="0" borderId="6" xfId="0" applyFont="1" applyBorder="1" applyAlignment="1">
      <alignment horizontal="left" vertical="center"/>
    </xf>
    <xf numFmtId="0" fontId="43" fillId="0" borderId="35" xfId="0" applyFont="1" applyBorder="1" applyAlignment="1">
      <alignment horizontal="left" vertical="center" wrapText="1"/>
    </xf>
    <xf numFmtId="0" fontId="43" fillId="0" borderId="26" xfId="0" applyFont="1" applyBorder="1" applyAlignment="1">
      <alignment horizontal="left" vertical="center"/>
    </xf>
    <xf numFmtId="44" fontId="43" fillId="0" borderId="25" xfId="6" applyFont="1" applyBorder="1" applyAlignment="1">
      <alignment horizontal="left" vertical="center" wrapText="1"/>
    </xf>
    <xf numFmtId="44" fontId="43" fillId="0" borderId="26" xfId="6" applyFont="1" applyBorder="1" applyAlignment="1">
      <alignment horizontal="left" vertical="center" wrapText="1"/>
    </xf>
    <xf numFmtId="0" fontId="43" fillId="0" borderId="9" xfId="0" applyFont="1" applyBorder="1" applyAlignment="1">
      <alignment horizontal="center" vertical="center"/>
    </xf>
    <xf numFmtId="0" fontId="43" fillId="0" borderId="36" xfId="0" applyFont="1" applyBorder="1" applyAlignment="1">
      <alignment horizontal="center" vertical="center" wrapText="1"/>
    </xf>
    <xf numFmtId="0" fontId="43" fillId="0" borderId="16" xfId="0" applyFont="1" applyBorder="1" applyAlignment="1">
      <alignment horizontal="left" vertical="center"/>
    </xf>
    <xf numFmtId="0" fontId="43" fillId="0" borderId="17" xfId="0" applyFont="1" applyBorder="1" applyAlignment="1">
      <alignment horizontal="left" vertical="center"/>
    </xf>
    <xf numFmtId="0" fontId="43" fillId="0" borderId="37" xfId="0" applyFont="1" applyBorder="1" applyAlignment="1">
      <alignment horizontal="left" vertical="center" wrapText="1"/>
    </xf>
    <xf numFmtId="0" fontId="43" fillId="0" borderId="27" xfId="0" applyFont="1" applyBorder="1" applyAlignment="1">
      <alignment horizontal="left" vertical="center"/>
    </xf>
    <xf numFmtId="44" fontId="43" fillId="0" borderId="36" xfId="6" applyFont="1" applyBorder="1" applyAlignment="1">
      <alignment horizontal="left" vertical="center" wrapText="1"/>
    </xf>
    <xf numFmtId="44" fontId="43" fillId="0" borderId="27" xfId="6" applyFont="1" applyBorder="1" applyAlignment="1">
      <alignment horizontal="left" vertical="center" wrapText="1"/>
    </xf>
    <xf numFmtId="0" fontId="43" fillId="2" borderId="2" xfId="17" applyFont="1" applyFill="1" applyBorder="1" applyAlignment="1">
      <alignment horizontal="left" vertical="center"/>
    </xf>
    <xf numFmtId="0" fontId="43" fillId="2" borderId="22" xfId="17" applyFont="1" applyFill="1" applyBorder="1" applyAlignment="1">
      <alignment horizontal="left" vertical="center"/>
    </xf>
    <xf numFmtId="0" fontId="72" fillId="0" borderId="22" xfId="17" applyFont="1" applyBorder="1" applyAlignment="1">
      <alignment horizontal="center" vertical="center" wrapText="1"/>
    </xf>
    <xf numFmtId="183" fontId="43" fillId="0" borderId="1" xfId="0" applyNumberFormat="1" applyFont="1" applyBorder="1" applyAlignment="1">
      <alignment horizontal="left" vertical="center" wrapText="1"/>
    </xf>
    <xf numFmtId="0" fontId="43" fillId="2" borderId="22" xfId="0" applyFont="1" applyFill="1" applyBorder="1" applyAlignment="1">
      <alignment horizontal="left" vertical="center"/>
    </xf>
    <xf numFmtId="169" fontId="43" fillId="2" borderId="22" xfId="0" applyNumberFormat="1" applyFont="1" applyFill="1" applyBorder="1" applyAlignment="1">
      <alignment horizontal="left" vertical="center" wrapText="1"/>
    </xf>
    <xf numFmtId="0" fontId="3" fillId="2" borderId="1" xfId="0" applyFont="1" applyFill="1" applyBorder="1" applyAlignment="1">
      <alignment horizontal="left" vertical="center"/>
    </xf>
    <xf numFmtId="0" fontId="3" fillId="0" borderId="23" xfId="0" applyFont="1" applyBorder="1" applyAlignment="1">
      <alignment horizontal="center" vertical="center" wrapText="1"/>
    </xf>
    <xf numFmtId="1" fontId="3" fillId="2" borderId="24" xfId="0" applyNumberFormat="1" applyFont="1" applyFill="1" applyBorder="1" applyAlignment="1">
      <alignment horizontal="left" vertical="center" wrapText="1"/>
    </xf>
    <xf numFmtId="0" fontId="3" fillId="2" borderId="22" xfId="0" applyFont="1" applyFill="1" applyBorder="1" applyAlignment="1">
      <alignment horizontal="left" vertical="center"/>
    </xf>
    <xf numFmtId="183" fontId="3" fillId="2" borderId="22" xfId="0" applyNumberFormat="1" applyFont="1" applyFill="1" applyBorder="1" applyAlignment="1">
      <alignment horizontal="left" vertical="center" wrapText="1"/>
    </xf>
    <xf numFmtId="0" fontId="3" fillId="0" borderId="22" xfId="0" applyFont="1" applyBorder="1" applyAlignment="1">
      <alignment horizontal="center" vertical="center" wrapText="1"/>
    </xf>
    <xf numFmtId="44" fontId="34" fillId="2" borderId="22" xfId="6" applyFont="1" applyFill="1" applyBorder="1" applyAlignment="1">
      <alignment horizontal="left" vertical="top"/>
    </xf>
    <xf numFmtId="44" fontId="34" fillId="2" borderId="22" xfId="6" applyFont="1" applyFill="1" applyBorder="1" applyAlignment="1">
      <alignment horizontal="left" vertical="center"/>
    </xf>
    <xf numFmtId="1" fontId="3" fillId="2" borderId="24" xfId="0" applyNumberFormat="1" applyFont="1" applyFill="1" applyBorder="1" applyAlignment="1">
      <alignment horizontal="center" vertical="center" wrapText="1"/>
    </xf>
    <xf numFmtId="183" fontId="43" fillId="2" borderId="1" xfId="0" applyNumberFormat="1" applyFont="1" applyFill="1" applyBorder="1" applyAlignment="1">
      <alignment horizontal="left" vertical="center" wrapText="1"/>
    </xf>
    <xf numFmtId="0" fontId="3" fillId="0" borderId="24" xfId="0" applyFont="1" applyBorder="1" applyAlignment="1">
      <alignment horizontal="left" vertical="center"/>
    </xf>
    <xf numFmtId="44" fontId="3" fillId="0" borderId="22" xfId="6" applyFont="1" applyBorder="1" applyAlignment="1">
      <alignment horizontal="right" vertical="center"/>
    </xf>
    <xf numFmtId="44" fontId="43" fillId="0" borderId="26" xfId="6" applyFont="1" applyBorder="1" applyAlignment="1">
      <alignment horizontal="right" vertical="center" wrapText="1"/>
    </xf>
    <xf numFmtId="0" fontId="43" fillId="0" borderId="28" xfId="0" applyFont="1" applyBorder="1" applyAlignment="1">
      <alignment horizontal="left" vertical="center" wrapText="1"/>
    </xf>
    <xf numFmtId="44" fontId="43" fillId="0" borderId="27" xfId="6" applyFont="1" applyBorder="1" applyAlignment="1">
      <alignment horizontal="right" vertical="center" wrapText="1"/>
    </xf>
    <xf numFmtId="0" fontId="43" fillId="0" borderId="23" xfId="0" applyFont="1" applyBorder="1" applyAlignment="1">
      <alignment horizontal="left" vertical="center"/>
    </xf>
    <xf numFmtId="0" fontId="43" fillId="0" borderId="19" xfId="0" applyFont="1" applyBorder="1" applyAlignment="1">
      <alignment horizontal="left" vertical="center" wrapText="1"/>
    </xf>
    <xf numFmtId="0" fontId="43" fillId="0" borderId="4" xfId="0" applyFont="1" applyBorder="1" applyAlignment="1">
      <alignment horizontal="left" vertical="center" wrapText="1"/>
    </xf>
    <xf numFmtId="0" fontId="8" fillId="0" borderId="1" xfId="1" applyNumberFormat="1" applyFont="1" applyBorder="1" applyAlignment="1">
      <alignment horizontal="center" vertical="center"/>
    </xf>
    <xf numFmtId="0" fontId="8" fillId="0" borderId="1" xfId="1" applyNumberFormat="1" applyFont="1" applyFill="1" applyBorder="1" applyAlignment="1">
      <alignment horizontal="center" vertical="center"/>
    </xf>
    <xf numFmtId="0" fontId="0" fillId="0" borderId="1" xfId="1" applyNumberFormat="1" applyFont="1" applyFill="1" applyBorder="1" applyAlignment="1">
      <alignment horizontal="center" vertical="center"/>
    </xf>
    <xf numFmtId="0" fontId="56" fillId="0" borderId="1" xfId="0" applyFont="1" applyBorder="1"/>
    <xf numFmtId="0" fontId="79" fillId="0" borderId="0" xfId="0" applyFont="1" applyAlignment="1">
      <alignment horizontal="center" vertical="center" wrapText="1"/>
    </xf>
    <xf numFmtId="181" fontId="43" fillId="0" borderId="0" xfId="0" applyNumberFormat="1" applyFont="1" applyAlignment="1">
      <alignment horizontal="center" wrapText="1"/>
    </xf>
    <xf numFmtId="0" fontId="0" fillId="0" borderId="1" xfId="1" applyNumberFormat="1" applyFont="1" applyBorder="1" applyAlignment="1">
      <alignment horizontal="center" vertical="center"/>
    </xf>
    <xf numFmtId="169" fontId="44" fillId="0" borderId="0" xfId="0" applyNumberFormat="1" applyFont="1" applyAlignment="1">
      <alignment vertical="center" wrapText="1"/>
    </xf>
    <xf numFmtId="3" fontId="79" fillId="0" borderId="0" xfId="0" applyNumberFormat="1" applyFont="1" applyAlignment="1">
      <alignment horizontal="right" vertical="center" wrapText="1"/>
    </xf>
    <xf numFmtId="0" fontId="43" fillId="0" borderId="0" xfId="0" applyFont="1" applyAlignment="1" applyProtection="1">
      <alignment horizontal="center" wrapText="1"/>
      <protection locked="0"/>
    </xf>
    <xf numFmtId="0" fontId="0" fillId="0" borderId="1" xfId="1" applyNumberFormat="1" applyFont="1" applyFill="1" applyBorder="1" applyAlignment="1">
      <alignment horizontal="center"/>
    </xf>
    <xf numFmtId="0" fontId="0" fillId="0" borderId="0" xfId="1" applyNumberFormat="1" applyFont="1" applyFill="1" applyBorder="1" applyAlignment="1">
      <alignment horizontal="center"/>
    </xf>
    <xf numFmtId="181" fontId="40" fillId="0" borderId="0" xfId="0" applyNumberFormat="1" applyFont="1" applyAlignment="1" applyProtection="1">
      <alignment horizontal="center" vertical="center" wrapText="1"/>
      <protection locked="0"/>
    </xf>
    <xf numFmtId="0" fontId="44" fillId="8" borderId="1" xfId="0" applyFont="1" applyFill="1" applyBorder="1" applyAlignment="1" applyProtection="1">
      <alignment vertical="center" wrapText="1"/>
      <protection locked="0"/>
    </xf>
    <xf numFmtId="178" fontId="26" fillId="0" borderId="6" xfId="0" applyNumberFormat="1" applyFont="1" applyBorder="1" applyAlignment="1" applyProtection="1">
      <alignment vertical="center" wrapText="1"/>
      <protection locked="0"/>
    </xf>
    <xf numFmtId="181" fontId="26" fillId="0" borderId="1" xfId="0" applyNumberFormat="1" applyFont="1" applyBorder="1" applyAlignment="1" applyProtection="1">
      <alignment horizontal="center" vertical="center" wrapText="1"/>
      <protection locked="0"/>
    </xf>
    <xf numFmtId="4" fontId="3" fillId="0" borderId="1" xfId="0" applyNumberFormat="1" applyFont="1" applyBorder="1" applyAlignment="1">
      <alignment horizontal="center" vertical="center"/>
    </xf>
    <xf numFmtId="178" fontId="26" fillId="0" borderId="1" xfId="0" applyNumberFormat="1" applyFont="1" applyBorder="1" applyAlignment="1" applyProtection="1">
      <alignment vertical="center" wrapText="1"/>
      <protection locked="0"/>
    </xf>
    <xf numFmtId="3" fontId="26" fillId="0" borderId="1" xfId="0" applyNumberFormat="1" applyFont="1" applyBorder="1" applyAlignment="1">
      <alignment horizontal="center"/>
    </xf>
    <xf numFmtId="3" fontId="26" fillId="0" borderId="10" xfId="0" applyNumberFormat="1" applyFont="1" applyBorder="1" applyAlignment="1">
      <alignment horizontal="center"/>
    </xf>
    <xf numFmtId="3" fontId="26" fillId="0" borderId="9" xfId="0" applyNumberFormat="1" applyFont="1" applyBorder="1" applyAlignment="1">
      <alignment horizontal="center"/>
    </xf>
    <xf numFmtId="178" fontId="26" fillId="0" borderId="0" xfId="0" applyNumberFormat="1" applyFont="1" applyAlignment="1">
      <alignment vertical="top"/>
    </xf>
    <xf numFmtId="181" fontId="40" fillId="0" borderId="0" xfId="0" applyNumberFormat="1" applyFont="1" applyAlignment="1">
      <alignment horizontal="center" wrapText="1"/>
    </xf>
    <xf numFmtId="0" fontId="83" fillId="0" borderId="0" xfId="0" applyFont="1" applyAlignment="1" applyProtection="1">
      <alignment horizontal="left" vertical="center"/>
      <protection locked="0"/>
    </xf>
    <xf numFmtId="0" fontId="86" fillId="9" borderId="1" xfId="1" applyNumberFormat="1" applyFont="1" applyFill="1" applyBorder="1" applyAlignment="1">
      <alignment horizontal="center" vertical="center"/>
    </xf>
    <xf numFmtId="0" fontId="63" fillId="9" borderId="1" xfId="0" applyFont="1" applyFill="1" applyBorder="1" applyAlignment="1">
      <alignment horizontal="center" vertical="center"/>
    </xf>
    <xf numFmtId="0" fontId="64" fillId="9" borderId="1" xfId="0" applyFont="1" applyFill="1" applyBorder="1" applyAlignment="1">
      <alignment horizontal="center" vertical="center"/>
    </xf>
    <xf numFmtId="0" fontId="63" fillId="9" borderId="1" xfId="1" applyNumberFormat="1" applyFont="1" applyFill="1" applyBorder="1" applyAlignment="1">
      <alignment horizontal="center" vertical="center"/>
    </xf>
    <xf numFmtId="0" fontId="44" fillId="9" borderId="1" xfId="0" applyFont="1" applyFill="1" applyBorder="1" applyAlignment="1" applyProtection="1">
      <alignment horizontal="center" vertical="center" wrapText="1"/>
      <protection locked="0"/>
    </xf>
    <xf numFmtId="0" fontId="44" fillId="9" borderId="1" xfId="0" applyFont="1" applyFill="1" applyBorder="1" applyAlignment="1">
      <alignment horizontal="center" vertical="center"/>
    </xf>
    <xf numFmtId="1" fontId="44" fillId="9" borderId="1" xfId="0" applyNumberFormat="1" applyFont="1" applyFill="1" applyBorder="1" applyAlignment="1" applyProtection="1">
      <alignment horizontal="center" vertical="center" wrapText="1"/>
      <protection locked="0"/>
    </xf>
    <xf numFmtId="178" fontId="44" fillId="9" borderId="1" xfId="0" applyNumberFormat="1" applyFont="1" applyFill="1" applyBorder="1" applyAlignment="1" applyProtection="1">
      <alignment horizontal="center" vertical="center" wrapText="1"/>
      <protection locked="0"/>
    </xf>
    <xf numFmtId="0" fontId="63" fillId="9" borderId="1" xfId="0" applyFont="1" applyFill="1" applyBorder="1" applyAlignment="1">
      <alignment horizontal="left" vertical="center"/>
    </xf>
    <xf numFmtId="0" fontId="63" fillId="9" borderId="1" xfId="0" applyFont="1" applyFill="1" applyBorder="1" applyAlignment="1">
      <alignment horizontal="center"/>
    </xf>
    <xf numFmtId="0" fontId="63" fillId="9" borderId="1" xfId="0" applyFont="1" applyFill="1" applyBorder="1"/>
    <xf numFmtId="0" fontId="2" fillId="2" borderId="1" xfId="0" applyFont="1" applyFill="1" applyBorder="1" applyAlignment="1">
      <alignment vertical="top"/>
    </xf>
    <xf numFmtId="14" fontId="2" fillId="2" borderId="1" xfId="0" applyNumberFormat="1" applyFont="1" applyFill="1" applyBorder="1" applyAlignment="1">
      <alignment horizontal="center" vertical="top"/>
    </xf>
    <xf numFmtId="4" fontId="2" fillId="2" borderId="1" xfId="0" applyNumberFormat="1" applyFont="1" applyFill="1" applyBorder="1" applyAlignment="1">
      <alignment horizontal="right" vertical="top"/>
    </xf>
    <xf numFmtId="0" fontId="3" fillId="2" borderId="1" xfId="0" applyFont="1" applyFill="1" applyBorder="1" applyAlignment="1">
      <alignment horizontal="center" vertical="center"/>
    </xf>
    <xf numFmtId="0" fontId="2" fillId="2" borderId="1" xfId="0" applyFont="1" applyFill="1" applyBorder="1" applyAlignment="1" applyProtection="1">
      <alignment horizontal="center" vertical="center" wrapText="1"/>
      <protection locked="0"/>
    </xf>
    <xf numFmtId="178" fontId="40" fillId="9" borderId="1" xfId="0" applyNumberFormat="1" applyFont="1" applyFill="1" applyBorder="1" applyAlignment="1" applyProtection="1">
      <alignment horizontal="center" vertical="center" wrapText="1"/>
      <protection locked="0"/>
    </xf>
    <xf numFmtId="0" fontId="40" fillId="9" borderId="1" xfId="0" applyFont="1" applyFill="1" applyBorder="1" applyAlignment="1" applyProtection="1">
      <alignment horizontal="center" vertical="center" wrapText="1"/>
      <protection locked="0"/>
    </xf>
    <xf numFmtId="0" fontId="2" fillId="2" borderId="1" xfId="0" applyFont="1" applyFill="1" applyBorder="1" applyAlignment="1">
      <alignment horizontal="left" vertical="top"/>
    </xf>
    <xf numFmtId="1" fontId="2" fillId="2" borderId="1" xfId="0" applyNumberFormat="1" applyFont="1" applyFill="1" applyBorder="1" applyAlignment="1">
      <alignment horizontal="left" vertical="top"/>
    </xf>
    <xf numFmtId="49" fontId="26" fillId="2" borderId="1" xfId="0" applyNumberFormat="1" applyFont="1" applyFill="1" applyBorder="1" applyAlignment="1">
      <alignment vertical="top"/>
    </xf>
    <xf numFmtId="43" fontId="26" fillId="2" borderId="1" xfId="0" applyNumberFormat="1" applyFont="1" applyFill="1" applyBorder="1" applyAlignment="1" applyProtection="1">
      <alignment horizontal="right" vertical="center" wrapText="1"/>
      <protection locked="0"/>
    </xf>
    <xf numFmtId="1" fontId="26" fillId="2" borderId="1" xfId="0" applyNumberFormat="1" applyFont="1" applyFill="1" applyBorder="1" applyAlignment="1" applyProtection="1">
      <alignment horizontal="center" vertical="center" wrapText="1"/>
      <protection locked="0"/>
    </xf>
    <xf numFmtId="189" fontId="26" fillId="0" borderId="2" xfId="0" applyNumberFormat="1" applyFont="1" applyBorder="1" applyAlignment="1">
      <alignment horizontal="center" vertical="center" wrapText="1"/>
    </xf>
    <xf numFmtId="181" fontId="26" fillId="2" borderId="7" xfId="0" applyNumberFormat="1" applyFont="1" applyFill="1" applyBorder="1" applyAlignment="1">
      <alignment horizontal="right" vertical="center" wrapText="1"/>
    </xf>
    <xf numFmtId="43" fontId="40" fillId="0" borderId="1" xfId="0" applyNumberFormat="1" applyFont="1" applyBorder="1" applyAlignment="1" applyProtection="1">
      <alignment horizontal="center" vertical="center" wrapText="1"/>
      <protection locked="0"/>
    </xf>
    <xf numFmtId="0" fontId="70" fillId="0" borderId="1" xfId="0" applyFont="1" applyBorder="1" applyAlignment="1">
      <alignment horizontal="center" vertical="center" wrapText="1"/>
    </xf>
    <xf numFmtId="0" fontId="70" fillId="0" borderId="1" xfId="1" applyNumberFormat="1" applyFont="1" applyFill="1" applyBorder="1" applyAlignment="1">
      <alignment horizontal="center" vertical="center" wrapText="1"/>
    </xf>
    <xf numFmtId="0" fontId="91" fillId="0" borderId="0" xfId="0" applyFont="1"/>
    <xf numFmtId="186" fontId="70" fillId="0" borderId="1" xfId="0" applyNumberFormat="1" applyFont="1" applyBorder="1" applyAlignment="1">
      <alignment horizontal="center" vertical="center" wrapText="1"/>
    </xf>
    <xf numFmtId="43" fontId="70" fillId="0" borderId="1" xfId="0" applyNumberFormat="1" applyFont="1" applyBorder="1" applyAlignment="1">
      <alignment vertical="center" wrapText="1"/>
    </xf>
    <xf numFmtId="186" fontId="68" fillId="9" borderId="1" xfId="0" applyNumberFormat="1" applyFont="1" applyFill="1" applyBorder="1" applyAlignment="1">
      <alignment horizontal="center" vertical="center" wrapText="1"/>
    </xf>
    <xf numFmtId="186" fontId="68" fillId="9" borderId="1" xfId="0" applyNumberFormat="1" applyFont="1" applyFill="1" applyBorder="1" applyAlignment="1" applyProtection="1">
      <alignment horizontal="center" vertical="center" wrapText="1"/>
      <protection locked="0"/>
    </xf>
    <xf numFmtId="43" fontId="68" fillId="5" borderId="1" xfId="0" applyNumberFormat="1" applyFont="1" applyFill="1" applyBorder="1" applyAlignment="1">
      <alignment vertical="center" wrapText="1"/>
    </xf>
    <xf numFmtId="0" fontId="81" fillId="0" borderId="0" xfId="0" applyFont="1" applyAlignment="1">
      <alignment horizontal="left" vertical="center" wrapText="1"/>
    </xf>
    <xf numFmtId="169" fontId="81" fillId="0" borderId="0" xfId="0" applyNumberFormat="1" applyFont="1" applyAlignment="1">
      <alignment vertical="center" wrapText="1"/>
    </xf>
    <xf numFmtId="169" fontId="81" fillId="0" borderId="0" xfId="0" applyNumberFormat="1" applyFont="1" applyAlignment="1">
      <alignment horizontal="center" vertical="center" wrapText="1"/>
    </xf>
    <xf numFmtId="0" fontId="81" fillId="0" borderId="0" xfId="0" applyFont="1"/>
    <xf numFmtId="0" fontId="80" fillId="0" borderId="0" xfId="0" applyFont="1" applyAlignment="1">
      <alignment horizontal="center"/>
    </xf>
    <xf numFmtId="0" fontId="80" fillId="0" borderId="0" xfId="0" applyFont="1"/>
    <xf numFmtId="1" fontId="81" fillId="0" borderId="0" xfId="0" applyNumberFormat="1" applyFont="1" applyAlignment="1">
      <alignment horizontal="left" vertical="center" wrapText="1"/>
    </xf>
    <xf numFmtId="0" fontId="44" fillId="8" borderId="1" xfId="0" applyFont="1" applyFill="1" applyBorder="1" applyAlignment="1">
      <alignment horizontal="center" vertical="center"/>
    </xf>
    <xf numFmtId="0" fontId="26" fillId="0" borderId="28" xfId="0" applyFont="1" applyBorder="1" applyAlignment="1">
      <alignment vertical="top"/>
    </xf>
    <xf numFmtId="0" fontId="84" fillId="0" borderId="0" xfId="0" applyFont="1"/>
    <xf numFmtId="0" fontId="93" fillId="0" borderId="1" xfId="0" applyFont="1" applyBorder="1" applyAlignment="1" applyProtection="1">
      <alignment horizontal="center" vertical="center" wrapText="1"/>
      <protection locked="0"/>
    </xf>
    <xf numFmtId="1" fontId="93" fillId="0" borderId="1" xfId="0" applyNumberFormat="1" applyFont="1" applyBorder="1" applyAlignment="1" applyProtection="1">
      <alignment horizontal="center" vertical="center" wrapText="1"/>
      <protection locked="0"/>
    </xf>
    <xf numFmtId="0" fontId="93" fillId="0" borderId="1" xfId="0" applyFont="1" applyBorder="1" applyAlignment="1">
      <alignment horizontal="center" vertical="center" wrapText="1"/>
    </xf>
    <xf numFmtId="0" fontId="93" fillId="0" borderId="1" xfId="0" applyFont="1" applyBorder="1" applyAlignment="1">
      <alignment horizontal="center" vertical="center"/>
    </xf>
    <xf numFmtId="0" fontId="93" fillId="2" borderId="1" xfId="0" applyFont="1" applyFill="1" applyBorder="1" applyAlignment="1" applyProtection="1">
      <alignment horizontal="center" vertical="center" wrapText="1"/>
      <protection locked="0"/>
    </xf>
    <xf numFmtId="0" fontId="93" fillId="2" borderId="1" xfId="0" applyFont="1" applyFill="1" applyBorder="1" applyAlignment="1">
      <alignment horizontal="left" vertical="center" wrapText="1"/>
    </xf>
    <xf numFmtId="0" fontId="93" fillId="2" borderId="1" xfId="0" applyFont="1" applyFill="1" applyBorder="1" applyAlignment="1">
      <alignment horizontal="center" vertical="center" wrapText="1"/>
    </xf>
    <xf numFmtId="0" fontId="93" fillId="2" borderId="1" xfId="0" applyFont="1" applyFill="1" applyBorder="1" applyAlignment="1">
      <alignment wrapText="1"/>
    </xf>
    <xf numFmtId="1" fontId="93" fillId="0" borderId="1" xfId="0" applyNumberFormat="1" applyFont="1" applyBorder="1" applyAlignment="1" applyProtection="1">
      <alignment vertical="center" wrapText="1"/>
      <protection locked="0"/>
    </xf>
    <xf numFmtId="0" fontId="93" fillId="2" borderId="1" xfId="0" applyFont="1" applyFill="1" applyBorder="1" applyAlignment="1">
      <alignment horizontal="left" vertical="center"/>
    </xf>
    <xf numFmtId="0" fontId="93" fillId="0" borderId="1" xfId="0" applyFont="1" applyBorder="1" applyAlignment="1" applyProtection="1">
      <alignment horizontal="left" vertical="center" wrapText="1"/>
      <protection locked="0"/>
    </xf>
    <xf numFmtId="1" fontId="93" fillId="0" borderId="1" xfId="0" applyNumberFormat="1" applyFont="1" applyBorder="1" applyAlignment="1" applyProtection="1">
      <alignment horizontal="left" vertical="center" wrapText="1"/>
      <protection locked="0"/>
    </xf>
    <xf numFmtId="169" fontId="93" fillId="0" borderId="1" xfId="0" applyNumberFormat="1" applyFont="1" applyBorder="1" applyAlignment="1" applyProtection="1">
      <alignment horizontal="left" vertical="center" wrapText="1"/>
      <protection locked="0"/>
    </xf>
    <xf numFmtId="0" fontId="93" fillId="0" borderId="1" xfId="0" applyFont="1" applyBorder="1" applyAlignment="1">
      <alignment horizontal="left" vertical="center"/>
    </xf>
    <xf numFmtId="178" fontId="93" fillId="0" borderId="1" xfId="0" applyNumberFormat="1" applyFont="1" applyBorder="1" applyAlignment="1" applyProtection="1">
      <alignment horizontal="left" vertical="center" wrapText="1"/>
      <protection locked="0"/>
    </xf>
    <xf numFmtId="1" fontId="93" fillId="0" borderId="1" xfId="0" applyNumberFormat="1" applyFont="1" applyBorder="1" applyAlignment="1">
      <alignment horizontal="left"/>
    </xf>
    <xf numFmtId="169" fontId="93" fillId="0" borderId="1" xfId="0" applyNumberFormat="1" applyFont="1" applyBorder="1" applyAlignment="1">
      <alignment horizontal="left"/>
    </xf>
    <xf numFmtId="44" fontId="93" fillId="0" borderId="1" xfId="6" applyFont="1" applyBorder="1" applyAlignment="1" applyProtection="1">
      <alignment horizontal="left" vertical="center" wrapText="1"/>
      <protection locked="0"/>
    </xf>
    <xf numFmtId="0" fontId="93" fillId="2" borderId="1" xfId="0" applyFont="1" applyFill="1" applyBorder="1" applyAlignment="1" applyProtection="1">
      <alignment horizontal="left" vertical="center"/>
      <protection locked="0"/>
    </xf>
    <xf numFmtId="0" fontId="93" fillId="2" borderId="1" xfId="0" applyFont="1" applyFill="1" applyBorder="1" applyAlignment="1" applyProtection="1">
      <alignment horizontal="left" vertical="center" wrapText="1"/>
      <protection locked="0"/>
    </xf>
    <xf numFmtId="169" fontId="93" fillId="2" borderId="1" xfId="0" applyNumberFormat="1" applyFont="1" applyFill="1" applyBorder="1" applyAlignment="1" applyProtection="1">
      <alignment horizontal="left" vertical="center" wrapText="1"/>
      <protection locked="0"/>
    </xf>
    <xf numFmtId="169" fontId="93" fillId="2" borderId="1" xfId="0" applyNumberFormat="1" applyFont="1" applyFill="1" applyBorder="1" applyAlignment="1">
      <alignment horizontal="left"/>
    </xf>
    <xf numFmtId="1" fontId="93" fillId="2" borderId="1" xfId="0" applyNumberFormat="1" applyFont="1" applyFill="1" applyBorder="1" applyAlignment="1" applyProtection="1">
      <alignment horizontal="left" vertical="center" wrapText="1"/>
      <protection locked="0"/>
    </xf>
    <xf numFmtId="44" fontId="93" fillId="2" borderId="1" xfId="0" applyNumberFormat="1" applyFont="1" applyFill="1" applyBorder="1" applyAlignment="1" applyProtection="1">
      <alignment horizontal="left" vertical="center" wrapText="1"/>
      <protection locked="0"/>
    </xf>
    <xf numFmtId="0" fontId="93" fillId="0" borderId="1" xfId="0" applyFont="1" applyBorder="1" applyAlignment="1">
      <alignment horizontal="left"/>
    </xf>
    <xf numFmtId="49" fontId="93" fillId="2" borderId="1" xfId="0" applyNumberFormat="1" applyFont="1" applyFill="1" applyBorder="1" applyAlignment="1">
      <alignment horizontal="left" vertical="center" wrapText="1"/>
    </xf>
    <xf numFmtId="44" fontId="93" fillId="0" borderId="1" xfId="0" applyNumberFormat="1" applyFont="1" applyBorder="1" applyAlignment="1" applyProtection="1">
      <alignment horizontal="left" vertical="center" wrapText="1"/>
      <protection locked="0"/>
    </xf>
    <xf numFmtId="49" fontId="93" fillId="2" borderId="1" xfId="0" applyNumberFormat="1" applyFont="1" applyFill="1" applyBorder="1" applyAlignment="1">
      <alignment horizontal="left" vertical="center"/>
    </xf>
    <xf numFmtId="169" fontId="93" fillId="0" borderId="1" xfId="0" applyNumberFormat="1" applyFont="1" applyBorder="1" applyAlignment="1">
      <alignment horizontal="left" vertical="center"/>
    </xf>
    <xf numFmtId="169" fontId="93" fillId="2" borderId="1" xfId="0" applyNumberFormat="1" applyFont="1" applyFill="1" applyBorder="1" applyAlignment="1">
      <alignment horizontal="left" vertical="center" wrapText="1"/>
    </xf>
    <xf numFmtId="1" fontId="93" fillId="2" borderId="1" xfId="0" applyNumberFormat="1" applyFont="1" applyFill="1" applyBorder="1" applyAlignment="1">
      <alignment horizontal="left" vertical="center"/>
    </xf>
    <xf numFmtId="0" fontId="93" fillId="2" borderId="1" xfId="0" applyFont="1" applyFill="1" applyBorder="1" applyAlignment="1">
      <alignment horizontal="left" wrapText="1"/>
    </xf>
    <xf numFmtId="44" fontId="93" fillId="2" borderId="1" xfId="0" applyNumberFormat="1" applyFont="1" applyFill="1" applyBorder="1" applyAlignment="1">
      <alignment horizontal="left"/>
    </xf>
    <xf numFmtId="1" fontId="93" fillId="2" borderId="1" xfId="0" applyNumberFormat="1" applyFont="1" applyFill="1" applyBorder="1" applyAlignment="1">
      <alignment horizontal="left" vertical="center" wrapText="1"/>
    </xf>
    <xf numFmtId="44" fontId="93" fillId="2" borderId="1" xfId="0" applyNumberFormat="1" applyFont="1" applyFill="1" applyBorder="1" applyAlignment="1">
      <alignment horizontal="left" vertical="center" wrapText="1"/>
    </xf>
    <xf numFmtId="0" fontId="93" fillId="2" borderId="1" xfId="0" applyFont="1" applyFill="1" applyBorder="1" applyAlignment="1">
      <alignment vertical="center"/>
    </xf>
    <xf numFmtId="0" fontId="93" fillId="2" borderId="1" xfId="0" applyFont="1" applyFill="1" applyBorder="1" applyAlignment="1">
      <alignment vertical="center" wrapText="1"/>
    </xf>
    <xf numFmtId="0" fontId="94" fillId="8" borderId="1" xfId="0" applyFont="1" applyFill="1" applyBorder="1" applyAlignment="1" applyProtection="1">
      <alignment vertical="center" wrapText="1"/>
      <protection locked="0"/>
    </xf>
    <xf numFmtId="49" fontId="93" fillId="0" borderId="1" xfId="0" quotePrefix="1" applyNumberFormat="1" applyFont="1" applyBorder="1" applyAlignment="1" applyProtection="1">
      <alignment vertical="center" wrapText="1"/>
      <protection locked="0"/>
    </xf>
    <xf numFmtId="0" fontId="93" fillId="0" borderId="1" xfId="0" applyFont="1" applyBorder="1"/>
    <xf numFmtId="49" fontId="93" fillId="2" borderId="1" xfId="0" quotePrefix="1" applyNumberFormat="1" applyFont="1" applyFill="1" applyBorder="1" applyAlignment="1" applyProtection="1">
      <alignment vertical="center" wrapText="1"/>
      <protection locked="0"/>
    </xf>
    <xf numFmtId="49" fontId="93" fillId="2" borderId="1" xfId="0" applyNumberFormat="1" applyFont="1" applyFill="1" applyBorder="1" applyAlignment="1">
      <alignment vertical="center"/>
    </xf>
    <xf numFmtId="49" fontId="93" fillId="0" borderId="1" xfId="0" applyNumberFormat="1" applyFont="1" applyBorder="1" applyAlignment="1">
      <alignment vertical="center"/>
    </xf>
    <xf numFmtId="0" fontId="93" fillId="0" borderId="1" xfId="0" applyFont="1" applyBorder="1" applyAlignment="1">
      <alignment vertical="center" wrapText="1"/>
    </xf>
    <xf numFmtId="44" fontId="71" fillId="2" borderId="1" xfId="0" applyNumberFormat="1" applyFont="1" applyFill="1" applyBorder="1" applyAlignment="1" applyProtection="1">
      <alignment horizontal="center" vertical="center" wrapText="1"/>
      <protection locked="0"/>
    </xf>
    <xf numFmtId="0" fontId="71" fillId="2" borderId="1" xfId="0" applyFont="1" applyFill="1" applyBorder="1" applyAlignment="1" applyProtection="1">
      <alignment horizontal="center" vertical="center" wrapText="1"/>
      <protection locked="0"/>
    </xf>
    <xf numFmtId="180" fontId="71" fillId="2" borderId="1" xfId="0" applyNumberFormat="1" applyFont="1" applyFill="1" applyBorder="1" applyAlignment="1" applyProtection="1">
      <alignment horizontal="center" wrapText="1"/>
      <protection locked="0"/>
    </xf>
    <xf numFmtId="0" fontId="53" fillId="8" borderId="1" xfId="0" applyFont="1" applyFill="1" applyBorder="1" applyAlignment="1">
      <alignment horizontal="center" vertical="center"/>
    </xf>
    <xf numFmtId="180" fontId="70" fillId="0" borderId="1" xfId="16" applyNumberFormat="1" applyFont="1" applyBorder="1" applyAlignment="1">
      <alignment horizontal="center" vertical="center"/>
    </xf>
    <xf numFmtId="0" fontId="44" fillId="9" borderId="8" xfId="0" applyFont="1" applyFill="1" applyBorder="1" applyAlignment="1" applyProtection="1">
      <alignment horizontal="center" vertical="center" wrapText="1"/>
      <protection locked="0"/>
    </xf>
    <xf numFmtId="3" fontId="44" fillId="9" borderId="1" xfId="0" applyNumberFormat="1" applyFont="1" applyFill="1" applyBorder="1" applyAlignment="1">
      <alignment horizontal="center" vertical="center" wrapText="1"/>
    </xf>
    <xf numFmtId="3" fontId="44" fillId="9" borderId="1" xfId="0" applyNumberFormat="1" applyFont="1" applyFill="1" applyBorder="1" applyAlignment="1" applyProtection="1">
      <alignment horizontal="center" vertical="center" wrapText="1"/>
      <protection locked="0"/>
    </xf>
    <xf numFmtId="188" fontId="79" fillId="2" borderId="1" xfId="0" applyNumberFormat="1" applyFont="1" applyFill="1" applyBorder="1" applyAlignment="1">
      <alignment horizontal="center" vertical="center" wrapText="1"/>
    </xf>
    <xf numFmtId="3" fontId="79" fillId="2" borderId="1" xfId="0" applyNumberFormat="1" applyFont="1" applyFill="1" applyBorder="1" applyAlignment="1">
      <alignment horizontal="center" vertical="center" wrapText="1"/>
    </xf>
    <xf numFmtId="0" fontId="83" fillId="0" borderId="0" xfId="0" applyFont="1" applyAlignment="1" applyProtection="1">
      <alignment horizontal="center" vertical="center"/>
      <protection locked="0"/>
    </xf>
    <xf numFmtId="1" fontId="68" fillId="0" borderId="0" xfId="0" applyNumberFormat="1" applyFont="1" applyAlignment="1" applyProtection="1">
      <alignment horizontal="center" vertical="center" wrapText="1"/>
      <protection locked="0"/>
    </xf>
    <xf numFmtId="1" fontId="40" fillId="8" borderId="8" xfId="0" applyNumberFormat="1" applyFont="1" applyFill="1" applyBorder="1" applyAlignment="1" applyProtection="1">
      <alignment horizontal="center" vertical="center" wrapText="1"/>
      <protection locked="0"/>
    </xf>
    <xf numFmtId="186" fontId="95" fillId="9" borderId="1" xfId="0" applyNumberFormat="1" applyFont="1" applyFill="1" applyBorder="1" applyAlignment="1">
      <alignment horizontal="center" vertical="center" wrapText="1"/>
    </xf>
    <xf numFmtId="2" fontId="90" fillId="0" borderId="1" xfId="0" applyNumberFormat="1" applyFont="1" applyBorder="1" applyAlignment="1">
      <alignment horizontal="center"/>
    </xf>
    <xf numFmtId="2" fontId="28" fillId="0" borderId="1" xfId="0" applyNumberFormat="1" applyFont="1" applyBorder="1" applyAlignment="1">
      <alignment horizontal="center"/>
    </xf>
    <xf numFmtId="2" fontId="53" fillId="8" borderId="1" xfId="0" applyNumberFormat="1" applyFont="1" applyFill="1" applyBorder="1" applyAlignment="1">
      <alignment horizontal="center"/>
    </xf>
    <xf numFmtId="2" fontId="44" fillId="8" borderId="1" xfId="0" applyNumberFormat="1" applyFont="1" applyFill="1" applyBorder="1" applyAlignment="1">
      <alignment horizontal="center"/>
    </xf>
    <xf numFmtId="0" fontId="43" fillId="0" borderId="1" xfId="0" applyFont="1" applyBorder="1" applyAlignment="1">
      <alignment horizontal="center"/>
    </xf>
    <xf numFmtId="0" fontId="3" fillId="2" borderId="1" xfId="0" applyFont="1" applyFill="1" applyBorder="1" applyAlignment="1">
      <alignment vertical="center"/>
    </xf>
    <xf numFmtId="4" fontId="3" fillId="2" borderId="1" xfId="0" applyNumberFormat="1" applyFont="1" applyFill="1" applyBorder="1" applyAlignment="1">
      <alignment horizontal="right" vertical="center"/>
    </xf>
    <xf numFmtId="0" fontId="3" fillId="2" borderId="8" xfId="0" applyFont="1" applyFill="1" applyBorder="1" applyAlignment="1">
      <alignment horizontal="center" vertical="center"/>
    </xf>
    <xf numFmtId="4" fontId="3" fillId="2" borderId="8" xfId="0" applyNumberFormat="1" applyFont="1" applyFill="1" applyBorder="1" applyAlignment="1">
      <alignment horizontal="right" vertical="center"/>
    </xf>
    <xf numFmtId="0" fontId="2" fillId="0" borderId="1" xfId="0" applyFont="1" applyBorder="1" applyAlignment="1">
      <alignment vertical="top"/>
    </xf>
    <xf numFmtId="0" fontId="2" fillId="0" borderId="1" xfId="0" applyFont="1" applyBorder="1" applyAlignment="1">
      <alignment horizontal="left" vertical="top"/>
    </xf>
    <xf numFmtId="14" fontId="2" fillId="0" borderId="1" xfId="0" applyNumberFormat="1" applyFont="1" applyBorder="1" applyAlignment="1">
      <alignment horizontal="center" vertical="top"/>
    </xf>
    <xf numFmtId="4" fontId="2" fillId="0" borderId="1" xfId="0" applyNumberFormat="1" applyFont="1" applyBorder="1" applyAlignment="1">
      <alignment horizontal="right" vertical="top"/>
    </xf>
    <xf numFmtId="0" fontId="2" fillId="0" borderId="1" xfId="0" applyFont="1" applyBorder="1" applyAlignment="1" applyProtection="1">
      <alignment horizontal="center" vertical="center" wrapText="1"/>
      <protection locked="0"/>
    </xf>
    <xf numFmtId="0" fontId="72" fillId="2" borderId="2" xfId="0" applyFont="1" applyFill="1" applyBorder="1" applyAlignment="1">
      <alignment horizontal="left" vertical="center"/>
    </xf>
    <xf numFmtId="0" fontId="72" fillId="2" borderId="7" xfId="0" applyFont="1" applyFill="1" applyBorder="1" applyAlignment="1">
      <alignment horizontal="left" vertical="center"/>
    </xf>
    <xf numFmtId="0" fontId="72" fillId="2" borderId="1" xfId="0" applyFont="1" applyFill="1" applyBorder="1" applyAlignment="1">
      <alignment horizontal="left" vertical="center" wrapText="1"/>
    </xf>
    <xf numFmtId="0" fontId="72" fillId="2" borderId="1" xfId="0" applyFont="1" applyFill="1" applyBorder="1" applyAlignment="1" applyProtection="1">
      <alignment horizontal="left" vertical="center" wrapText="1"/>
      <protection locked="0"/>
    </xf>
    <xf numFmtId="0" fontId="72" fillId="2" borderId="1" xfId="0" applyFont="1" applyFill="1" applyBorder="1" applyAlignment="1">
      <alignment horizontal="center" vertical="center" wrapText="1"/>
    </xf>
    <xf numFmtId="0" fontId="64" fillId="9" borderId="1" xfId="0" applyFont="1" applyFill="1" applyBorder="1" applyAlignment="1">
      <alignment horizontal="center"/>
    </xf>
    <xf numFmtId="49" fontId="56" fillId="0" borderId="0" xfId="0" applyNumberFormat="1" applyFont="1"/>
    <xf numFmtId="0" fontId="44" fillId="3" borderId="1" xfId="0" applyFont="1" applyFill="1" applyBorder="1" applyAlignment="1" applyProtection="1">
      <alignment horizontal="center" vertical="center" wrapText="1"/>
      <protection locked="0"/>
    </xf>
    <xf numFmtId="49" fontId="44" fillId="3" borderId="1" xfId="0" applyNumberFormat="1" applyFont="1" applyFill="1" applyBorder="1" applyAlignment="1">
      <alignment horizontal="center" vertical="center" wrapText="1"/>
    </xf>
    <xf numFmtId="0" fontId="44" fillId="3" borderId="1" xfId="0" applyFont="1" applyFill="1" applyBorder="1" applyAlignment="1">
      <alignment horizontal="center" vertical="center" wrapText="1"/>
    </xf>
    <xf numFmtId="0" fontId="70" fillId="0" borderId="1" xfId="0" applyFont="1" applyBorder="1" applyAlignment="1" applyProtection="1">
      <alignment horizontal="center" vertical="center" wrapText="1"/>
      <protection locked="0"/>
    </xf>
    <xf numFmtId="0" fontId="43" fillId="0" borderId="0" xfId="0" applyFont="1" applyAlignment="1">
      <alignment vertical="center"/>
    </xf>
    <xf numFmtId="0" fontId="44" fillId="0" borderId="0" xfId="0" applyFont="1" applyAlignment="1">
      <alignment vertical="center"/>
    </xf>
    <xf numFmtId="0" fontId="70" fillId="0" borderId="22" xfId="0" applyFont="1" applyBorder="1" applyAlignment="1">
      <alignment horizontal="center" vertical="center" wrapText="1"/>
    </xf>
    <xf numFmtId="0" fontId="70" fillId="0" borderId="22" xfId="0" applyFont="1" applyBorder="1" applyAlignment="1">
      <alignment horizontal="center" vertical="center"/>
    </xf>
    <xf numFmtId="1" fontId="72" fillId="0" borderId="1" xfId="0" applyNumberFormat="1" applyFont="1" applyBorder="1" applyAlignment="1">
      <alignment horizontal="center" vertical="top"/>
    </xf>
    <xf numFmtId="49" fontId="72" fillId="0" borderId="1" xfId="0" applyNumberFormat="1" applyFont="1" applyBorder="1" applyAlignment="1">
      <alignment horizontal="center" vertical="center"/>
    </xf>
    <xf numFmtId="169" fontId="72" fillId="0" borderId="1" xfId="0" applyNumberFormat="1" applyFont="1" applyBorder="1" applyAlignment="1">
      <alignment vertical="center"/>
    </xf>
    <xf numFmtId="0" fontId="70" fillId="0" borderId="1" xfId="0" applyFont="1" applyBorder="1" applyAlignment="1">
      <alignment horizontal="center" vertical="center"/>
    </xf>
    <xf numFmtId="0" fontId="62" fillId="0" borderId="0" xfId="0" applyFont="1"/>
    <xf numFmtId="0" fontId="26" fillId="0" borderId="0" xfId="0" applyFont="1" applyAlignment="1">
      <alignment horizontal="center"/>
    </xf>
    <xf numFmtId="186" fontId="70" fillId="0" borderId="1" xfId="0" applyNumberFormat="1" applyFont="1" applyBorder="1" applyAlignment="1">
      <alignment horizontal="left" vertical="center"/>
    </xf>
    <xf numFmtId="41" fontId="75" fillId="0" borderId="0" xfId="0" applyNumberFormat="1" applyFont="1"/>
    <xf numFmtId="0" fontId="75" fillId="0" borderId="0" xfId="0" applyFont="1"/>
    <xf numFmtId="187" fontId="70" fillId="0" borderId="1" xfId="0" applyNumberFormat="1" applyFont="1" applyBorder="1" applyAlignment="1">
      <alignment horizontal="center" vertical="center" wrapText="1"/>
    </xf>
    <xf numFmtId="0" fontId="40" fillId="5" borderId="1" xfId="0" applyFont="1" applyFill="1" applyBorder="1" applyAlignment="1">
      <alignment horizontal="center" vertical="center"/>
    </xf>
    <xf numFmtId="0" fontId="97" fillId="0" borderId="0" xfId="0" applyFont="1" applyAlignment="1" applyProtection="1">
      <alignment horizontal="center" vertical="center" wrapText="1"/>
      <protection locked="0"/>
    </xf>
    <xf numFmtId="0" fontId="97" fillId="0" borderId="0" xfId="0" applyFont="1" applyAlignment="1" applyProtection="1">
      <alignment horizontal="left" vertical="center" wrapText="1"/>
      <protection locked="0"/>
    </xf>
    <xf numFmtId="1" fontId="70" fillId="0" borderId="1" xfId="0" applyNumberFormat="1" applyFont="1" applyBorder="1" applyAlignment="1" applyProtection="1">
      <alignment horizontal="center" vertical="center" wrapText="1"/>
      <protection locked="0"/>
    </xf>
    <xf numFmtId="2" fontId="70" fillId="0" borderId="1" xfId="0" applyNumberFormat="1" applyFont="1" applyBorder="1" applyAlignment="1" applyProtection="1">
      <alignment horizontal="center" vertical="center" wrapText="1"/>
      <protection locked="0"/>
    </xf>
    <xf numFmtId="41" fontId="70" fillId="0" borderId="1" xfId="0" applyNumberFormat="1" applyFont="1" applyBorder="1" applyAlignment="1" applyProtection="1">
      <alignment horizontal="center" vertical="center" wrapText="1"/>
      <protection locked="0"/>
    </xf>
    <xf numFmtId="1" fontId="70" fillId="2" borderId="1" xfId="0" applyNumberFormat="1" applyFont="1" applyFill="1" applyBorder="1" applyAlignment="1">
      <alignment horizontal="center" vertical="center"/>
    </xf>
    <xf numFmtId="3" fontId="68" fillId="0" borderId="1" xfId="0" applyNumberFormat="1" applyFont="1" applyBorder="1" applyAlignment="1" applyProtection="1">
      <alignment horizontal="center" vertical="center" wrapText="1"/>
      <protection locked="0"/>
    </xf>
    <xf numFmtId="181" fontId="68" fillId="0" borderId="1" xfId="0" applyNumberFormat="1" applyFont="1" applyBorder="1" applyAlignment="1" applyProtection="1">
      <alignment horizontal="center" vertical="center" wrapText="1"/>
      <protection locked="0"/>
    </xf>
    <xf numFmtId="41" fontId="68" fillId="0" borderId="1" xfId="0" applyNumberFormat="1" applyFont="1" applyBorder="1" applyAlignment="1" applyProtection="1">
      <alignment horizontal="center" vertical="center" wrapText="1"/>
      <protection locked="0"/>
    </xf>
    <xf numFmtId="0" fontId="62" fillId="0" borderId="0" xfId="0" applyFont="1" applyAlignment="1">
      <alignment horizontal="center"/>
    </xf>
    <xf numFmtId="182" fontId="26" fillId="0" borderId="1" xfId="0" applyNumberFormat="1" applyFont="1" applyBorder="1" applyAlignment="1">
      <alignment vertical="center" wrapText="1"/>
    </xf>
    <xf numFmtId="182" fontId="26" fillId="0" borderId="1" xfId="0" applyNumberFormat="1" applyFont="1" applyBorder="1" applyAlignment="1">
      <alignment horizontal="center" vertical="center" wrapText="1"/>
    </xf>
    <xf numFmtId="0" fontId="44" fillId="0" borderId="3" xfId="0" applyFont="1" applyBorder="1" applyAlignment="1">
      <alignment horizontal="center" vertical="center"/>
    </xf>
    <xf numFmtId="0" fontId="71" fillId="8" borderId="1" xfId="0" applyFont="1" applyFill="1" applyBorder="1" applyAlignment="1" applyProtection="1">
      <alignment horizontal="center" vertical="center" wrapText="1"/>
      <protection locked="0"/>
    </xf>
    <xf numFmtId="0" fontId="72" fillId="8" borderId="1" xfId="0" applyFont="1" applyFill="1" applyBorder="1" applyAlignment="1" applyProtection="1">
      <alignment horizontal="left" vertical="center" wrapText="1"/>
      <protection locked="0"/>
    </xf>
    <xf numFmtId="0" fontId="71" fillId="8" borderId="1" xfId="0" applyFont="1" applyFill="1" applyBorder="1" applyAlignment="1">
      <alignment horizontal="center" vertical="center" wrapText="1"/>
    </xf>
    <xf numFmtId="2" fontId="26" fillId="0" borderId="1" xfId="0" applyNumberFormat="1" applyFont="1" applyBorder="1" applyAlignment="1" applyProtection="1">
      <alignment horizontal="center" vertical="center" wrapText="1"/>
      <protection locked="0"/>
    </xf>
    <xf numFmtId="2" fontId="26" fillId="0" borderId="22" xfId="0" applyNumberFormat="1" applyFont="1" applyBorder="1" applyAlignment="1">
      <alignment horizontal="center" vertical="center" wrapText="1"/>
    </xf>
    <xf numFmtId="2" fontId="26" fillId="0" borderId="1" xfId="0" applyNumberFormat="1" applyFont="1" applyBorder="1" applyAlignment="1">
      <alignment horizontal="center" vertical="center"/>
    </xf>
    <xf numFmtId="0" fontId="98" fillId="2" borderId="31" xfId="0" applyFont="1" applyFill="1" applyBorder="1" applyAlignment="1">
      <alignment horizontal="center" vertical="center"/>
    </xf>
    <xf numFmtId="0" fontId="98" fillId="2" borderId="1" xfId="0" applyFont="1" applyFill="1" applyBorder="1" applyAlignment="1">
      <alignment horizontal="center" vertical="center"/>
    </xf>
    <xf numFmtId="1" fontId="72" fillId="2" borderId="1" xfId="0" applyNumberFormat="1" applyFont="1" applyFill="1" applyBorder="1" applyAlignment="1">
      <alignment horizontal="center" vertical="center" wrapText="1"/>
    </xf>
    <xf numFmtId="2" fontId="26" fillId="0" borderId="22" xfId="0" applyNumberFormat="1" applyFont="1" applyBorder="1" applyAlignment="1">
      <alignment horizontal="center" vertical="center"/>
    </xf>
    <xf numFmtId="2" fontId="26" fillId="0" borderId="26" xfId="0" applyNumberFormat="1" applyFont="1" applyBorder="1" applyAlignment="1">
      <alignment horizontal="center" vertical="center"/>
    </xf>
    <xf numFmtId="2" fontId="26" fillId="0" borderId="1" xfId="0" applyNumberFormat="1" applyFont="1" applyBorder="1" applyAlignment="1">
      <alignment horizontal="center" vertical="center" wrapText="1"/>
    </xf>
    <xf numFmtId="1" fontId="72" fillId="2" borderId="0" xfId="0" applyNumberFormat="1" applyFont="1" applyFill="1" applyAlignment="1">
      <alignment horizontal="center" vertical="top"/>
    </xf>
    <xf numFmtId="0" fontId="72" fillId="2" borderId="1" xfId="0" applyFont="1" applyFill="1" applyBorder="1" applyAlignment="1">
      <alignment horizontal="center" vertical="top"/>
    </xf>
    <xf numFmtId="1" fontId="72" fillId="2" borderId="1" xfId="0" applyNumberFormat="1" applyFont="1" applyFill="1" applyBorder="1" applyAlignment="1">
      <alignment horizontal="center" vertical="top"/>
    </xf>
    <xf numFmtId="0" fontId="72" fillId="2" borderId="1" xfId="0" applyFont="1" applyFill="1" applyBorder="1" applyAlignment="1">
      <alignment horizontal="left" vertical="top"/>
    </xf>
    <xf numFmtId="1" fontId="72" fillId="2" borderId="0" xfId="0" applyNumberFormat="1" applyFont="1" applyFill="1" applyAlignment="1">
      <alignment horizontal="center" vertical="center"/>
    </xf>
    <xf numFmtId="0" fontId="72" fillId="2" borderId="1" xfId="0" applyFont="1" applyFill="1" applyBorder="1" applyAlignment="1">
      <alignment vertical="center"/>
    </xf>
    <xf numFmtId="49" fontId="72" fillId="2" borderId="1" xfId="0" applyNumberFormat="1" applyFont="1" applyFill="1" applyBorder="1" applyAlignment="1">
      <alignment vertical="top"/>
    </xf>
    <xf numFmtId="0" fontId="72" fillId="2" borderId="1" xfId="0" applyFont="1" applyFill="1" applyBorder="1" applyAlignment="1">
      <alignment vertical="top"/>
    </xf>
    <xf numFmtId="0" fontId="72" fillId="2" borderId="7" xfId="0" applyFont="1" applyFill="1" applyBorder="1" applyAlignment="1" applyProtection="1">
      <alignment horizontal="left" vertical="center" wrapText="1"/>
      <protection locked="0"/>
    </xf>
    <xf numFmtId="49" fontId="72" fillId="2" borderId="1" xfId="0" applyNumberFormat="1" applyFont="1" applyFill="1" applyBorder="1" applyAlignment="1">
      <alignment horizontal="left" vertical="center"/>
    </xf>
    <xf numFmtId="2" fontId="26" fillId="0" borderId="1" xfId="0" applyNumberFormat="1" applyFont="1" applyBorder="1" applyAlignment="1">
      <alignment horizontal="center"/>
    </xf>
    <xf numFmtId="49" fontId="72" fillId="2" borderId="1" xfId="0" applyNumberFormat="1" applyFont="1" applyFill="1" applyBorder="1" applyAlignment="1">
      <alignment horizontal="left" vertical="top"/>
    </xf>
    <xf numFmtId="0" fontId="72" fillId="0" borderId="1" xfId="0" applyFont="1" applyBorder="1" applyAlignment="1" applyProtection="1">
      <alignment horizontal="left" vertical="center" wrapText="1"/>
      <protection locked="0"/>
    </xf>
    <xf numFmtId="1" fontId="72" fillId="0" borderId="0" xfId="0" applyNumberFormat="1" applyFont="1" applyAlignment="1">
      <alignment horizontal="center" vertical="center"/>
    </xf>
    <xf numFmtId="0" fontId="72" fillId="0" borderId="0" xfId="0" applyFont="1" applyAlignment="1">
      <alignment horizontal="left" vertical="center"/>
    </xf>
    <xf numFmtId="0" fontId="64" fillId="8" borderId="1" xfId="0" applyFont="1" applyFill="1" applyBorder="1" applyAlignment="1">
      <alignment horizontal="center" vertical="center"/>
    </xf>
    <xf numFmtId="2" fontId="99" fillId="0" borderId="1" xfId="0" applyNumberFormat="1" applyFont="1" applyBorder="1" applyAlignment="1">
      <alignment horizontal="center"/>
    </xf>
    <xf numFmtId="2" fontId="80" fillId="0" borderId="1" xfId="0" applyNumberFormat="1" applyFont="1" applyBorder="1" applyAlignment="1">
      <alignment horizontal="center"/>
    </xf>
    <xf numFmtId="0" fontId="80" fillId="8" borderId="1" xfId="0" applyFont="1" applyFill="1" applyBorder="1" applyAlignment="1">
      <alignment horizontal="center" vertical="center"/>
    </xf>
    <xf numFmtId="0" fontId="99" fillId="0" borderId="0" xfId="0" applyFont="1"/>
    <xf numFmtId="0" fontId="79" fillId="0" borderId="0" xfId="0" applyFont="1"/>
    <xf numFmtId="0" fontId="99" fillId="0" borderId="0" xfId="0" applyFont="1" applyAlignment="1">
      <alignment horizontal="center"/>
    </xf>
    <xf numFmtId="2" fontId="100" fillId="0" borderId="1" xfId="0" applyNumberFormat="1" applyFont="1" applyBorder="1" applyAlignment="1">
      <alignment horizontal="center"/>
    </xf>
    <xf numFmtId="0" fontId="98" fillId="0" borderId="0" xfId="0" applyFont="1" applyAlignment="1">
      <alignment horizontal="left"/>
    </xf>
    <xf numFmtId="0" fontId="44" fillId="5" borderId="8" xfId="0" applyFont="1" applyFill="1" applyBorder="1" applyAlignment="1">
      <alignment horizontal="center" vertical="center"/>
    </xf>
    <xf numFmtId="2" fontId="43" fillId="0" borderId="7" xfId="0" applyNumberFormat="1" applyFont="1" applyBorder="1" applyAlignment="1" applyProtection="1">
      <alignment horizontal="center" vertical="center" wrapText="1"/>
      <protection locked="0"/>
    </xf>
    <xf numFmtId="2" fontId="43" fillId="0" borderId="24" xfId="0" applyNumberFormat="1" applyFont="1" applyBorder="1" applyAlignment="1">
      <alignment horizontal="center" vertical="center" wrapText="1"/>
    </xf>
    <xf numFmtId="0" fontId="77" fillId="0" borderId="1" xfId="0" applyFont="1" applyBorder="1" applyAlignment="1">
      <alignment horizontal="center" vertical="center"/>
    </xf>
    <xf numFmtId="2" fontId="77" fillId="0" borderId="1" xfId="0" applyNumberFormat="1" applyFont="1" applyBorder="1" applyAlignment="1">
      <alignment horizontal="center" vertical="center"/>
    </xf>
    <xf numFmtId="0" fontId="80" fillId="8" borderId="1" xfId="0" applyFont="1" applyFill="1" applyBorder="1"/>
    <xf numFmtId="0" fontId="101" fillId="0" borderId="1" xfId="0" applyFont="1" applyBorder="1" applyAlignment="1">
      <alignment horizontal="center"/>
    </xf>
    <xf numFmtId="1" fontId="101" fillId="0" borderId="1" xfId="0" applyNumberFormat="1" applyFont="1" applyBorder="1" applyAlignment="1">
      <alignment horizontal="center"/>
    </xf>
    <xf numFmtId="0" fontId="40" fillId="0" borderId="0" xfId="0" applyFont="1" applyAlignment="1">
      <alignment horizontal="center" wrapText="1"/>
    </xf>
    <xf numFmtId="0" fontId="68" fillId="0" borderId="0" xfId="0" applyFont="1" applyAlignment="1">
      <alignment horizontal="center" vertical="center" wrapText="1"/>
    </xf>
    <xf numFmtId="0" fontId="64" fillId="8" borderId="1" xfId="0" applyFont="1" applyFill="1" applyBorder="1" applyAlignment="1">
      <alignment horizontal="center" vertical="center" wrapText="1"/>
    </xf>
    <xf numFmtId="0" fontId="64" fillId="8" borderId="18" xfId="0" applyFont="1" applyFill="1" applyBorder="1" applyAlignment="1">
      <alignment horizontal="center" vertical="center" wrapText="1"/>
    </xf>
    <xf numFmtId="0" fontId="64" fillId="8" borderId="1" xfId="0" applyFont="1" applyFill="1" applyBorder="1" applyAlignment="1">
      <alignment vertical="center"/>
    </xf>
    <xf numFmtId="181" fontId="43" fillId="0" borderId="1" xfId="0" applyNumberFormat="1" applyFont="1" applyBorder="1" applyAlignment="1">
      <alignment horizontal="center" vertical="center" wrapText="1"/>
    </xf>
    <xf numFmtId="181" fontId="43" fillId="0" borderId="22" xfId="0" applyNumberFormat="1" applyFont="1" applyBorder="1" applyAlignment="1">
      <alignment horizontal="center" vertical="center" wrapText="1"/>
    </xf>
    <xf numFmtId="0" fontId="43" fillId="0" borderId="27" xfId="0" applyFont="1" applyBorder="1" applyAlignment="1">
      <alignment horizontal="center" vertical="center" wrapText="1"/>
    </xf>
    <xf numFmtId="181" fontId="3" fillId="0" borderId="1" xfId="0" applyNumberFormat="1" applyFont="1" applyBorder="1" applyAlignment="1">
      <alignment horizontal="center" vertical="center" wrapText="1"/>
    </xf>
    <xf numFmtId="181" fontId="3" fillId="0" borderId="22" xfId="0" applyNumberFormat="1" applyFont="1" applyBorder="1" applyAlignment="1">
      <alignment horizontal="center" vertical="center" wrapText="1"/>
    </xf>
    <xf numFmtId="3" fontId="81" fillId="0" borderId="1" xfId="0" applyNumberFormat="1" applyFont="1" applyBorder="1" applyAlignment="1">
      <alignment horizontal="center" vertical="center" wrapText="1"/>
    </xf>
    <xf numFmtId="3" fontId="81" fillId="0" borderId="0" xfId="0" applyNumberFormat="1" applyFont="1" applyAlignment="1">
      <alignment horizontal="center" vertical="center" wrapText="1"/>
    </xf>
    <xf numFmtId="0" fontId="101" fillId="0" borderId="1" xfId="1" applyNumberFormat="1" applyFont="1" applyBorder="1" applyAlignment="1">
      <alignment horizontal="center" vertical="center"/>
    </xf>
    <xf numFmtId="0" fontId="101" fillId="0" borderId="0" xfId="0" applyFont="1"/>
    <xf numFmtId="0" fontId="101" fillId="0" borderId="1" xfId="1" applyNumberFormat="1" applyFont="1" applyFill="1" applyBorder="1" applyAlignment="1">
      <alignment horizontal="center" vertical="center"/>
    </xf>
    <xf numFmtId="0" fontId="101" fillId="0" borderId="1" xfId="0" applyFont="1" applyBorder="1"/>
    <xf numFmtId="0" fontId="66" fillId="9" borderId="1" xfId="1" applyNumberFormat="1" applyFont="1" applyFill="1" applyBorder="1" applyAlignment="1">
      <alignment horizontal="center" vertical="center"/>
    </xf>
    <xf numFmtId="0" fontId="64" fillId="9" borderId="1" xfId="1" applyNumberFormat="1" applyFont="1" applyFill="1" applyBorder="1" applyAlignment="1">
      <alignment horizontal="center" vertical="center"/>
    </xf>
    <xf numFmtId="181" fontId="26" fillId="0" borderId="7" xfId="0" applyNumberFormat="1" applyFont="1" applyBorder="1" applyAlignment="1">
      <alignment horizontal="center" vertical="center" wrapText="1"/>
    </xf>
    <xf numFmtId="181" fontId="26" fillId="0" borderId="6" xfId="0" applyNumberFormat="1" applyFont="1" applyBorder="1" applyAlignment="1">
      <alignment horizontal="center" vertical="center" wrapText="1"/>
    </xf>
    <xf numFmtId="181" fontId="26" fillId="0" borderId="1" xfId="0" applyNumberFormat="1" applyFont="1" applyBorder="1" applyAlignment="1">
      <alignment horizontal="center" vertical="center" wrapText="1"/>
    </xf>
    <xf numFmtId="0" fontId="64" fillId="8" borderId="1" xfId="0" applyFont="1" applyFill="1" applyBorder="1" applyAlignment="1">
      <alignment horizontal="left" vertical="center"/>
    </xf>
    <xf numFmtId="0" fontId="64" fillId="8" borderId="1" xfId="0" applyFont="1" applyFill="1" applyBorder="1" applyAlignment="1">
      <alignment horizontal="center"/>
    </xf>
    <xf numFmtId="0" fontId="64" fillId="0" borderId="0" xfId="0" applyFont="1" applyAlignment="1">
      <alignment horizontal="center"/>
    </xf>
    <xf numFmtId="0" fontId="64" fillId="8" borderId="1" xfId="0" applyFont="1" applyFill="1" applyBorder="1"/>
    <xf numFmtId="0" fontId="101" fillId="0" borderId="1" xfId="1" applyNumberFormat="1" applyFont="1" applyFill="1" applyBorder="1" applyAlignment="1">
      <alignment horizontal="center"/>
    </xf>
    <xf numFmtId="0" fontId="56" fillId="0" borderId="0" xfId="1" applyNumberFormat="1" applyFont="1" applyFill="1" applyBorder="1" applyAlignment="1">
      <alignment horizontal="center"/>
    </xf>
    <xf numFmtId="181" fontId="26" fillId="0" borderId="1" xfId="0" applyNumberFormat="1" applyFont="1" applyBorder="1" applyAlignment="1">
      <alignment horizontal="center" wrapText="1"/>
    </xf>
    <xf numFmtId="4" fontId="56" fillId="0" borderId="1" xfId="0" applyNumberFormat="1" applyFont="1" applyBorder="1" applyAlignment="1">
      <alignment horizontal="center" vertical="center"/>
    </xf>
    <xf numFmtId="181" fontId="40" fillId="0" borderId="1" xfId="0" applyNumberFormat="1" applyFont="1" applyBorder="1" applyAlignment="1">
      <alignment horizontal="center" wrapText="1"/>
    </xf>
    <xf numFmtId="0" fontId="64" fillId="9" borderId="1" xfId="0" applyFont="1" applyFill="1" applyBorder="1" applyAlignment="1">
      <alignment horizontal="left" vertical="center"/>
    </xf>
    <xf numFmtId="0" fontId="43" fillId="0" borderId="0" xfId="0" applyFont="1" applyAlignment="1">
      <alignment horizontal="center" wrapText="1"/>
    </xf>
    <xf numFmtId="0" fontId="94" fillId="8" borderId="1" xfId="0" applyFont="1" applyFill="1" applyBorder="1" applyAlignment="1" applyProtection="1">
      <alignment horizontal="center" vertical="center" wrapText="1"/>
      <protection locked="0"/>
    </xf>
    <xf numFmtId="0" fontId="94" fillId="8" borderId="1" xfId="0" applyFont="1" applyFill="1" applyBorder="1" applyAlignment="1">
      <alignment horizontal="center" vertical="center" wrapText="1"/>
    </xf>
    <xf numFmtId="0" fontId="94" fillId="8" borderId="1" xfId="0" applyFont="1" applyFill="1" applyBorder="1" applyAlignment="1" applyProtection="1">
      <alignment horizontal="center" wrapText="1"/>
      <protection locked="0"/>
    </xf>
    <xf numFmtId="180" fontId="93" fillId="0" borderId="1" xfId="0" applyNumberFormat="1" applyFont="1" applyBorder="1" applyAlignment="1" applyProtection="1">
      <alignment horizontal="center" wrapText="1"/>
      <protection locked="0"/>
    </xf>
    <xf numFmtId="180" fontId="93" fillId="0" borderId="1" xfId="0" applyNumberFormat="1" applyFont="1" applyBorder="1" applyAlignment="1">
      <alignment horizontal="center"/>
    </xf>
    <xf numFmtId="181" fontId="93" fillId="2" borderId="1" xfId="0" applyNumberFormat="1" applyFont="1" applyFill="1" applyBorder="1" applyAlignment="1">
      <alignment horizontal="center" vertical="center" wrapText="1"/>
    </xf>
    <xf numFmtId="44" fontId="93" fillId="2" borderId="1" xfId="0" applyNumberFormat="1" applyFont="1" applyFill="1" applyBorder="1" applyAlignment="1">
      <alignment horizontal="left" vertical="center"/>
    </xf>
    <xf numFmtId="180" fontId="93" fillId="2" borderId="1" xfId="0" applyNumberFormat="1" applyFont="1" applyFill="1" applyBorder="1" applyAlignment="1" applyProtection="1">
      <alignment horizontal="center" wrapText="1"/>
      <protection locked="0"/>
    </xf>
    <xf numFmtId="180" fontId="93" fillId="2" borderId="1" xfId="0" applyNumberFormat="1" applyFont="1" applyFill="1" applyBorder="1" applyAlignment="1" applyProtection="1">
      <alignment horizontal="center" vertical="center" wrapText="1"/>
      <protection locked="0"/>
    </xf>
    <xf numFmtId="184" fontId="93" fillId="2" borderId="1" xfId="0" applyNumberFormat="1" applyFont="1" applyFill="1" applyBorder="1" applyAlignment="1">
      <alignment horizontal="left" vertical="center"/>
    </xf>
    <xf numFmtId="0" fontId="93" fillId="2" borderId="1" xfId="0" applyFont="1" applyFill="1" applyBorder="1" applyAlignment="1">
      <alignment horizontal="left" vertical="top"/>
    </xf>
    <xf numFmtId="0" fontId="93" fillId="2" borderId="1" xfId="0" applyFont="1" applyFill="1" applyBorder="1" applyAlignment="1">
      <alignment horizontal="left" vertical="top" wrapText="1"/>
    </xf>
    <xf numFmtId="180" fontId="93" fillId="2" borderId="1" xfId="0" applyNumberFormat="1" applyFont="1" applyFill="1" applyBorder="1" applyAlignment="1">
      <alignment horizontal="center"/>
    </xf>
    <xf numFmtId="180" fontId="93" fillId="2" borderId="1" xfId="0" applyNumberFormat="1" applyFont="1" applyFill="1" applyBorder="1" applyAlignment="1">
      <alignment horizontal="center" vertical="center" wrapText="1"/>
    </xf>
    <xf numFmtId="180" fontId="70" fillId="0" borderId="7" xfId="16" applyNumberFormat="1" applyFont="1" applyBorder="1" applyAlignment="1">
      <alignment horizontal="center" vertical="center"/>
    </xf>
    <xf numFmtId="180" fontId="43" fillId="8" borderId="1" xfId="16" applyNumberFormat="1" applyFont="1" applyFill="1" applyBorder="1" applyAlignment="1">
      <alignment horizontal="right" vertical="center"/>
    </xf>
    <xf numFmtId="0" fontId="70" fillId="0" borderId="7" xfId="16" applyNumberFormat="1" applyFont="1" applyBorder="1" applyAlignment="1">
      <alignment horizontal="center" vertical="center"/>
    </xf>
    <xf numFmtId="0" fontId="70" fillId="0" borderId="1" xfId="16" applyNumberFormat="1" applyFont="1" applyBorder="1" applyAlignment="1">
      <alignment horizontal="center" vertical="center"/>
    </xf>
    <xf numFmtId="0" fontId="70" fillId="0" borderId="0" xfId="0" applyFont="1" applyAlignment="1">
      <alignment horizontal="center"/>
    </xf>
    <xf numFmtId="0" fontId="44" fillId="8" borderId="7" xfId="16" applyNumberFormat="1" applyFont="1" applyFill="1" applyBorder="1" applyAlignment="1">
      <alignment horizontal="right" vertical="center"/>
    </xf>
    <xf numFmtId="0" fontId="44" fillId="8" borderId="1" xfId="16" applyNumberFormat="1" applyFont="1" applyFill="1" applyBorder="1" applyAlignment="1">
      <alignment horizontal="right" vertical="center"/>
    </xf>
    <xf numFmtId="180" fontId="44" fillId="8" borderId="1" xfId="16" applyNumberFormat="1" applyFont="1" applyFill="1" applyBorder="1" applyAlignment="1">
      <alignment horizontal="right" vertical="center"/>
    </xf>
    <xf numFmtId="0" fontId="40" fillId="3" borderId="9" xfId="0" applyFont="1" applyFill="1" applyBorder="1" applyAlignment="1" applyProtection="1">
      <alignment horizontal="center" vertical="center" wrapText="1"/>
      <protection locked="0"/>
    </xf>
    <xf numFmtId="49" fontId="40" fillId="3" borderId="9" xfId="0" applyNumberFormat="1" applyFont="1" applyFill="1" applyBorder="1" applyAlignment="1">
      <alignment horizontal="center" vertical="center" wrapText="1"/>
    </xf>
    <xf numFmtId="0" fontId="40" fillId="3" borderId="9" xfId="0" applyFont="1" applyFill="1" applyBorder="1" applyAlignment="1">
      <alignment horizontal="center" vertical="center" wrapText="1"/>
    </xf>
    <xf numFmtId="0" fontId="26" fillId="2" borderId="1" xfId="0" applyFont="1" applyFill="1" applyBorder="1" applyAlignment="1">
      <alignment vertical="top"/>
    </xf>
    <xf numFmtId="0" fontId="26" fillId="2" borderId="1" xfId="0" applyFont="1" applyFill="1" applyBorder="1" applyAlignment="1">
      <alignment horizontal="left" vertical="top"/>
    </xf>
    <xf numFmtId="14" fontId="26" fillId="2" borderId="1" xfId="0" applyNumberFormat="1" applyFont="1" applyFill="1" applyBorder="1" applyAlignment="1">
      <alignment horizontal="center" vertical="top"/>
    </xf>
    <xf numFmtId="4" fontId="26" fillId="2" borderId="1" xfId="0" applyNumberFormat="1" applyFont="1" applyFill="1" applyBorder="1" applyAlignment="1">
      <alignment horizontal="right" vertical="top"/>
    </xf>
    <xf numFmtId="0" fontId="26" fillId="2" borderId="1" xfId="0" applyFont="1" applyFill="1" applyBorder="1" applyAlignment="1" applyProtection="1">
      <alignment horizontal="center" vertical="center" wrapText="1"/>
      <protection locked="0"/>
    </xf>
    <xf numFmtId="0" fontId="26" fillId="0" borderId="1" xfId="0" applyFont="1" applyBorder="1" applyAlignment="1">
      <alignment vertical="top"/>
    </xf>
    <xf numFmtId="3" fontId="79" fillId="0" borderId="1" xfId="0" applyNumberFormat="1" applyFont="1" applyBorder="1" applyAlignment="1">
      <alignment horizontal="center" vertical="center" wrapText="1"/>
    </xf>
    <xf numFmtId="3" fontId="79" fillId="0" borderId="1" xfId="0" applyNumberFormat="1" applyFont="1" applyBorder="1" applyAlignment="1">
      <alignment horizontal="center" vertical="center"/>
    </xf>
    <xf numFmtId="0" fontId="44" fillId="8" borderId="1" xfId="0" applyFont="1" applyFill="1" applyBorder="1" applyAlignment="1">
      <alignment horizontal="left" vertical="center"/>
    </xf>
    <xf numFmtId="0" fontId="36" fillId="8" borderId="1" xfId="0" applyFont="1" applyFill="1" applyBorder="1" applyAlignment="1">
      <alignment horizontal="center" wrapText="1"/>
    </xf>
    <xf numFmtId="0" fontId="44" fillId="8" borderId="1" xfId="0" applyFont="1" applyFill="1" applyBorder="1"/>
    <xf numFmtId="0" fontId="70" fillId="0" borderId="1" xfId="16" applyNumberFormat="1" applyFont="1" applyFill="1" applyBorder="1" applyAlignment="1">
      <alignment horizontal="center"/>
    </xf>
    <xf numFmtId="0" fontId="56" fillId="0" borderId="4" xfId="0" applyFont="1" applyBorder="1" applyAlignment="1" applyProtection="1">
      <alignment vertical="center"/>
      <protection locked="0"/>
    </xf>
    <xf numFmtId="0" fontId="56" fillId="0" borderId="0" xfId="0" applyFont="1" applyAlignment="1" applyProtection="1">
      <alignment horizontal="left" vertical="center"/>
      <protection locked="0"/>
    </xf>
    <xf numFmtId="0" fontId="56" fillId="0" borderId="4" xfId="0" applyFont="1" applyBorder="1" applyAlignment="1" applyProtection="1">
      <alignment horizontal="left" vertical="center"/>
      <protection locked="0"/>
    </xf>
    <xf numFmtId="0" fontId="68" fillId="3" borderId="1" xfId="0" applyFont="1" applyFill="1" applyBorder="1" applyAlignment="1" applyProtection="1">
      <alignment horizontal="center" vertical="center" wrapText="1"/>
      <protection locked="0"/>
    </xf>
    <xf numFmtId="0" fontId="56" fillId="0" borderId="0" xfId="0" applyFont="1" applyAlignment="1">
      <alignment horizontal="left"/>
    </xf>
    <xf numFmtId="0" fontId="74" fillId="9" borderId="1" xfId="0" applyFont="1" applyFill="1" applyBorder="1" applyAlignment="1" applyProtection="1">
      <alignment horizontal="left" vertical="center" wrapText="1"/>
      <protection locked="0"/>
    </xf>
    <xf numFmtId="186" fontId="70" fillId="0" borderId="1" xfId="0" applyNumberFormat="1" applyFont="1" applyBorder="1" applyAlignment="1">
      <alignment horizontal="left" vertical="center" wrapText="1"/>
    </xf>
    <xf numFmtId="186" fontId="68" fillId="9" borderId="1" xfId="0" applyNumberFormat="1" applyFont="1" applyFill="1" applyBorder="1" applyAlignment="1">
      <alignment horizontal="left" vertical="center" wrapText="1"/>
    </xf>
    <xf numFmtId="0" fontId="26" fillId="0" borderId="0" xfId="0" applyFont="1" applyAlignment="1" applyProtection="1">
      <alignment horizontal="left" vertical="center" wrapText="1"/>
      <protection locked="0"/>
    </xf>
    <xf numFmtId="0" fontId="62" fillId="0" borderId="0" xfId="0" applyFont="1" applyAlignment="1">
      <alignment horizontal="left"/>
    </xf>
    <xf numFmtId="2" fontId="99" fillId="0" borderId="1" xfId="0" applyNumberFormat="1" applyFont="1" applyBorder="1" applyAlignment="1">
      <alignment horizontal="left"/>
    </xf>
    <xf numFmtId="0" fontId="80" fillId="8" borderId="1" xfId="0" applyFont="1" applyFill="1" applyBorder="1" applyAlignment="1">
      <alignment horizontal="left" vertical="center"/>
    </xf>
    <xf numFmtId="2" fontId="77" fillId="0" borderId="0" xfId="0" applyNumberFormat="1" applyFont="1" applyAlignment="1">
      <alignment horizontal="left"/>
    </xf>
    <xf numFmtId="0" fontId="80" fillId="8" borderId="1" xfId="0" applyFont="1" applyFill="1" applyBorder="1" applyAlignment="1">
      <alignment horizontal="left"/>
    </xf>
    <xf numFmtId="0" fontId="101" fillId="0" borderId="1" xfId="0" applyFont="1" applyBorder="1" applyAlignment="1">
      <alignment horizontal="left"/>
    </xf>
    <xf numFmtId="0" fontId="64" fillId="8" borderId="6" xfId="0" applyFont="1" applyFill="1" applyBorder="1" applyAlignment="1">
      <alignment horizontal="left" vertical="center" wrapText="1"/>
    </xf>
    <xf numFmtId="0" fontId="80" fillId="0" borderId="0" xfId="0" applyFont="1" applyAlignment="1">
      <alignment horizontal="left"/>
    </xf>
    <xf numFmtId="0" fontId="101" fillId="0" borderId="1" xfId="1" applyNumberFormat="1" applyFont="1" applyBorder="1" applyAlignment="1">
      <alignment horizontal="left" vertical="center"/>
    </xf>
    <xf numFmtId="0" fontId="101" fillId="0" borderId="1" xfId="1" applyNumberFormat="1" applyFont="1" applyFill="1" applyBorder="1" applyAlignment="1">
      <alignment horizontal="left" vertical="center"/>
    </xf>
    <xf numFmtId="0" fontId="66" fillId="9" borderId="1" xfId="1" applyNumberFormat="1" applyFont="1" applyFill="1" applyBorder="1" applyAlignment="1">
      <alignment horizontal="left" vertical="center"/>
    </xf>
    <xf numFmtId="0" fontId="64" fillId="9" borderId="1" xfId="1" applyNumberFormat="1" applyFont="1" applyFill="1" applyBorder="1" applyAlignment="1">
      <alignment horizontal="left" vertical="center"/>
    </xf>
    <xf numFmtId="0" fontId="64" fillId="8" borderId="1" xfId="0" applyFont="1" applyFill="1" applyBorder="1" applyAlignment="1">
      <alignment horizontal="left"/>
    </xf>
    <xf numFmtId="0" fontId="101" fillId="0" borderId="1" xfId="1" applyNumberFormat="1" applyFont="1" applyFill="1" applyBorder="1" applyAlignment="1">
      <alignment horizontal="left"/>
    </xf>
    <xf numFmtId="1" fontId="26" fillId="0" borderId="0" xfId="0" applyNumberFormat="1" applyFont="1" applyAlignment="1" applyProtection="1">
      <alignment horizontal="left" vertical="center" wrapText="1"/>
      <protection locked="0"/>
    </xf>
    <xf numFmtId="0" fontId="26" fillId="0" borderId="24" xfId="0" applyFont="1" applyBorder="1" applyAlignment="1">
      <alignment horizontal="left"/>
    </xf>
    <xf numFmtId="0" fontId="26" fillId="0" borderId="28" xfId="0" applyFont="1" applyBorder="1" applyAlignment="1">
      <alignment horizontal="left"/>
    </xf>
    <xf numFmtId="0" fontId="26" fillId="0" borderId="0" xfId="0" applyFont="1" applyAlignment="1">
      <alignment horizontal="left"/>
    </xf>
    <xf numFmtId="0" fontId="64" fillId="9" borderId="1" xfId="0" applyFont="1" applyFill="1" applyBorder="1" applyAlignment="1">
      <alignment horizontal="left"/>
    </xf>
    <xf numFmtId="1" fontId="44" fillId="0" borderId="0" xfId="0" applyNumberFormat="1" applyFont="1" applyAlignment="1" applyProtection="1">
      <alignment horizontal="left" vertical="center" wrapText="1"/>
      <protection locked="0"/>
    </xf>
    <xf numFmtId="0" fontId="94" fillId="8" borderId="1" xfId="0" applyFont="1" applyFill="1" applyBorder="1" applyAlignment="1" applyProtection="1">
      <alignment horizontal="left" vertical="center" wrapText="1"/>
      <protection locked="0"/>
    </xf>
    <xf numFmtId="0" fontId="93" fillId="0" borderId="1" xfId="0" applyFont="1" applyBorder="1" applyAlignment="1">
      <alignment horizontal="left" vertical="top"/>
    </xf>
    <xf numFmtId="180" fontId="70" fillId="0" borderId="1" xfId="16" applyNumberFormat="1" applyFont="1" applyFill="1" applyBorder="1" applyAlignment="1">
      <alignment horizontal="left" vertical="center"/>
    </xf>
    <xf numFmtId="180" fontId="70" fillId="0" borderId="1" xfId="16" applyNumberFormat="1" applyFont="1" applyBorder="1" applyAlignment="1">
      <alignment horizontal="left" vertical="center"/>
    </xf>
    <xf numFmtId="0" fontId="70" fillId="0" borderId="1" xfId="16" applyNumberFormat="1" applyFont="1" applyBorder="1" applyAlignment="1">
      <alignment horizontal="left" vertical="center"/>
    </xf>
    <xf numFmtId="0" fontId="44" fillId="8" borderId="1" xfId="16" applyNumberFormat="1" applyFont="1" applyFill="1" applyBorder="1" applyAlignment="1">
      <alignment horizontal="left" vertical="center"/>
    </xf>
    <xf numFmtId="0" fontId="44" fillId="9" borderId="1" xfId="0" applyFont="1" applyFill="1" applyBorder="1" applyAlignment="1" applyProtection="1">
      <alignment horizontal="left" vertical="center" wrapText="1"/>
      <protection locked="0"/>
    </xf>
    <xf numFmtId="3" fontId="79" fillId="0" borderId="1" xfId="0" applyNumberFormat="1" applyFont="1" applyBorder="1" applyAlignment="1">
      <alignment horizontal="left" vertical="center" wrapText="1"/>
    </xf>
    <xf numFmtId="3" fontId="79" fillId="2" borderId="1" xfId="0" applyNumberFormat="1" applyFont="1" applyFill="1" applyBorder="1" applyAlignment="1">
      <alignment horizontal="left" vertical="center" wrapText="1"/>
    </xf>
    <xf numFmtId="3" fontId="44" fillId="9" borderId="1" xfId="0" applyNumberFormat="1" applyFont="1" applyFill="1" applyBorder="1" applyAlignment="1">
      <alignment horizontal="left" vertical="center" wrapText="1"/>
    </xf>
    <xf numFmtId="0" fontId="64" fillId="0" borderId="0" xfId="0" applyFont="1" applyAlignment="1">
      <alignment horizontal="left" vertical="center"/>
    </xf>
    <xf numFmtId="3" fontId="105" fillId="2" borderId="1" xfId="0" applyNumberFormat="1" applyFont="1" applyFill="1" applyBorder="1" applyAlignment="1">
      <alignment horizontal="center" vertical="center"/>
    </xf>
    <xf numFmtId="0" fontId="44" fillId="0" borderId="1" xfId="0" applyFont="1" applyBorder="1" applyAlignment="1">
      <alignment horizontal="center" vertical="center" wrapText="1"/>
    </xf>
    <xf numFmtId="4" fontId="44" fillId="2" borderId="1" xfId="0" applyNumberFormat="1" applyFont="1" applyFill="1" applyBorder="1" applyAlignment="1">
      <alignment horizontal="center" vertical="center" wrapText="1"/>
    </xf>
    <xf numFmtId="0" fontId="104" fillId="0" borderId="1" xfId="0" applyFont="1" applyBorder="1"/>
    <xf numFmtId="3" fontId="102" fillId="5" borderId="1" xfId="0" applyNumberFormat="1" applyFont="1" applyFill="1" applyBorder="1" applyAlignment="1">
      <alignment horizontal="center" vertical="center"/>
    </xf>
    <xf numFmtId="3" fontId="102" fillId="5" borderId="1" xfId="0" applyNumberFormat="1" applyFont="1" applyFill="1" applyBorder="1" applyAlignment="1">
      <alignment horizontal="center" vertical="center" wrapText="1"/>
    </xf>
    <xf numFmtId="0" fontId="36" fillId="5" borderId="1" xfId="0" applyFont="1" applyFill="1" applyBorder="1" applyAlignment="1">
      <alignment horizontal="center" vertical="center" wrapText="1"/>
    </xf>
    <xf numFmtId="0" fontId="104" fillId="5" borderId="1" xfId="0" applyFont="1" applyFill="1" applyBorder="1" applyAlignment="1">
      <alignment vertical="center"/>
    </xf>
    <xf numFmtId="0" fontId="104" fillId="5" borderId="1" xfId="0" applyFont="1" applyFill="1" applyBorder="1"/>
    <xf numFmtId="0" fontId="104" fillId="8" borderId="1" xfId="0" applyFont="1" applyFill="1" applyBorder="1"/>
    <xf numFmtId="4" fontId="40" fillId="2" borderId="1" xfId="0" applyNumberFormat="1" applyFont="1" applyFill="1" applyBorder="1" applyAlignment="1">
      <alignment horizontal="right" vertical="center" wrapText="1"/>
    </xf>
    <xf numFmtId="0" fontId="104" fillId="5" borderId="1" xfId="0" applyFont="1" applyFill="1" applyBorder="1" applyAlignment="1">
      <alignment horizontal="right"/>
    </xf>
    <xf numFmtId="4" fontId="104" fillId="5" borderId="1" xfId="0" applyNumberFormat="1" applyFont="1" applyFill="1" applyBorder="1" applyAlignment="1">
      <alignment horizontal="right"/>
    </xf>
    <xf numFmtId="0" fontId="104" fillId="8" borderId="1" xfId="0" applyFont="1" applyFill="1" applyBorder="1" applyAlignment="1">
      <alignment horizontal="right"/>
    </xf>
    <xf numFmtId="4" fontId="104" fillId="8" borderId="1" xfId="0" applyNumberFormat="1" applyFont="1" applyFill="1" applyBorder="1" applyAlignment="1">
      <alignment horizontal="right"/>
    </xf>
    <xf numFmtId="0" fontId="103" fillId="5" borderId="1" xfId="0" applyFont="1" applyFill="1" applyBorder="1" applyAlignment="1">
      <alignment horizontal="center" vertical="center" wrapText="1"/>
    </xf>
    <xf numFmtId="1" fontId="44" fillId="0" borderId="1" xfId="0" applyNumberFormat="1" applyFont="1" applyBorder="1" applyAlignment="1" applyProtection="1">
      <alignment horizontal="left" vertical="center" wrapText="1"/>
      <protection locked="0"/>
    </xf>
    <xf numFmtId="2" fontId="92" fillId="0" borderId="1" xfId="0" applyNumberFormat="1" applyFont="1" applyBorder="1" applyAlignment="1">
      <alignment horizontal="center"/>
    </xf>
    <xf numFmtId="0" fontId="44" fillId="27" borderId="8" xfId="0" applyFont="1" applyFill="1" applyBorder="1" applyAlignment="1" applyProtection="1">
      <alignment horizontal="center" vertical="center" wrapText="1"/>
      <protection locked="0"/>
    </xf>
    <xf numFmtId="0" fontId="53" fillId="9" borderId="1" xfId="0" applyFont="1" applyFill="1" applyBorder="1" applyAlignment="1">
      <alignment horizontal="center" vertical="center"/>
    </xf>
    <xf numFmtId="0" fontId="28" fillId="0" borderId="1" xfId="16" applyNumberFormat="1" applyFont="1" applyBorder="1" applyAlignment="1">
      <alignment horizontal="center" vertical="center"/>
    </xf>
    <xf numFmtId="0" fontId="90" fillId="0" borderId="1" xfId="16" applyNumberFormat="1" applyFont="1" applyBorder="1" applyAlignment="1">
      <alignment horizontal="center" vertical="center"/>
    </xf>
    <xf numFmtId="0" fontId="90" fillId="0" borderId="1" xfId="16" applyNumberFormat="1" applyFont="1" applyFill="1" applyBorder="1" applyAlignment="1">
      <alignment horizontal="center" vertical="center"/>
    </xf>
    <xf numFmtId="0" fontId="28" fillId="0" borderId="1" xfId="16" applyNumberFormat="1" applyFont="1" applyFill="1" applyBorder="1" applyAlignment="1">
      <alignment horizontal="center" vertical="center"/>
    </xf>
    <xf numFmtId="0" fontId="43" fillId="0" borderId="1" xfId="0" applyFont="1" applyBorder="1"/>
    <xf numFmtId="0" fontId="53" fillId="9" borderId="1" xfId="16" applyNumberFormat="1" applyFont="1" applyFill="1" applyBorder="1" applyAlignment="1">
      <alignment horizontal="center" vertical="center"/>
    </xf>
    <xf numFmtId="0" fontId="28" fillId="29" borderId="1" xfId="16" applyNumberFormat="1" applyFont="1" applyFill="1" applyBorder="1" applyAlignment="1">
      <alignment horizontal="center" vertical="center"/>
    </xf>
    <xf numFmtId="0" fontId="43" fillId="29" borderId="0" xfId="0" applyFont="1" applyFill="1"/>
    <xf numFmtId="0" fontId="90" fillId="29" borderId="1" xfId="16" applyNumberFormat="1" applyFont="1" applyFill="1" applyBorder="1" applyAlignment="1">
      <alignment horizontal="center" vertical="center"/>
    </xf>
    <xf numFmtId="0" fontId="90" fillId="29" borderId="1" xfId="0" applyFont="1" applyFill="1" applyBorder="1"/>
    <xf numFmtId="0" fontId="43" fillId="29" borderId="1" xfId="0" applyFont="1" applyFill="1" applyBorder="1"/>
    <xf numFmtId="0" fontId="0" fillId="29" borderId="0" xfId="0" applyFill="1"/>
    <xf numFmtId="0" fontId="90" fillId="29" borderId="0" xfId="0" applyFont="1" applyFill="1" applyAlignment="1">
      <alignment horizontal="center"/>
    </xf>
    <xf numFmtId="180" fontId="90" fillId="0" borderId="7" xfId="16" applyNumberFormat="1" applyFont="1" applyBorder="1" applyAlignment="1">
      <alignment horizontal="center" vertical="center"/>
    </xf>
    <xf numFmtId="180" fontId="90" fillId="0" borderId="1" xfId="16" applyNumberFormat="1" applyFont="1" applyFill="1" applyBorder="1" applyAlignment="1">
      <alignment horizontal="center" vertical="center"/>
    </xf>
    <xf numFmtId="180" fontId="90" fillId="0" borderId="1" xfId="16" applyNumberFormat="1" applyFont="1" applyBorder="1" applyAlignment="1">
      <alignment horizontal="center" vertical="center"/>
    </xf>
    <xf numFmtId="0" fontId="28" fillId="8" borderId="1" xfId="16" applyNumberFormat="1" applyFont="1" applyFill="1" applyBorder="1" applyAlignment="1">
      <alignment horizontal="center" vertical="center"/>
    </xf>
    <xf numFmtId="0" fontId="90" fillId="0" borderId="7" xfId="16" applyNumberFormat="1" applyFont="1" applyBorder="1" applyAlignment="1">
      <alignment horizontal="center" vertical="center"/>
    </xf>
    <xf numFmtId="0" fontId="28" fillId="0" borderId="7" xfId="16" applyNumberFormat="1" applyFont="1" applyBorder="1" applyAlignment="1">
      <alignment horizontal="center" vertical="center"/>
    </xf>
    <xf numFmtId="180" fontId="43" fillId="0" borderId="1" xfId="16" applyNumberFormat="1" applyFont="1" applyFill="1" applyBorder="1" applyAlignment="1">
      <alignment horizontal="center" vertical="center"/>
    </xf>
    <xf numFmtId="180" fontId="28" fillId="0" borderId="1" xfId="16" applyNumberFormat="1" applyFont="1" applyBorder="1" applyAlignment="1">
      <alignment horizontal="center" vertical="center"/>
    </xf>
    <xf numFmtId="180" fontId="43" fillId="0" borderId="1" xfId="16" applyNumberFormat="1" applyFont="1" applyBorder="1" applyAlignment="1">
      <alignment horizontal="center" vertical="center"/>
    </xf>
    <xf numFmtId="0" fontId="53" fillId="8" borderId="7" xfId="16" applyNumberFormat="1" applyFont="1" applyFill="1" applyBorder="1" applyAlignment="1">
      <alignment horizontal="center" vertical="center"/>
    </xf>
    <xf numFmtId="0" fontId="53" fillId="8" borderId="1" xfId="16" applyNumberFormat="1" applyFont="1" applyFill="1" applyBorder="1" applyAlignment="1">
      <alignment horizontal="center" vertical="center"/>
    </xf>
    <xf numFmtId="0" fontId="36" fillId="9" borderId="1" xfId="0" applyFont="1" applyFill="1" applyBorder="1" applyAlignment="1" applyProtection="1">
      <alignment horizontal="center" vertical="center" wrapText="1"/>
      <protection locked="0"/>
    </xf>
    <xf numFmtId="0" fontId="36" fillId="9" borderId="8" xfId="0" applyFont="1" applyFill="1" applyBorder="1" applyAlignment="1" applyProtection="1">
      <alignment horizontal="center" vertical="center" wrapText="1"/>
      <protection locked="0"/>
    </xf>
    <xf numFmtId="178" fontId="36" fillId="5" borderId="1" xfId="0" applyNumberFormat="1" applyFont="1" applyFill="1" applyBorder="1" applyAlignment="1" applyProtection="1">
      <alignment horizontal="center" vertical="center" wrapText="1"/>
      <protection locked="0"/>
    </xf>
    <xf numFmtId="3" fontId="106" fillId="13" borderId="1" xfId="0" applyNumberFormat="1" applyFont="1" applyFill="1" applyBorder="1" applyAlignment="1">
      <alignment horizontal="center" vertical="center" wrapText="1"/>
    </xf>
    <xf numFmtId="3" fontId="106" fillId="13" borderId="1" xfId="0" applyNumberFormat="1" applyFont="1" applyFill="1" applyBorder="1" applyAlignment="1">
      <alignment horizontal="center" vertical="center"/>
    </xf>
    <xf numFmtId="188" fontId="3" fillId="2" borderId="1" xfId="0" applyNumberFormat="1" applyFont="1" applyFill="1" applyBorder="1" applyAlignment="1">
      <alignment horizontal="center" vertical="center" wrapText="1"/>
    </xf>
    <xf numFmtId="3" fontId="106" fillId="0" borderId="1" xfId="0" applyNumberFormat="1" applyFont="1" applyBorder="1" applyAlignment="1">
      <alignment horizontal="center" vertical="center" wrapText="1"/>
    </xf>
    <xf numFmtId="3" fontId="106" fillId="2" borderId="1" xfId="0" applyNumberFormat="1"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3" fontId="36" fillId="9" borderId="1" xfId="0" applyNumberFormat="1" applyFont="1" applyFill="1" applyBorder="1" applyAlignment="1">
      <alignment horizontal="center" vertical="center" wrapText="1"/>
    </xf>
    <xf numFmtId="3" fontId="36" fillId="9" borderId="1" xfId="0" applyNumberFormat="1" applyFont="1" applyFill="1" applyBorder="1" applyAlignment="1" applyProtection="1">
      <alignment horizontal="center" vertical="center" wrapText="1"/>
      <protection locked="0"/>
    </xf>
    <xf numFmtId="4" fontId="90" fillId="0" borderId="1" xfId="16" applyNumberFormat="1" applyFont="1" applyFill="1" applyBorder="1" applyAlignment="1">
      <alignment horizontal="center" vertical="center"/>
    </xf>
    <xf numFmtId="4" fontId="28" fillId="0" borderId="1" xfId="16" applyNumberFormat="1" applyFont="1" applyFill="1" applyBorder="1" applyAlignment="1">
      <alignment horizontal="center" vertical="center"/>
    </xf>
    <xf numFmtId="4" fontId="43" fillId="0" borderId="1" xfId="16" applyNumberFormat="1" applyFont="1" applyFill="1" applyBorder="1" applyAlignment="1">
      <alignment horizontal="center" vertical="center"/>
    </xf>
    <xf numFmtId="0" fontId="53" fillId="27" borderId="8" xfId="0" applyFont="1" applyFill="1" applyBorder="1" applyAlignment="1">
      <alignment horizontal="center" vertical="center"/>
    </xf>
    <xf numFmtId="0" fontId="53" fillId="9" borderId="8" xfId="0" applyFont="1" applyFill="1" applyBorder="1" applyAlignment="1">
      <alignment horizontal="center" vertical="center"/>
    </xf>
    <xf numFmtId="0" fontId="44" fillId="9" borderId="8" xfId="0" applyFont="1" applyFill="1" applyBorder="1" applyAlignment="1">
      <alignment horizontal="center" vertical="center"/>
    </xf>
    <xf numFmtId="0" fontId="53" fillId="8" borderId="8" xfId="0" applyFont="1" applyFill="1" applyBorder="1" applyAlignment="1">
      <alignment horizontal="center" vertical="center"/>
    </xf>
    <xf numFmtId="178" fontId="36" fillId="5" borderId="8" xfId="0" applyNumberFormat="1" applyFont="1" applyFill="1" applyBorder="1" applyAlignment="1" applyProtection="1">
      <alignment horizontal="center" vertical="center" wrapText="1"/>
      <protection locked="0"/>
    </xf>
    <xf numFmtId="4" fontId="90" fillId="0" borderId="1" xfId="0" applyNumberFormat="1" applyFont="1" applyBorder="1" applyAlignment="1">
      <alignment horizontal="center" vertical="center" wrapText="1"/>
    </xf>
    <xf numFmtId="4" fontId="90" fillId="0" borderId="1" xfId="0" applyNumberFormat="1" applyFont="1" applyBorder="1" applyAlignment="1">
      <alignment horizontal="left" vertical="center"/>
    </xf>
    <xf numFmtId="4" fontId="90" fillId="0" borderId="1" xfId="0" applyNumberFormat="1" applyFont="1" applyBorder="1" applyAlignment="1">
      <alignment horizontal="center"/>
    </xf>
    <xf numFmtId="4" fontId="28" fillId="0" borderId="1" xfId="0" applyNumberFormat="1" applyFont="1" applyBorder="1" applyAlignment="1">
      <alignment horizontal="center"/>
    </xf>
    <xf numFmtId="4" fontId="90" fillId="0" borderId="1" xfId="0" applyNumberFormat="1" applyFont="1" applyBorder="1"/>
    <xf numFmtId="4" fontId="106" fillId="0" borderId="1" xfId="0" applyNumberFormat="1" applyFont="1" applyBorder="1" applyAlignment="1">
      <alignment horizontal="center" vertical="center" wrapText="1"/>
    </xf>
    <xf numFmtId="4" fontId="106" fillId="0" borderId="1" xfId="0" applyNumberFormat="1" applyFont="1" applyBorder="1" applyAlignment="1">
      <alignment horizontal="center" vertical="center"/>
    </xf>
    <xf numFmtId="4" fontId="43" fillId="0" borderId="1" xfId="0" applyNumberFormat="1" applyFont="1" applyBorder="1"/>
    <xf numFmtId="4" fontId="0" fillId="0" borderId="1" xfId="0" applyNumberFormat="1" applyBorder="1"/>
    <xf numFmtId="4" fontId="92" fillId="0" borderId="1" xfId="0" applyNumberFormat="1" applyFont="1" applyBorder="1" applyAlignment="1">
      <alignment horizontal="center"/>
    </xf>
    <xf numFmtId="4" fontId="28" fillId="0" borderId="1" xfId="0" applyNumberFormat="1" applyFont="1" applyBorder="1"/>
    <xf numFmtId="4" fontId="3" fillId="0" borderId="1" xfId="0" applyNumberFormat="1" applyFont="1" applyBorder="1" applyAlignment="1">
      <alignment horizontal="center" vertical="center" wrapText="1"/>
    </xf>
    <xf numFmtId="0" fontId="44" fillId="11" borderId="39" xfId="0" applyFont="1" applyFill="1" applyBorder="1" applyAlignment="1" applyProtection="1">
      <alignment vertical="center" wrapText="1"/>
      <protection locked="0"/>
    </xf>
    <xf numFmtId="0" fontId="44" fillId="11" borderId="15" xfId="0" applyFont="1" applyFill="1" applyBorder="1" applyAlignment="1" applyProtection="1">
      <alignment vertical="center" wrapText="1"/>
      <protection locked="0"/>
    </xf>
    <xf numFmtId="0" fontId="108" fillId="8" borderId="1" xfId="0" applyFont="1" applyFill="1" applyBorder="1"/>
    <xf numFmtId="0" fontId="33" fillId="0" borderId="1" xfId="0" applyFont="1" applyBorder="1"/>
    <xf numFmtId="0" fontId="107" fillId="0" borderId="1" xfId="0" applyFont="1" applyBorder="1" applyAlignment="1">
      <alignment horizontal="center"/>
    </xf>
    <xf numFmtId="1" fontId="107" fillId="0" borderId="1" xfId="0" applyNumberFormat="1" applyFont="1" applyBorder="1" applyAlignment="1">
      <alignment horizontal="center"/>
    </xf>
    <xf numFmtId="1" fontId="36" fillId="8" borderId="8" xfId="0" applyNumberFormat="1" applyFont="1" applyFill="1" applyBorder="1" applyAlignment="1" applyProtection="1">
      <alignment horizontal="center" vertical="center" wrapText="1"/>
      <protection locked="0"/>
    </xf>
    <xf numFmtId="0" fontId="53" fillId="8" borderId="1" xfId="0" applyFont="1" applyFill="1" applyBorder="1" applyAlignment="1">
      <alignment horizontal="center"/>
    </xf>
    <xf numFmtId="0" fontId="90" fillId="0" borderId="1" xfId="16" applyNumberFormat="1" applyFont="1" applyFill="1" applyBorder="1" applyAlignment="1">
      <alignment horizontal="center"/>
    </xf>
    <xf numFmtId="0" fontId="109" fillId="0" borderId="1" xfId="16" applyNumberFormat="1" applyFont="1" applyFill="1" applyBorder="1" applyAlignment="1">
      <alignment horizontal="center"/>
    </xf>
    <xf numFmtId="0" fontId="53" fillId="9" borderId="1" xfId="0" applyFont="1" applyFill="1" applyBorder="1" applyAlignment="1">
      <alignment horizontal="center"/>
    </xf>
    <xf numFmtId="0" fontId="67" fillId="0" borderId="0" xfId="0" applyFont="1" applyAlignment="1">
      <alignment horizontal="center" vertical="center"/>
    </xf>
    <xf numFmtId="0" fontId="94" fillId="0" borderId="0" xfId="0" applyFont="1" applyAlignment="1" applyProtection="1">
      <alignment horizontal="center" vertical="center" wrapText="1"/>
      <protection locked="0"/>
    </xf>
    <xf numFmtId="0" fontId="94" fillId="30" borderId="12" xfId="0" applyFont="1" applyFill="1" applyBorder="1" applyAlignment="1" applyProtection="1">
      <alignment horizontal="center" vertical="center" wrapText="1"/>
      <protection locked="0"/>
    </xf>
    <xf numFmtId="0" fontId="94" fillId="0" borderId="0" xfId="0" applyFont="1" applyAlignment="1" applyProtection="1">
      <alignment vertical="center" wrapText="1"/>
      <protection locked="0"/>
    </xf>
    <xf numFmtId="187" fontId="69" fillId="0" borderId="1" xfId="0" applyNumberFormat="1" applyFont="1" applyBorder="1" applyAlignment="1">
      <alignment horizontal="right"/>
    </xf>
    <xf numFmtId="0" fontId="53" fillId="9" borderId="2" xfId="0" applyFont="1" applyFill="1" applyBorder="1" applyAlignment="1">
      <alignment horizontal="center"/>
    </xf>
    <xf numFmtId="0" fontId="90" fillId="0" borderId="2" xfId="16" applyNumberFormat="1" applyFont="1" applyFill="1" applyBorder="1" applyAlignment="1">
      <alignment horizontal="center"/>
    </xf>
    <xf numFmtId="0" fontId="33" fillId="0" borderId="2" xfId="0" applyFont="1" applyBorder="1" applyAlignment="1">
      <alignment horizontal="center"/>
    </xf>
    <xf numFmtId="1" fontId="44" fillId="27" borderId="1" xfId="0" applyNumberFormat="1" applyFont="1" applyFill="1" applyBorder="1" applyAlignment="1" applyProtection="1">
      <alignment vertical="center" wrapText="1"/>
      <protection locked="0"/>
    </xf>
    <xf numFmtId="0" fontId="53" fillId="27" borderId="1" xfId="0" applyFont="1" applyFill="1" applyBorder="1"/>
    <xf numFmtId="0" fontId="28" fillId="27" borderId="1" xfId="0" applyFont="1" applyFill="1" applyBorder="1" applyAlignment="1">
      <alignment wrapText="1"/>
    </xf>
    <xf numFmtId="0" fontId="28" fillId="27" borderId="1" xfId="0" applyFont="1" applyFill="1" applyBorder="1"/>
    <xf numFmtId="1" fontId="36" fillId="27" borderId="1" xfId="0" applyNumberFormat="1" applyFont="1" applyFill="1" applyBorder="1" applyAlignment="1" applyProtection="1">
      <alignment vertical="center" wrapText="1"/>
      <protection locked="0"/>
    </xf>
    <xf numFmtId="0" fontId="53" fillId="27" borderId="2" xfId="0" applyFont="1" applyFill="1" applyBorder="1"/>
    <xf numFmtId="0" fontId="53" fillId="27" borderId="7" xfId="0" applyFont="1" applyFill="1" applyBorder="1"/>
    <xf numFmtId="187" fontId="110" fillId="9" borderId="1" xfId="0" applyNumberFormat="1" applyFont="1" applyFill="1" applyBorder="1"/>
    <xf numFmtId="43" fontId="111" fillId="5" borderId="1" xfId="18" applyFont="1" applyFill="1" applyBorder="1"/>
    <xf numFmtId="43" fontId="111" fillId="8" borderId="1" xfId="0" applyNumberFormat="1" applyFont="1" applyFill="1" applyBorder="1" applyAlignment="1">
      <alignment vertical="center"/>
    </xf>
    <xf numFmtId="0" fontId="53" fillId="27" borderId="1" xfId="0" applyFont="1" applyFill="1" applyBorder="1" applyAlignment="1">
      <alignment wrapText="1"/>
    </xf>
    <xf numFmtId="167" fontId="69" fillId="0" borderId="1" xfId="1" applyFont="1" applyBorder="1"/>
    <xf numFmtId="0" fontId="33" fillId="11" borderId="1" xfId="0" applyFont="1" applyFill="1" applyBorder="1"/>
    <xf numFmtId="0" fontId="107" fillId="11" borderId="1" xfId="0" applyFont="1" applyFill="1" applyBorder="1" applyAlignment="1">
      <alignment horizontal="center"/>
    </xf>
    <xf numFmtId="43" fontId="43" fillId="11" borderId="1" xfId="18" applyFont="1" applyFill="1" applyBorder="1" applyAlignment="1">
      <alignment horizontal="center" vertical="center" wrapText="1"/>
    </xf>
    <xf numFmtId="0" fontId="19" fillId="0" borderId="0" xfId="0" applyFont="1" applyAlignment="1">
      <alignment horizontal="center" vertical="center" wrapText="1"/>
    </xf>
    <xf numFmtId="0" fontId="11" fillId="0" borderId="0" xfId="0" applyFont="1" applyAlignment="1">
      <alignment horizontal="center" vertical="center" wrapText="1"/>
    </xf>
    <xf numFmtId="0" fontId="19"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44" fontId="19" fillId="2" borderId="1" xfId="0" applyNumberFormat="1" applyFont="1" applyFill="1" applyBorder="1" applyAlignment="1">
      <alignment horizontal="right" vertical="center" wrapText="1"/>
    </xf>
    <xf numFmtId="5" fontId="19" fillId="2" borderId="1" xfId="0" applyNumberFormat="1" applyFont="1" applyFill="1" applyBorder="1" applyAlignment="1">
      <alignment horizontal="right" vertical="center" wrapText="1"/>
    </xf>
    <xf numFmtId="0" fontId="11" fillId="0" borderId="0" xfId="2" applyFont="1" applyAlignment="1">
      <alignment horizontal="center" vertical="center" wrapText="1"/>
    </xf>
    <xf numFmtId="0" fontId="11" fillId="8" borderId="0" xfId="2" applyFont="1" applyFill="1" applyAlignment="1">
      <alignment horizontal="center" vertical="center" wrapText="1"/>
    </xf>
    <xf numFmtId="0" fontId="11" fillId="0" borderId="0" xfId="2" applyFont="1" applyAlignment="1">
      <alignment horizontal="left" vertical="center" wrapText="1"/>
    </xf>
    <xf numFmtId="0" fontId="11" fillId="8" borderId="0" xfId="2" applyFont="1" applyFill="1" applyAlignment="1">
      <alignment horizontal="left" vertical="center" wrapText="1"/>
    </xf>
    <xf numFmtId="0" fontId="11" fillId="0" borderId="0" xfId="2" applyFont="1" applyAlignment="1">
      <alignment horizontal="justify" vertical="center" wrapText="1"/>
    </xf>
    <xf numFmtId="0" fontId="19" fillId="0" borderId="1" xfId="0" applyFont="1" applyBorder="1" applyAlignment="1">
      <alignment horizontal="center" vertical="center" wrapText="1"/>
    </xf>
    <xf numFmtId="6" fontId="0" fillId="0" borderId="0" xfId="0" applyNumberFormat="1" applyAlignment="1">
      <alignment horizontal="center" vertical="center"/>
    </xf>
    <xf numFmtId="0" fontId="0" fillId="0" borderId="0" xfId="0" applyAlignment="1">
      <alignment horizontal="center" vertical="center"/>
    </xf>
    <xf numFmtId="0" fontId="18" fillId="2" borderId="2" xfId="0" applyFont="1" applyFill="1" applyBorder="1" applyAlignment="1">
      <alignment horizontal="center" vertical="center" wrapText="1"/>
    </xf>
    <xf numFmtId="0" fontId="18" fillId="2" borderId="7" xfId="0" applyFont="1" applyFill="1" applyBorder="1" applyAlignment="1">
      <alignment horizontal="center" vertical="center" wrapText="1"/>
    </xf>
    <xf numFmtId="0" fontId="3" fillId="0" borderId="2"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0" fillId="0" borderId="2" xfId="0" applyBorder="1" applyAlignment="1">
      <alignment horizontal="justify" vertical="center"/>
    </xf>
    <xf numFmtId="0" fontId="0" fillId="0" borderId="3" xfId="0" applyBorder="1" applyAlignment="1">
      <alignment horizontal="justify" vertical="center"/>
    </xf>
    <xf numFmtId="0" fontId="0" fillId="0" borderId="7" xfId="0" applyBorder="1" applyAlignment="1">
      <alignment horizontal="justify" vertical="center"/>
    </xf>
    <xf numFmtId="166" fontId="18" fillId="0" borderId="2" xfId="0" applyNumberFormat="1" applyFont="1" applyBorder="1" applyAlignment="1">
      <alignment horizontal="center" vertical="center" wrapText="1"/>
    </xf>
    <xf numFmtId="166" fontId="18" fillId="0" borderId="7" xfId="0" applyNumberFormat="1" applyFont="1" applyBorder="1" applyAlignment="1">
      <alignment horizontal="center" vertical="center" wrapText="1"/>
    </xf>
    <xf numFmtId="166" fontId="0" fillId="6" borderId="1" xfId="0" applyNumberFormat="1" applyFill="1" applyBorder="1" applyAlignment="1">
      <alignment horizontal="center" vertical="center"/>
    </xf>
    <xf numFmtId="0" fontId="0" fillId="6" borderId="1" xfId="0" applyFill="1"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7" xfId="0" applyBorder="1" applyAlignment="1">
      <alignment horizontal="left" vertical="center"/>
    </xf>
    <xf numFmtId="0" fontId="18" fillId="0" borderId="2" xfId="0" applyFont="1" applyBorder="1" applyAlignment="1">
      <alignment horizontal="center" vertical="center" wrapText="1"/>
    </xf>
    <xf numFmtId="0" fontId="18" fillId="0" borderId="7" xfId="0" applyFont="1" applyBorder="1" applyAlignment="1">
      <alignment horizontal="center" vertical="center" wrapText="1"/>
    </xf>
    <xf numFmtId="0" fontId="3" fillId="0" borderId="2"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7" xfId="0" applyFont="1" applyBorder="1" applyAlignment="1">
      <alignment horizontal="justify" vertical="center" wrapText="1"/>
    </xf>
    <xf numFmtId="0" fontId="29" fillId="0" borderId="2" xfId="0" applyFont="1" applyBorder="1" applyAlignment="1">
      <alignment horizontal="justify" vertical="center"/>
    </xf>
    <xf numFmtId="0" fontId="29" fillId="0" borderId="3" xfId="0" applyFont="1" applyBorder="1" applyAlignment="1">
      <alignment horizontal="justify" vertical="center"/>
    </xf>
    <xf numFmtId="0" fontId="29" fillId="0" borderId="7" xfId="0" applyFont="1" applyBorder="1" applyAlignment="1">
      <alignment horizontal="justify" vertical="center"/>
    </xf>
    <xf numFmtId="0" fontId="16" fillId="0" borderId="0" xfId="0" applyFont="1" applyAlignment="1">
      <alignment horizontal="center" vertical="center"/>
    </xf>
    <xf numFmtId="0" fontId="27" fillId="5" borderId="2" xfId="0" applyFont="1" applyFill="1" applyBorder="1" applyAlignment="1">
      <alignment horizontal="center" vertical="center"/>
    </xf>
    <xf numFmtId="0" fontId="27" fillId="5" borderId="3" xfId="0" applyFont="1" applyFill="1" applyBorder="1" applyAlignment="1">
      <alignment horizontal="center" vertical="center"/>
    </xf>
    <xf numFmtId="0" fontId="27" fillId="5" borderId="7" xfId="0" applyFont="1" applyFill="1" applyBorder="1" applyAlignment="1">
      <alignment horizontal="center" vertical="center"/>
    </xf>
    <xf numFmtId="0" fontId="3" fillId="0" borderId="2" xfId="0" applyFont="1" applyBorder="1" applyAlignment="1" applyProtection="1">
      <alignment horizontal="left" vertical="center" wrapText="1"/>
      <protection locked="0"/>
    </xf>
    <xf numFmtId="0" fontId="3" fillId="0" borderId="3" xfId="0" applyFont="1" applyBorder="1" applyAlignment="1" applyProtection="1">
      <alignment horizontal="left" vertical="center" wrapText="1"/>
      <protection locked="0"/>
    </xf>
    <xf numFmtId="0" fontId="3" fillId="0" borderId="7" xfId="0" applyFont="1" applyBorder="1" applyAlignment="1" applyProtection="1">
      <alignment horizontal="left" vertical="center" wrapText="1"/>
      <protection locked="0"/>
    </xf>
    <xf numFmtId="0" fontId="26" fillId="0" borderId="0" xfId="0" applyFont="1" applyAlignment="1" applyProtection="1">
      <alignment horizontal="justify" vertical="center" wrapText="1"/>
      <protection locked="0"/>
    </xf>
    <xf numFmtId="44" fontId="28" fillId="0" borderId="2" xfId="6" applyFont="1" applyFill="1" applyBorder="1" applyAlignment="1">
      <alignment horizontal="center" vertical="center"/>
    </xf>
    <xf numFmtId="44" fontId="28" fillId="0" borderId="7" xfId="6" applyFont="1" applyFill="1" applyBorder="1" applyAlignment="1">
      <alignment horizontal="center" vertical="center"/>
    </xf>
    <xf numFmtId="44" fontId="28" fillId="0" borderId="2" xfId="0" applyNumberFormat="1" applyFont="1" applyBorder="1" applyAlignment="1">
      <alignment horizontal="center" vertical="center"/>
    </xf>
    <xf numFmtId="44" fontId="28" fillId="0" borderId="7" xfId="0" applyNumberFormat="1" applyFont="1" applyBorder="1" applyAlignment="1">
      <alignment horizontal="center" vertical="center"/>
    </xf>
    <xf numFmtId="0" fontId="11" fillId="0" borderId="1" xfId="0" applyFont="1" applyBorder="1" applyAlignment="1">
      <alignment horizontal="left" vertical="center"/>
    </xf>
    <xf numFmtId="0" fontId="20" fillId="3" borderId="1" xfId="0" applyFont="1" applyFill="1" applyBorder="1" applyAlignment="1">
      <alignment horizontal="center" vertical="center" wrapText="1"/>
    </xf>
    <xf numFmtId="0" fontId="11" fillId="0" borderId="2" xfId="2" applyFont="1" applyBorder="1" applyAlignment="1">
      <alignment horizontal="center" vertical="center" wrapText="1"/>
    </xf>
    <xf numFmtId="0" fontId="11" fillId="0" borderId="7" xfId="2" applyFont="1" applyBorder="1" applyAlignment="1">
      <alignment horizontal="center" vertical="center" wrapText="1"/>
    </xf>
    <xf numFmtId="0" fontId="16" fillId="2" borderId="0" xfId="0" applyFont="1" applyFill="1" applyAlignment="1">
      <alignment horizontal="center" vertical="center"/>
    </xf>
    <xf numFmtId="0" fontId="16" fillId="3" borderId="2"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16" fillId="3" borderId="7" xfId="0" applyFont="1" applyFill="1" applyBorder="1" applyAlignment="1">
      <alignment horizontal="center" vertical="center" wrapText="1"/>
    </xf>
    <xf numFmtId="0" fontId="11" fillId="0" borderId="2" xfId="2" applyFont="1" applyBorder="1" applyAlignment="1">
      <alignment horizontal="justify" vertical="center" wrapText="1"/>
    </xf>
    <xf numFmtId="0" fontId="11" fillId="0" borderId="3" xfId="2" applyFont="1" applyBorder="1" applyAlignment="1">
      <alignment horizontal="justify" vertical="center" wrapText="1"/>
    </xf>
    <xf numFmtId="0" fontId="11" fillId="0" borderId="7" xfId="2" applyFont="1" applyBorder="1" applyAlignment="1">
      <alignment horizontal="justify" vertical="center" wrapText="1"/>
    </xf>
    <xf numFmtId="0" fontId="15" fillId="2" borderId="1" xfId="3" applyFont="1" applyFill="1" applyBorder="1" applyAlignment="1">
      <alignment horizontal="center" wrapText="1"/>
    </xf>
    <xf numFmtId="0" fontId="19" fillId="0" borderId="1" xfId="0" applyFont="1" applyBorder="1" applyAlignment="1">
      <alignment horizontal="left" vertical="center" wrapText="1"/>
    </xf>
    <xf numFmtId="0" fontId="19" fillId="2" borderId="1" xfId="0" applyFont="1" applyFill="1" applyBorder="1" applyAlignment="1">
      <alignment horizontal="left" vertical="center" wrapText="1"/>
    </xf>
    <xf numFmtId="0" fontId="19" fillId="2" borderId="8"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3" xfId="0" applyFont="1" applyFill="1" applyBorder="1" applyAlignment="1">
      <alignment horizontal="left" vertical="center" wrapText="1"/>
    </xf>
    <xf numFmtId="0" fontId="19" fillId="2" borderId="7" xfId="0" applyFont="1" applyFill="1" applyBorder="1" applyAlignment="1">
      <alignment horizontal="left" vertical="center" wrapText="1"/>
    </xf>
    <xf numFmtId="0" fontId="19" fillId="2" borderId="9" xfId="0" applyFont="1" applyFill="1" applyBorder="1" applyAlignment="1">
      <alignment horizontal="left" vertical="center" wrapText="1"/>
    </xf>
    <xf numFmtId="0" fontId="11" fillId="0" borderId="2" xfId="2" applyFont="1" applyBorder="1" applyAlignment="1">
      <alignment horizontal="left" vertical="center" wrapText="1"/>
    </xf>
    <xf numFmtId="0" fontId="11" fillId="0" borderId="3" xfId="2" applyFont="1" applyBorder="1" applyAlignment="1">
      <alignment horizontal="left" vertical="center" wrapText="1"/>
    </xf>
    <xf numFmtId="0" fontId="11" fillId="0" borderId="7" xfId="2" applyFont="1" applyBorder="1" applyAlignment="1">
      <alignment horizontal="left" vertical="center" wrapText="1"/>
    </xf>
    <xf numFmtId="0" fontId="20" fillId="3" borderId="2" xfId="0" applyFont="1" applyFill="1" applyBorder="1" applyAlignment="1">
      <alignment horizontal="center" vertical="center" wrapText="1"/>
    </xf>
    <xf numFmtId="0" fontId="20" fillId="3" borderId="7" xfId="0" applyFont="1" applyFill="1" applyBorder="1" applyAlignment="1">
      <alignment horizontal="center" vertical="center" wrapText="1"/>
    </xf>
    <xf numFmtId="0" fontId="11" fillId="0" borderId="0" xfId="0" applyFont="1" applyAlignment="1">
      <alignment horizontal="justify" vertical="justify" wrapText="1"/>
    </xf>
    <xf numFmtId="0" fontId="10" fillId="0" borderId="0" xfId="0" applyFont="1" applyAlignment="1">
      <alignment horizontal="center" vertical="center"/>
    </xf>
    <xf numFmtId="169" fontId="15" fillId="0" borderId="2" xfId="2" applyNumberFormat="1" applyFont="1" applyBorder="1" applyAlignment="1">
      <alignment horizontal="right" vertical="center" wrapText="1"/>
    </xf>
    <xf numFmtId="169" fontId="15" fillId="0" borderId="3" xfId="2" applyNumberFormat="1" applyFont="1" applyBorder="1" applyAlignment="1">
      <alignment horizontal="right" vertical="center" wrapText="1"/>
    </xf>
    <xf numFmtId="169" fontId="15" fillId="0" borderId="7" xfId="2" applyNumberFormat="1" applyFont="1" applyBorder="1" applyAlignment="1">
      <alignment horizontal="right" vertical="center" wrapText="1"/>
    </xf>
    <xf numFmtId="0" fontId="16" fillId="0" borderId="0" xfId="0" applyFont="1" applyAlignment="1">
      <alignment horizontal="left" vertical="center"/>
    </xf>
    <xf numFmtId="0" fontId="10" fillId="0" borderId="0" xfId="0" applyFont="1" applyAlignment="1">
      <alignment horizontal="justify" vertical="center"/>
    </xf>
    <xf numFmtId="0" fontId="11" fillId="0" borderId="0" xfId="0" applyFont="1" applyAlignment="1">
      <alignment horizontal="justify" vertical="center" wrapText="1"/>
    </xf>
    <xf numFmtId="0" fontId="15" fillId="0" borderId="0" xfId="0" applyFont="1" applyAlignment="1">
      <alignment horizontal="justify" vertical="justify" wrapText="1"/>
    </xf>
    <xf numFmtId="0" fontId="10" fillId="0" borderId="0" xfId="0" applyFont="1" applyAlignment="1">
      <alignment horizontal="left" vertical="center" wrapText="1"/>
    </xf>
    <xf numFmtId="0" fontId="10" fillId="0" borderId="0" xfId="0" applyFont="1" applyAlignment="1">
      <alignment horizontal="justify" vertical="center" wrapText="1"/>
    </xf>
    <xf numFmtId="167" fontId="15" fillId="0" borderId="2" xfId="2" applyNumberFormat="1" applyFont="1" applyBorder="1" applyAlignment="1">
      <alignment horizontal="center" vertical="center" wrapText="1"/>
    </xf>
    <xf numFmtId="167" fontId="15" fillId="0" borderId="3" xfId="2" applyNumberFormat="1" applyFont="1" applyBorder="1" applyAlignment="1">
      <alignment horizontal="center" vertical="center" wrapText="1"/>
    </xf>
    <xf numFmtId="0" fontId="15" fillId="0" borderId="7" xfId="2"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0" xfId="0" applyFont="1" applyAlignment="1">
      <alignment horizontal="left" vertical="center"/>
    </xf>
    <xf numFmtId="0" fontId="21" fillId="0" borderId="4" xfId="0" applyFont="1" applyBorder="1" applyAlignment="1">
      <alignment horizontal="center" vertical="center" wrapText="1"/>
    </xf>
    <xf numFmtId="0" fontId="21" fillId="0" borderId="0" xfId="0" applyFont="1" applyAlignment="1">
      <alignment horizontal="center" vertical="center" wrapText="1"/>
    </xf>
    <xf numFmtId="0" fontId="7" fillId="0" borderId="0" xfId="0" applyFont="1" applyAlignment="1">
      <alignment horizontal="left"/>
    </xf>
    <xf numFmtId="0" fontId="11" fillId="0" borderId="0" xfId="0" applyFont="1" applyAlignment="1">
      <alignment horizontal="left" vertical="center" wrapText="1"/>
    </xf>
    <xf numFmtId="0" fontId="24" fillId="0" borderId="0" xfId="0" applyFont="1" applyAlignment="1">
      <alignment horizontal="center"/>
    </xf>
    <xf numFmtId="0" fontId="24" fillId="0" borderId="0" xfId="0" applyFont="1" applyAlignment="1">
      <alignment horizontal="center" vertical="center"/>
    </xf>
    <xf numFmtId="0" fontId="3" fillId="0" borderId="0" xfId="4" applyFont="1" applyAlignment="1" applyProtection="1">
      <alignment horizontal="center" vertical="center"/>
    </xf>
    <xf numFmtId="164" fontId="16" fillId="0" borderId="2" xfId="0" applyNumberFormat="1" applyFont="1" applyBorder="1" applyAlignment="1">
      <alignment horizontal="center" vertical="center" wrapText="1"/>
    </xf>
    <xf numFmtId="164" fontId="16" fillId="0" borderId="7" xfId="0" applyNumberFormat="1" applyFont="1" applyBorder="1" applyAlignment="1">
      <alignment horizontal="center" vertical="center" wrapText="1"/>
    </xf>
    <xf numFmtId="0" fontId="19" fillId="0" borderId="2"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2" xfId="0" applyFont="1" applyBorder="1" applyAlignment="1">
      <alignment horizontal="left" vertical="center" wrapText="1"/>
    </xf>
    <xf numFmtId="0" fontId="19" fillId="0" borderId="3" xfId="0" applyFont="1" applyBorder="1" applyAlignment="1">
      <alignment horizontal="left" vertical="center" wrapText="1"/>
    </xf>
    <xf numFmtId="0" fontId="19" fillId="0" borderId="7" xfId="0" applyFont="1" applyBorder="1" applyAlignment="1">
      <alignment horizontal="left" vertical="center" wrapText="1"/>
    </xf>
    <xf numFmtId="0" fontId="11" fillId="2" borderId="0" xfId="0" applyFont="1" applyFill="1" applyAlignment="1">
      <alignment horizontal="center" vertical="center" wrapText="1"/>
    </xf>
    <xf numFmtId="0" fontId="21" fillId="9" borderId="11" xfId="0" applyFont="1" applyFill="1" applyBorder="1" applyAlignment="1">
      <alignment horizontal="center" vertical="center" wrapText="1"/>
    </xf>
    <xf numFmtId="0" fontId="21" fillId="9" borderId="12" xfId="0" applyFont="1" applyFill="1" applyBorder="1" applyAlignment="1">
      <alignment horizontal="center" vertical="center" wrapText="1"/>
    </xf>
    <xf numFmtId="0" fontId="21" fillId="9" borderId="13" xfId="0" applyFont="1" applyFill="1" applyBorder="1" applyAlignment="1">
      <alignment horizontal="center" vertical="center" wrapText="1"/>
    </xf>
    <xf numFmtId="0" fontId="11" fillId="0" borderId="1" xfId="0" applyFont="1" applyBorder="1" applyAlignment="1">
      <alignment horizontal="center" vertical="center" wrapText="1"/>
    </xf>
    <xf numFmtId="44" fontId="19" fillId="0" borderId="1" xfId="0" applyNumberFormat="1" applyFont="1" applyBorder="1" applyAlignment="1">
      <alignment horizontal="right" vertical="center" wrapText="1"/>
    </xf>
    <xf numFmtId="5" fontId="19" fillId="0" borderId="1" xfId="0" applyNumberFormat="1" applyFont="1" applyBorder="1" applyAlignment="1">
      <alignment horizontal="right" vertical="center" wrapText="1"/>
    </xf>
    <xf numFmtId="0" fontId="10" fillId="9" borderId="11" xfId="0" applyFont="1" applyFill="1" applyBorder="1" applyAlignment="1">
      <alignment horizontal="left" vertical="center" wrapText="1"/>
    </xf>
    <xf numFmtId="0" fontId="10" fillId="9" borderId="12" xfId="0" applyFont="1" applyFill="1" applyBorder="1" applyAlignment="1">
      <alignment horizontal="left" vertical="center" wrapText="1"/>
    </xf>
    <xf numFmtId="0" fontId="10" fillId="9" borderId="13" xfId="0" applyFont="1" applyFill="1" applyBorder="1" applyAlignment="1">
      <alignment horizontal="left" vertical="center" wrapText="1"/>
    </xf>
    <xf numFmtId="169" fontId="0" fillId="0" borderId="8" xfId="0" applyNumberFormat="1" applyBorder="1" applyAlignment="1">
      <alignment horizontal="center" vertical="center"/>
    </xf>
    <xf numFmtId="169" fontId="0" fillId="0" borderId="10" xfId="0" applyNumberFormat="1" applyBorder="1" applyAlignment="1">
      <alignment horizontal="center" vertical="center"/>
    </xf>
    <xf numFmtId="0" fontId="0" fillId="0" borderId="1" xfId="0" applyBorder="1" applyAlignment="1">
      <alignment horizontal="left" vertical="center"/>
    </xf>
    <xf numFmtId="0" fontId="31" fillId="0" borderId="0" xfId="0" applyFont="1" applyAlignment="1">
      <alignment horizontal="center" vertical="center" wrapText="1"/>
    </xf>
    <xf numFmtId="0" fontId="3" fillId="0" borderId="0" xfId="0" applyFont="1" applyAlignment="1" applyProtection="1">
      <alignment horizontal="center" vertical="center" wrapText="1"/>
      <protection locked="0"/>
    </xf>
    <xf numFmtId="0" fontId="0" fillId="0" borderId="0" xfId="0" applyAlignment="1">
      <alignment horizontal="justify" vertical="center"/>
    </xf>
    <xf numFmtId="171" fontId="35" fillId="0" borderId="11" xfId="0" applyNumberFormat="1" applyFont="1" applyBorder="1" applyAlignment="1">
      <alignment horizontal="center"/>
    </xf>
    <xf numFmtId="171" fontId="35" fillId="0" borderId="12" xfId="0" applyNumberFormat="1" applyFont="1" applyBorder="1" applyAlignment="1">
      <alignment horizontal="center"/>
    </xf>
    <xf numFmtId="171" fontId="35" fillId="0" borderId="13" xfId="0" applyNumberFormat="1" applyFont="1" applyBorder="1" applyAlignment="1">
      <alignment horizontal="center"/>
    </xf>
    <xf numFmtId="0" fontId="16" fillId="0" borderId="0" xfId="0" applyFont="1" applyAlignment="1">
      <alignment horizontal="justify" vertical="center" wrapText="1"/>
    </xf>
    <xf numFmtId="0" fontId="16" fillId="0" borderId="0" xfId="0" applyFont="1" applyAlignment="1">
      <alignment horizontal="justify" vertical="top" wrapText="1"/>
    </xf>
    <xf numFmtId="0" fontId="0" fillId="0" borderId="8" xfId="0" applyBorder="1" applyAlignment="1">
      <alignment horizontal="center" vertical="center"/>
    </xf>
    <xf numFmtId="0" fontId="0" fillId="0" borderId="9" xfId="0" applyBorder="1" applyAlignment="1">
      <alignment horizontal="center" vertical="center"/>
    </xf>
    <xf numFmtId="166" fontId="18" fillId="0" borderId="2" xfId="0" applyNumberFormat="1" applyFont="1" applyBorder="1" applyAlignment="1">
      <alignment horizontal="right" vertical="center" wrapText="1"/>
    </xf>
    <xf numFmtId="166" fontId="18" fillId="0" borderId="7" xfId="0" applyNumberFormat="1" applyFont="1" applyBorder="1" applyAlignment="1">
      <alignment horizontal="right" vertical="center" wrapText="1"/>
    </xf>
    <xf numFmtId="0" fontId="19" fillId="15" borderId="1" xfId="0" applyFont="1" applyFill="1" applyBorder="1" applyAlignment="1">
      <alignment horizontal="center" vertical="center" wrapText="1"/>
    </xf>
    <xf numFmtId="0" fontId="19" fillId="15" borderId="2" xfId="0" applyFont="1" applyFill="1" applyBorder="1" applyAlignment="1">
      <alignment horizontal="center" vertical="center" wrapText="1"/>
    </xf>
    <xf numFmtId="0" fontId="19" fillId="15" borderId="3" xfId="0" applyFont="1" applyFill="1" applyBorder="1" applyAlignment="1">
      <alignment horizontal="center" vertical="center" wrapText="1"/>
    </xf>
    <xf numFmtId="0" fontId="19" fillId="15" borderId="7" xfId="0" applyFont="1" applyFill="1" applyBorder="1" applyAlignment="1">
      <alignment horizontal="center" vertical="center" wrapText="1"/>
    </xf>
    <xf numFmtId="0" fontId="21" fillId="15" borderId="15"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21" fillId="0" borderId="1" xfId="0" applyFont="1" applyBorder="1" applyAlignment="1">
      <alignment horizontal="right" vertical="center" wrapText="1"/>
    </xf>
    <xf numFmtId="171" fontId="25" fillId="3" borderId="11" xfId="0" applyNumberFormat="1" applyFont="1" applyFill="1" applyBorder="1" applyAlignment="1">
      <alignment horizontal="center" vertical="center"/>
    </xf>
    <xf numFmtId="171" fontId="25" fillId="3" borderId="12" xfId="0" applyNumberFormat="1" applyFont="1" applyFill="1" applyBorder="1" applyAlignment="1">
      <alignment horizontal="center" vertical="center"/>
    </xf>
    <xf numFmtId="171" fontId="25" fillId="3" borderId="13" xfId="0" applyNumberFormat="1" applyFont="1" applyFill="1" applyBorder="1" applyAlignment="1">
      <alignment horizontal="center" vertical="center"/>
    </xf>
    <xf numFmtId="7" fontId="19" fillId="15" borderId="2" xfId="0" applyNumberFormat="1" applyFont="1" applyFill="1" applyBorder="1" applyAlignment="1">
      <alignment horizontal="right" vertical="center" wrapText="1"/>
    </xf>
    <xf numFmtId="7" fontId="19" fillId="15" borderId="3" xfId="0" applyNumberFormat="1" applyFont="1" applyFill="1" applyBorder="1" applyAlignment="1">
      <alignment horizontal="right" vertical="center" wrapText="1"/>
    </xf>
    <xf numFmtId="7" fontId="19" fillId="15" borderId="7" xfId="0" applyNumberFormat="1" applyFont="1" applyFill="1" applyBorder="1" applyAlignment="1">
      <alignment horizontal="right"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7" xfId="0" applyFont="1" applyFill="1" applyBorder="1" applyAlignment="1">
      <alignment horizontal="center" vertical="center" wrapText="1"/>
    </xf>
    <xf numFmtId="5" fontId="19" fillId="2" borderId="2" xfId="0" applyNumberFormat="1" applyFont="1" applyFill="1" applyBorder="1" applyAlignment="1">
      <alignment horizontal="right" vertical="center" wrapText="1"/>
    </xf>
    <xf numFmtId="5" fontId="19" fillId="2" borderId="3" xfId="0" applyNumberFormat="1" applyFont="1" applyFill="1" applyBorder="1" applyAlignment="1">
      <alignment horizontal="right" vertical="center" wrapText="1"/>
    </xf>
    <xf numFmtId="5" fontId="19" fillId="2" borderId="7" xfId="0" applyNumberFormat="1" applyFont="1" applyFill="1" applyBorder="1" applyAlignment="1">
      <alignment horizontal="right" vertical="center" wrapText="1"/>
    </xf>
    <xf numFmtId="0" fontId="11" fillId="0" borderId="0" xfId="0" applyFont="1" applyAlignment="1" applyProtection="1">
      <alignment horizontal="center" vertical="center" wrapText="1"/>
      <protection locked="0"/>
    </xf>
    <xf numFmtId="0" fontId="19" fillId="15" borderId="0" xfId="0" applyFont="1" applyFill="1" applyAlignment="1">
      <alignment horizontal="center" vertical="center" wrapText="1"/>
    </xf>
    <xf numFmtId="0" fontId="16" fillId="0" borderId="15" xfId="0" applyFont="1" applyBorder="1" applyAlignment="1">
      <alignment horizontal="center" vertical="center" wrapText="1"/>
    </xf>
    <xf numFmtId="0" fontId="21" fillId="2" borderId="0" xfId="0" applyFont="1" applyFill="1" applyAlignment="1">
      <alignment horizontal="center" vertical="center" wrapText="1"/>
    </xf>
    <xf numFmtId="0" fontId="21" fillId="0" borderId="0" xfId="0" applyFont="1" applyAlignment="1">
      <alignment horizontal="left" vertical="center" wrapText="1"/>
    </xf>
    <xf numFmtId="3" fontId="15" fillId="0" borderId="2" xfId="6" applyNumberFormat="1" applyFont="1" applyFill="1" applyBorder="1" applyAlignment="1" applyProtection="1">
      <alignment horizontal="right" vertical="center" wrapText="1"/>
      <protection locked="0"/>
    </xf>
    <xf numFmtId="3" fontId="15" fillId="0" borderId="3" xfId="6" applyNumberFormat="1" applyFont="1" applyFill="1" applyBorder="1" applyAlignment="1" applyProtection="1">
      <alignment horizontal="right" vertical="center" wrapText="1"/>
      <protection locked="0"/>
    </xf>
    <xf numFmtId="3" fontId="15" fillId="0" borderId="7" xfId="6" applyNumberFormat="1" applyFont="1" applyFill="1" applyBorder="1" applyAlignment="1" applyProtection="1">
      <alignment horizontal="right" vertical="center" wrapText="1"/>
      <protection locked="0"/>
    </xf>
    <xf numFmtId="7" fontId="19" fillId="2" borderId="1" xfId="0" applyNumberFormat="1" applyFont="1" applyFill="1" applyBorder="1" applyAlignment="1">
      <alignment horizontal="right" vertical="center" wrapText="1"/>
    </xf>
    <xf numFmtId="0" fontId="15" fillId="0" borderId="2" xfId="0" applyFont="1" applyBorder="1" applyAlignment="1" applyProtection="1">
      <alignment horizontal="center" vertical="center" wrapText="1"/>
      <protection locked="0"/>
    </xf>
    <xf numFmtId="0" fontId="15" fillId="0" borderId="3" xfId="0" applyFont="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164" fontId="15" fillId="0" borderId="1" xfId="11" applyFont="1" applyFill="1" applyBorder="1" applyAlignment="1" applyProtection="1">
      <alignment horizontal="right" vertical="center" wrapText="1"/>
      <protection locked="0"/>
    </xf>
    <xf numFmtId="164" fontId="15" fillId="0" borderId="3" xfId="11" applyFont="1" applyFill="1" applyBorder="1" applyAlignment="1" applyProtection="1">
      <alignment horizontal="right" vertical="center" wrapText="1"/>
      <protection locked="0"/>
    </xf>
    <xf numFmtId="164" fontId="15" fillId="0" borderId="7" xfId="11" applyFont="1" applyFill="1" applyBorder="1" applyAlignment="1" applyProtection="1">
      <alignment horizontal="right" vertical="center" wrapText="1"/>
      <protection locked="0"/>
    </xf>
    <xf numFmtId="0" fontId="19" fillId="2" borderId="0" xfId="0" applyFont="1" applyFill="1" applyAlignment="1">
      <alignment horizontal="center" vertical="center" wrapText="1"/>
    </xf>
    <xf numFmtId="0" fontId="11" fillId="0" borderId="0" xfId="0" applyFont="1" applyAlignment="1">
      <alignment horizontal="center" vertical="center"/>
    </xf>
    <xf numFmtId="0" fontId="11" fillId="0" borderId="0" xfId="0" applyFont="1" applyAlignment="1">
      <alignment horizontal="center"/>
    </xf>
    <xf numFmtId="179" fontId="19" fillId="2" borderId="2" xfId="0" applyNumberFormat="1" applyFont="1" applyFill="1" applyBorder="1" applyAlignment="1">
      <alignment horizontal="right" vertical="center" wrapText="1"/>
    </xf>
    <xf numFmtId="179" fontId="19" fillId="2" borderId="3" xfId="0" applyNumberFormat="1" applyFont="1" applyFill="1" applyBorder="1" applyAlignment="1">
      <alignment horizontal="right" vertical="center" wrapText="1"/>
    </xf>
    <xf numFmtId="179" fontId="19" fillId="2" borderId="7" xfId="0" applyNumberFormat="1" applyFont="1" applyFill="1" applyBorder="1" applyAlignment="1">
      <alignment horizontal="right" vertical="center" wrapText="1"/>
    </xf>
    <xf numFmtId="171" fontId="16" fillId="0" borderId="0" xfId="0" applyNumberFormat="1" applyFont="1" applyAlignment="1">
      <alignment horizontal="center"/>
    </xf>
    <xf numFmtId="0" fontId="16" fillId="0" borderId="0" xfId="0" applyFont="1" applyAlignment="1" applyProtection="1">
      <alignment horizontal="center" vertical="center" wrapText="1"/>
      <protection locked="0"/>
    </xf>
    <xf numFmtId="0" fontId="15" fillId="0" borderId="7" xfId="0" applyFont="1" applyBorder="1" applyAlignment="1" applyProtection="1">
      <alignment horizontal="center" vertical="center" wrapText="1"/>
      <protection locked="0"/>
    </xf>
    <xf numFmtId="0" fontId="15" fillId="0" borderId="16" xfId="0" applyFont="1" applyBorder="1" applyAlignment="1" applyProtection="1">
      <alignment horizontal="center" vertical="center" wrapText="1"/>
      <protection locked="0"/>
    </xf>
    <xf numFmtId="0" fontId="15" fillId="0" borderId="15" xfId="0" applyFont="1" applyBorder="1" applyAlignment="1" applyProtection="1">
      <alignment horizontal="center" vertical="center" wrapText="1"/>
      <protection locked="0"/>
    </xf>
    <xf numFmtId="0" fontId="15" fillId="0" borderId="17" xfId="0" applyFont="1" applyBorder="1" applyAlignment="1" applyProtection="1">
      <alignment horizontal="center" vertical="center" wrapText="1"/>
      <protection locked="0"/>
    </xf>
    <xf numFmtId="0" fontId="16" fillId="0" borderId="15" xfId="0" applyFont="1" applyBorder="1" applyAlignment="1" applyProtection="1">
      <alignment horizontal="center" vertical="center" wrapText="1"/>
      <protection locked="0"/>
    </xf>
    <xf numFmtId="0" fontId="15" fillId="0" borderId="2" xfId="0" applyFont="1" applyBorder="1" applyAlignment="1" applyProtection="1">
      <alignment horizontal="center" wrapText="1"/>
      <protection locked="0"/>
    </xf>
    <xf numFmtId="0" fontId="15" fillId="0" borderId="7" xfId="0" applyFont="1" applyBorder="1" applyAlignment="1" applyProtection="1">
      <alignment horizontal="center" wrapText="1"/>
      <protection locked="0"/>
    </xf>
    <xf numFmtId="0" fontId="10" fillId="13" borderId="2" xfId="0" applyFont="1" applyFill="1" applyBorder="1" applyAlignment="1" applyProtection="1">
      <alignment horizontal="center" vertical="center" wrapText="1"/>
      <protection locked="0"/>
    </xf>
    <xf numFmtId="0" fontId="10" fillId="13" borderId="3" xfId="0" applyFont="1" applyFill="1" applyBorder="1" applyAlignment="1" applyProtection="1">
      <alignment horizontal="center" vertical="center" wrapText="1"/>
      <protection locked="0"/>
    </xf>
    <xf numFmtId="0" fontId="10" fillId="13" borderId="7" xfId="0" applyFont="1" applyFill="1" applyBorder="1" applyAlignment="1" applyProtection="1">
      <alignment horizontal="center" vertical="center" wrapText="1"/>
      <protection locked="0"/>
    </xf>
    <xf numFmtId="0" fontId="10" fillId="13" borderId="2" xfId="0" applyFont="1" applyFill="1" applyBorder="1" applyAlignment="1" applyProtection="1">
      <alignment horizontal="center" wrapText="1"/>
      <protection locked="0"/>
    </xf>
    <xf numFmtId="0" fontId="10" fillId="13" borderId="7" xfId="0" applyFont="1" applyFill="1" applyBorder="1" applyAlignment="1" applyProtection="1">
      <alignment horizontal="center" wrapText="1"/>
      <protection locked="0"/>
    </xf>
    <xf numFmtId="0" fontId="15" fillId="13" borderId="16" xfId="0" applyFont="1" applyFill="1" applyBorder="1" applyAlignment="1" applyProtection="1">
      <alignment horizontal="center" vertical="center" wrapText="1"/>
      <protection locked="0"/>
    </xf>
    <xf numFmtId="0" fontId="15" fillId="13" borderId="15" xfId="0" applyFont="1" applyFill="1" applyBorder="1" applyAlignment="1" applyProtection="1">
      <alignment horizontal="center" vertical="center" wrapText="1"/>
      <protection locked="0"/>
    </xf>
    <xf numFmtId="0" fontId="15" fillId="13" borderId="17" xfId="0" applyFont="1" applyFill="1" applyBorder="1" applyAlignment="1" applyProtection="1">
      <alignment horizontal="center" vertical="center" wrapText="1"/>
      <protection locked="0"/>
    </xf>
    <xf numFmtId="0" fontId="15" fillId="13" borderId="2" xfId="0" applyFont="1" applyFill="1" applyBorder="1" applyAlignment="1" applyProtection="1">
      <alignment horizontal="center" vertical="center" wrapText="1"/>
      <protection locked="0"/>
    </xf>
    <xf numFmtId="169" fontId="15" fillId="13" borderId="2" xfId="6" applyNumberFormat="1" applyFont="1" applyFill="1" applyBorder="1" applyAlignment="1" applyProtection="1">
      <alignment horizontal="center" vertical="center" wrapText="1"/>
      <protection locked="0"/>
    </xf>
    <xf numFmtId="169" fontId="15" fillId="13" borderId="3" xfId="6" applyNumberFormat="1" applyFont="1" applyFill="1" applyBorder="1" applyAlignment="1" applyProtection="1">
      <alignment horizontal="center" vertical="center" wrapText="1"/>
      <protection locked="0"/>
    </xf>
    <xf numFmtId="169" fontId="15" fillId="13" borderId="7" xfId="6" applyNumberFormat="1" applyFont="1" applyFill="1" applyBorder="1" applyAlignment="1" applyProtection="1">
      <alignment horizontal="center" vertical="center" wrapText="1"/>
      <protection locked="0"/>
    </xf>
    <xf numFmtId="0" fontId="18" fillId="0" borderId="1" xfId="0" applyFont="1" applyBorder="1" applyAlignment="1">
      <alignment horizontal="center" vertical="center" wrapText="1"/>
    </xf>
    <xf numFmtId="0" fontId="11" fillId="0" borderId="1" xfId="2" applyFont="1" applyBorder="1" applyAlignment="1">
      <alignment horizontal="justify" vertical="center" wrapText="1"/>
    </xf>
    <xf numFmtId="169" fontId="11" fillId="0" borderId="1" xfId="6" applyNumberFormat="1" applyFont="1" applyFill="1" applyBorder="1" applyAlignment="1">
      <alignment horizontal="left" vertical="center"/>
    </xf>
    <xf numFmtId="0" fontId="15" fillId="0" borderId="2" xfId="0" applyFont="1" applyBorder="1" applyAlignment="1" applyProtection="1">
      <alignment horizontal="left" vertical="center" wrapText="1"/>
      <protection locked="0"/>
    </xf>
    <xf numFmtId="0" fontId="15" fillId="0" borderId="3" xfId="0" applyFont="1" applyBorder="1" applyAlignment="1" applyProtection="1">
      <alignment horizontal="left" vertical="center" wrapText="1"/>
      <protection locked="0"/>
    </xf>
    <xf numFmtId="0" fontId="15" fillId="0" borderId="7" xfId="0" applyFont="1" applyBorder="1" applyAlignment="1" applyProtection="1">
      <alignment horizontal="left" vertical="center" wrapText="1"/>
      <protection locked="0"/>
    </xf>
    <xf numFmtId="0" fontId="15" fillId="0" borderId="0" xfId="0" applyFont="1" applyAlignment="1">
      <alignment horizontal="center" vertical="center" wrapText="1"/>
    </xf>
    <xf numFmtId="0" fontId="10" fillId="0" borderId="0" xfId="0" applyFont="1" applyAlignment="1">
      <alignment horizontal="center" vertical="center" wrapText="1"/>
    </xf>
    <xf numFmtId="0" fontId="15" fillId="2" borderId="1" xfId="0" applyFont="1" applyFill="1" applyBorder="1" applyAlignment="1">
      <alignment horizontal="center" vertical="center" wrapText="1"/>
    </xf>
    <xf numFmtId="0" fontId="39" fillId="0" borderId="1" xfId="0" applyFont="1" applyBorder="1" applyAlignment="1">
      <alignment horizontal="left" vertical="center" wrapText="1"/>
    </xf>
    <xf numFmtId="0" fontId="15" fillId="0" borderId="2" xfId="0" applyFont="1" applyBorder="1" applyAlignment="1">
      <alignment horizontal="center" vertical="center" wrapText="1"/>
    </xf>
    <xf numFmtId="0" fontId="15" fillId="0" borderId="7" xfId="0" applyFont="1" applyBorder="1" applyAlignment="1">
      <alignment horizontal="center" vertical="center" wrapText="1"/>
    </xf>
    <xf numFmtId="0" fontId="11" fillId="0" borderId="1" xfId="0" applyFont="1" applyBorder="1" applyAlignment="1">
      <alignment horizontal="justify" vertical="center" wrapText="1"/>
    </xf>
    <xf numFmtId="174" fontId="15" fillId="0" borderId="2" xfId="11" applyNumberFormat="1" applyFont="1" applyFill="1" applyBorder="1" applyAlignment="1">
      <alignment horizontal="center" vertical="center" wrapText="1"/>
    </xf>
    <xf numFmtId="174" fontId="15" fillId="0" borderId="7" xfId="11" applyNumberFormat="1" applyFont="1" applyFill="1" applyBorder="1" applyAlignment="1">
      <alignment horizontal="center" vertical="center" wrapText="1"/>
    </xf>
    <xf numFmtId="0" fontId="15" fillId="0" borderId="1" xfId="0" applyFont="1" applyBorder="1" applyAlignment="1">
      <alignment horizontal="center" vertical="center" wrapText="1"/>
    </xf>
    <xf numFmtId="0" fontId="15" fillId="0" borderId="1" xfId="0" applyFont="1" applyBorder="1" applyAlignment="1">
      <alignment horizontal="justify" vertical="center" wrapText="1"/>
    </xf>
    <xf numFmtId="174" fontId="15" fillId="0" borderId="1" xfId="11" applyNumberFormat="1" applyFont="1" applyFill="1" applyBorder="1" applyAlignment="1">
      <alignment horizontal="center" vertical="center" wrapText="1"/>
    </xf>
    <xf numFmtId="169" fontId="11" fillId="13" borderId="1" xfId="6" applyNumberFormat="1" applyFont="1" applyFill="1" applyBorder="1" applyAlignment="1">
      <alignment horizontal="left" vertical="center"/>
    </xf>
    <xf numFmtId="0" fontId="18" fillId="13" borderId="1" xfId="0" applyFont="1" applyFill="1" applyBorder="1" applyAlignment="1">
      <alignment horizontal="center" vertical="center" wrapText="1"/>
    </xf>
    <xf numFmtId="0" fontId="2" fillId="0" borderId="1" xfId="0" applyFont="1" applyBorder="1" applyAlignment="1">
      <alignment horizontal="left" vertical="center"/>
    </xf>
    <xf numFmtId="169" fontId="26" fillId="0" borderId="2" xfId="2" applyNumberFormat="1" applyFont="1" applyBorder="1" applyAlignment="1">
      <alignment horizontal="right" vertical="center" wrapText="1"/>
    </xf>
    <xf numFmtId="169" fontId="26" fillId="0" borderId="3" xfId="2" applyNumberFormat="1" applyFont="1" applyBorder="1" applyAlignment="1">
      <alignment horizontal="right" vertical="center" wrapText="1"/>
    </xf>
    <xf numFmtId="169" fontId="26" fillId="0" borderId="7" xfId="2" applyNumberFormat="1" applyFont="1" applyBorder="1" applyAlignment="1">
      <alignment horizontal="right" vertical="center" wrapText="1"/>
    </xf>
    <xf numFmtId="0" fontId="26" fillId="2" borderId="1" xfId="3" applyFont="1" applyFill="1" applyBorder="1" applyAlignment="1">
      <alignment horizontal="center" wrapText="1"/>
    </xf>
    <xf numFmtId="175" fontId="16" fillId="0" borderId="1" xfId="0" applyNumberFormat="1" applyFont="1" applyBorder="1" applyAlignment="1">
      <alignment horizontal="center" vertical="center" wrapText="1"/>
    </xf>
    <xf numFmtId="0" fontId="11" fillId="0" borderId="1" xfId="0" applyFont="1" applyBorder="1" applyAlignment="1">
      <alignment horizontal="justify" vertical="center"/>
    </xf>
    <xf numFmtId="167" fontId="26" fillId="0" borderId="2" xfId="2" applyNumberFormat="1" applyFont="1" applyBorder="1" applyAlignment="1">
      <alignment horizontal="center" vertical="center" wrapText="1"/>
    </xf>
    <xf numFmtId="167" fontId="26" fillId="0" borderId="3" xfId="2" applyNumberFormat="1" applyFont="1" applyBorder="1" applyAlignment="1">
      <alignment horizontal="center" vertical="center" wrapText="1"/>
    </xf>
    <xf numFmtId="0" fontId="26" fillId="0" borderId="7" xfId="2" applyFont="1" applyBorder="1" applyAlignment="1">
      <alignment horizontal="center" vertical="center" wrapText="1"/>
    </xf>
    <xf numFmtId="0" fontId="2" fillId="0" borderId="0" xfId="0" applyFont="1" applyAlignment="1">
      <alignment horizontal="justify" vertical="center" wrapText="1"/>
    </xf>
    <xf numFmtId="0" fontId="40" fillId="0" borderId="0" xfId="0" applyFont="1" applyAlignment="1">
      <alignment horizontal="left" vertical="center" wrapText="1"/>
    </xf>
    <xf numFmtId="0" fontId="26" fillId="0" borderId="0" xfId="0" applyFont="1" applyAlignment="1">
      <alignment horizontal="justify" vertical="center" wrapText="1"/>
    </xf>
    <xf numFmtId="0" fontId="40" fillId="0" borderId="0" xfId="0" applyFont="1" applyAlignment="1">
      <alignment horizontal="justify" vertical="center" wrapText="1"/>
    </xf>
    <xf numFmtId="0" fontId="40" fillId="0" borderId="0" xfId="0" applyFont="1" applyAlignment="1">
      <alignment horizontal="justify" vertical="center"/>
    </xf>
    <xf numFmtId="0" fontId="25" fillId="0" borderId="0" xfId="0" applyFont="1" applyAlignment="1">
      <alignment horizontal="left" vertical="center"/>
    </xf>
    <xf numFmtId="0" fontId="26" fillId="0" borderId="0" xfId="0" applyFont="1" applyAlignment="1">
      <alignment horizontal="justify" vertical="justify" wrapText="1"/>
    </xf>
    <xf numFmtId="0" fontId="2" fillId="0" borderId="0" xfId="0" applyFont="1" applyAlignment="1">
      <alignment horizontal="justify" vertical="justify" wrapText="1"/>
    </xf>
    <xf numFmtId="0" fontId="2" fillId="0" borderId="0" xfId="0" applyFont="1" applyAlignment="1">
      <alignment horizontal="justify" vertical="center"/>
    </xf>
    <xf numFmtId="0" fontId="25" fillId="0" borderId="0" xfId="0" applyFont="1" applyAlignment="1">
      <alignment horizontal="justify" vertical="center" wrapText="1"/>
    </xf>
    <xf numFmtId="0" fontId="40" fillId="0" borderId="0" xfId="0" applyFont="1" applyAlignment="1">
      <alignment horizontal="center" vertical="center"/>
    </xf>
    <xf numFmtId="0" fontId="25" fillId="0" borderId="0" xfId="0" applyFont="1" applyAlignment="1">
      <alignment horizontal="center" vertical="center"/>
    </xf>
    <xf numFmtId="0" fontId="15" fillId="4" borderId="2" xfId="0" applyFont="1" applyFill="1" applyBorder="1" applyAlignment="1">
      <alignment horizontal="center" vertical="center" wrapText="1"/>
    </xf>
    <xf numFmtId="0" fontId="15" fillId="4" borderId="7" xfId="0" applyFont="1" applyFill="1" applyBorder="1" applyAlignment="1">
      <alignment horizontal="center" vertical="center" wrapText="1"/>
    </xf>
    <xf numFmtId="0" fontId="11" fillId="0" borderId="9" xfId="0" applyFont="1" applyBorder="1" applyAlignment="1">
      <alignment horizontal="justify" vertical="center" wrapText="1"/>
    </xf>
    <xf numFmtId="0" fontId="39" fillId="2" borderId="1" xfId="0" applyFont="1" applyFill="1" applyBorder="1" applyAlignment="1">
      <alignment horizontal="left" vertical="center" wrapText="1"/>
    </xf>
    <xf numFmtId="0" fontId="39" fillId="2" borderId="8" xfId="0" applyFont="1" applyFill="1" applyBorder="1" applyAlignment="1">
      <alignment horizontal="left" vertical="center" wrapText="1"/>
    </xf>
    <xf numFmtId="0" fontId="39" fillId="2" borderId="2" xfId="0" applyFont="1" applyFill="1" applyBorder="1" applyAlignment="1">
      <alignment horizontal="left" vertical="center" wrapText="1"/>
    </xf>
    <xf numFmtId="0" fontId="39" fillId="2" borderId="3" xfId="0" applyFont="1" applyFill="1" applyBorder="1" applyAlignment="1">
      <alignment horizontal="left" vertical="center" wrapText="1"/>
    </xf>
    <xf numFmtId="0" fontId="39" fillId="2" borderId="7" xfId="0" applyFont="1" applyFill="1" applyBorder="1" applyAlignment="1">
      <alignment horizontal="left" vertical="center" wrapText="1"/>
    </xf>
    <xf numFmtId="0" fontId="39" fillId="2" borderId="9" xfId="0" applyFont="1" applyFill="1" applyBorder="1" applyAlignment="1">
      <alignment horizontal="left" vertical="center" wrapText="1"/>
    </xf>
    <xf numFmtId="171" fontId="25" fillId="8" borderId="11" xfId="0" applyNumberFormat="1" applyFont="1" applyFill="1" applyBorder="1" applyAlignment="1">
      <alignment horizontal="center" vertical="center"/>
    </xf>
    <xf numFmtId="171" fontId="25" fillId="8" borderId="12" xfId="0" applyNumberFormat="1" applyFont="1" applyFill="1" applyBorder="1" applyAlignment="1">
      <alignment horizontal="center" vertical="center"/>
    </xf>
    <xf numFmtId="171" fontId="25" fillId="8" borderId="13" xfId="0" applyNumberFormat="1" applyFont="1" applyFill="1" applyBorder="1" applyAlignment="1">
      <alignment horizontal="center" vertical="center"/>
    </xf>
    <xf numFmtId="0" fontId="16" fillId="0" borderId="0" xfId="0" applyFont="1" applyAlignment="1">
      <alignment horizontal="center" vertical="center" wrapText="1"/>
    </xf>
    <xf numFmtId="0" fontId="21" fillId="4" borderId="0" xfId="0" applyFont="1" applyFill="1" applyAlignment="1">
      <alignment horizontal="left" vertical="center" wrapText="1"/>
    </xf>
    <xf numFmtId="44" fontId="15" fillId="2" borderId="1" xfId="0" applyNumberFormat="1" applyFont="1" applyFill="1" applyBorder="1" applyAlignment="1">
      <alignment horizontal="right" vertical="center" wrapText="1"/>
    </xf>
    <xf numFmtId="5" fontId="15" fillId="2" borderId="1" xfId="0" applyNumberFormat="1" applyFont="1" applyFill="1" applyBorder="1" applyAlignment="1">
      <alignment horizontal="right" vertical="center" wrapText="1"/>
    </xf>
    <xf numFmtId="44" fontId="11" fillId="0" borderId="0" xfId="0" applyNumberFormat="1" applyFont="1" applyAlignment="1">
      <alignment horizontal="center" vertical="center" wrapText="1"/>
    </xf>
    <xf numFmtId="0" fontId="11" fillId="13" borderId="1" xfId="2" applyFont="1" applyFill="1" applyBorder="1" applyAlignment="1">
      <alignment horizontal="justify" vertical="center" wrapText="1"/>
    </xf>
    <xf numFmtId="171" fontId="25" fillId="9" borderId="11" xfId="0" applyNumberFormat="1" applyFont="1" applyFill="1" applyBorder="1" applyAlignment="1">
      <alignment horizontal="center" vertical="center"/>
    </xf>
    <xf numFmtId="171" fontId="25" fillId="9" borderId="12" xfId="0" applyNumberFormat="1" applyFont="1" applyFill="1" applyBorder="1" applyAlignment="1">
      <alignment horizontal="center" vertical="center"/>
    </xf>
    <xf numFmtId="171" fontId="25" fillId="9" borderId="13" xfId="0" applyNumberFormat="1" applyFont="1" applyFill="1" applyBorder="1" applyAlignment="1">
      <alignment horizontal="center" vertical="center"/>
    </xf>
    <xf numFmtId="0" fontId="59" fillId="14" borderId="4" xfId="0" applyFont="1" applyFill="1" applyBorder="1" applyAlignment="1">
      <alignment horizontal="center" vertical="center" wrapText="1"/>
    </xf>
    <xf numFmtId="0" fontId="59" fillId="14" borderId="0" xfId="0" applyFont="1" applyFill="1" applyAlignment="1">
      <alignment horizontal="center" vertical="center" wrapText="1"/>
    </xf>
    <xf numFmtId="0" fontId="59" fillId="11" borderId="4" xfId="0" applyFont="1" applyFill="1" applyBorder="1" applyAlignment="1">
      <alignment horizontal="center" vertical="center" wrapText="1"/>
    </xf>
    <xf numFmtId="0" fontId="59" fillId="11" borderId="0" xfId="0" applyFont="1" applyFill="1" applyAlignment="1">
      <alignment horizontal="center" vertical="center" wrapText="1"/>
    </xf>
    <xf numFmtId="0" fontId="19" fillId="2" borderId="16" xfId="0" applyFont="1" applyFill="1" applyBorder="1" applyAlignment="1">
      <alignment horizontal="center" vertical="center" wrapText="1"/>
    </xf>
    <xf numFmtId="0" fontId="19" fillId="2" borderId="15" xfId="0" applyFont="1" applyFill="1" applyBorder="1" applyAlignment="1">
      <alignment horizontal="center" vertical="center" wrapText="1"/>
    </xf>
    <xf numFmtId="0" fontId="19" fillId="2" borderId="17" xfId="0" applyFont="1" applyFill="1" applyBorder="1" applyAlignment="1">
      <alignment horizontal="center" vertical="center" wrapText="1"/>
    </xf>
    <xf numFmtId="5" fontId="19" fillId="2" borderId="2" xfId="0" applyNumberFormat="1" applyFont="1" applyFill="1" applyBorder="1" applyAlignment="1">
      <alignment horizontal="center" vertical="center" wrapText="1"/>
    </xf>
    <xf numFmtId="5" fontId="19" fillId="2" borderId="3" xfId="0" applyNumberFormat="1" applyFont="1" applyFill="1" applyBorder="1" applyAlignment="1">
      <alignment horizontal="center" vertical="center" wrapText="1"/>
    </xf>
    <xf numFmtId="5" fontId="19" fillId="2" borderId="7" xfId="0" applyNumberFormat="1" applyFont="1" applyFill="1" applyBorder="1" applyAlignment="1">
      <alignment horizontal="center" vertical="center" wrapText="1"/>
    </xf>
    <xf numFmtId="0" fontId="21" fillId="0" borderId="11" xfId="0" applyFont="1" applyBorder="1" applyAlignment="1">
      <alignment horizontal="left" vertical="center" wrapText="1"/>
    </xf>
    <xf numFmtId="0" fontId="21" fillId="0" borderId="12" xfId="0" applyFont="1" applyBorder="1" applyAlignment="1">
      <alignment horizontal="left" vertical="center" wrapText="1"/>
    </xf>
    <xf numFmtId="0" fontId="21" fillId="0" borderId="13" xfId="0" applyFont="1" applyBorder="1" applyAlignment="1">
      <alignment horizontal="left" vertical="center" wrapText="1"/>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0" fontId="21" fillId="2" borderId="1" xfId="0" applyFont="1" applyFill="1" applyBorder="1" applyAlignment="1">
      <alignment horizontal="center" vertical="center" wrapText="1"/>
    </xf>
    <xf numFmtId="0" fontId="15" fillId="0" borderId="1" xfId="0" applyFont="1" applyBorder="1" applyAlignment="1" applyProtection="1">
      <alignment horizontal="justify" vertical="center" wrapText="1"/>
      <protection locked="0"/>
    </xf>
    <xf numFmtId="0" fontId="15" fillId="0" borderId="1" xfId="0" applyFont="1" applyBorder="1" applyAlignment="1" applyProtection="1">
      <alignment horizontal="justify" vertical="justify" wrapText="1"/>
      <protection locked="0"/>
    </xf>
    <xf numFmtId="44" fontId="11" fillId="0" borderId="2" xfId="6" applyFont="1" applyFill="1" applyBorder="1" applyAlignment="1">
      <alignment horizontal="center" vertical="center"/>
    </xf>
    <xf numFmtId="44" fontId="11" fillId="0" borderId="7" xfId="6" applyFont="1" applyFill="1" applyBorder="1" applyAlignment="1">
      <alignment horizontal="center" vertical="center"/>
    </xf>
    <xf numFmtId="44" fontId="18" fillId="0" borderId="1" xfId="6" applyFont="1" applyFill="1" applyBorder="1" applyAlignment="1">
      <alignment horizontal="center" vertical="center" wrapText="1"/>
    </xf>
    <xf numFmtId="0" fontId="44" fillId="0" borderId="0" xfId="0" applyFont="1" applyAlignment="1" applyProtection="1">
      <alignment horizontal="center" vertical="center" wrapText="1"/>
      <protection locked="0"/>
    </xf>
    <xf numFmtId="165" fontId="15" fillId="0" borderId="2" xfId="6" applyNumberFormat="1" applyFont="1" applyFill="1" applyBorder="1" applyAlignment="1" applyProtection="1">
      <alignment horizontal="center" vertical="center" wrapText="1"/>
      <protection locked="0"/>
    </xf>
    <xf numFmtId="165" fontId="15" fillId="0" borderId="3" xfId="6" applyNumberFormat="1" applyFont="1" applyFill="1" applyBorder="1" applyAlignment="1" applyProtection="1">
      <alignment horizontal="center" vertical="center" wrapText="1"/>
      <protection locked="0"/>
    </xf>
    <xf numFmtId="165" fontId="15" fillId="0" borderId="7" xfId="6" applyNumberFormat="1" applyFont="1" applyFill="1" applyBorder="1" applyAlignment="1" applyProtection="1">
      <alignment horizontal="center" vertical="center" wrapText="1"/>
      <protection locked="0"/>
    </xf>
    <xf numFmtId="0" fontId="19" fillId="0" borderId="15" xfId="0" applyFont="1" applyBorder="1" applyAlignment="1">
      <alignment horizontal="left" vertical="center" wrapText="1"/>
    </xf>
    <xf numFmtId="0" fontId="44" fillId="2" borderId="0" xfId="0" applyFont="1" applyFill="1" applyAlignment="1">
      <alignment horizontal="center" vertical="center"/>
    </xf>
    <xf numFmtId="0" fontId="43" fillId="0" borderId="0" xfId="0" applyFont="1" applyAlignment="1" applyProtection="1">
      <alignment horizontal="left" vertical="center" wrapText="1"/>
      <protection locked="0"/>
    </xf>
    <xf numFmtId="0" fontId="2" fillId="0" borderId="0" xfId="0" applyFont="1" applyAlignment="1">
      <alignment horizontal="left" vertical="center" wrapText="1"/>
    </xf>
    <xf numFmtId="0" fontId="25" fillId="0" borderId="0" xfId="0" applyFont="1" applyAlignment="1">
      <alignment horizontal="justify" vertical="top" wrapText="1"/>
    </xf>
    <xf numFmtId="0" fontId="15" fillId="4" borderId="16" xfId="0" applyFont="1" applyFill="1" applyBorder="1" applyAlignment="1">
      <alignment horizontal="center" vertical="center" wrapText="1"/>
    </xf>
    <xf numFmtId="0" fontId="15" fillId="4" borderId="17" xfId="0" applyFont="1" applyFill="1" applyBorder="1" applyAlignment="1">
      <alignment horizontal="center" vertical="center" wrapText="1"/>
    </xf>
    <xf numFmtId="174" fontId="15" fillId="0" borderId="16" xfId="11" applyNumberFormat="1" applyFont="1" applyFill="1" applyBorder="1" applyAlignment="1">
      <alignment horizontal="center" vertical="center" wrapText="1"/>
    </xf>
    <xf numFmtId="174" fontId="15" fillId="0" borderId="17" xfId="11" applyNumberFormat="1" applyFont="1" applyFill="1" applyBorder="1" applyAlignment="1">
      <alignment horizontal="center" vertical="center" wrapText="1"/>
    </xf>
    <xf numFmtId="0" fontId="18" fillId="4" borderId="1" xfId="0" applyFont="1" applyFill="1" applyBorder="1" applyAlignment="1">
      <alignment horizontal="center" vertical="center" wrapText="1"/>
    </xf>
    <xf numFmtId="0" fontId="24" fillId="0" borderId="0" xfId="2" applyFont="1" applyAlignment="1">
      <alignment horizontal="justify" vertical="center" wrapText="1"/>
    </xf>
    <xf numFmtId="0" fontId="16" fillId="0" borderId="0" xfId="0" applyFont="1" applyAlignment="1">
      <alignment horizontal="center"/>
    </xf>
    <xf numFmtId="0" fontId="11" fillId="2" borderId="1" xfId="0" applyFont="1" applyFill="1" applyBorder="1" applyAlignment="1">
      <alignment horizontal="justify" vertical="justify" wrapText="1"/>
    </xf>
    <xf numFmtId="0" fontId="15" fillId="2" borderId="2"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0" borderId="3" xfId="0" applyFont="1" applyBorder="1" applyAlignment="1">
      <alignment horizontal="center" vertical="center" wrapText="1"/>
    </xf>
    <xf numFmtId="44" fontId="15" fillId="2" borderId="2" xfId="0" applyNumberFormat="1" applyFont="1" applyFill="1" applyBorder="1" applyAlignment="1">
      <alignment horizontal="right" vertical="center" wrapText="1"/>
    </xf>
    <xf numFmtId="44" fontId="15" fillId="2" borderId="3" xfId="0" applyNumberFormat="1" applyFont="1" applyFill="1" applyBorder="1" applyAlignment="1">
      <alignment horizontal="right" vertical="center" wrapText="1"/>
    </xf>
    <xf numFmtId="44" fontId="15" fillId="2" borderId="7" xfId="0" applyNumberFormat="1" applyFont="1" applyFill="1" applyBorder="1" applyAlignment="1">
      <alignment horizontal="right" vertical="center" wrapText="1"/>
    </xf>
    <xf numFmtId="0" fontId="16" fillId="2" borderId="15" xfId="0" applyFont="1" applyFill="1" applyBorder="1" applyAlignment="1">
      <alignment horizontal="center" vertical="center" wrapText="1"/>
    </xf>
    <xf numFmtId="7" fontId="19" fillId="15" borderId="1" xfId="0" applyNumberFormat="1" applyFont="1" applyFill="1" applyBorder="1" applyAlignment="1">
      <alignment horizontal="right" vertical="center" wrapText="1"/>
    </xf>
    <xf numFmtId="0" fontId="21" fillId="2" borderId="9" xfId="0" applyFont="1" applyFill="1" applyBorder="1" applyAlignment="1">
      <alignment horizontal="center" vertical="center" wrapText="1"/>
    </xf>
    <xf numFmtId="0" fontId="18" fillId="13" borderId="2" xfId="0" applyFont="1" applyFill="1" applyBorder="1" applyAlignment="1">
      <alignment horizontal="center" vertical="center" wrapText="1"/>
    </xf>
    <xf numFmtId="0" fontId="18" fillId="13" borderId="7" xfId="0" applyFont="1" applyFill="1" applyBorder="1" applyAlignment="1">
      <alignment horizontal="center" vertical="center" wrapText="1"/>
    </xf>
    <xf numFmtId="0" fontId="19"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7" xfId="0" applyFont="1" applyBorder="1" applyAlignment="1">
      <alignment horizontal="center" vertical="center" wrapText="1"/>
    </xf>
    <xf numFmtId="44" fontId="19" fillId="0" borderId="2" xfId="0" applyNumberFormat="1" applyFont="1" applyBorder="1" applyAlignment="1">
      <alignment horizontal="right" vertical="center" wrapText="1"/>
    </xf>
    <xf numFmtId="44" fontId="19" fillId="0" borderId="3" xfId="0" applyNumberFormat="1" applyFont="1" applyBorder="1" applyAlignment="1">
      <alignment horizontal="right" vertical="center" wrapText="1"/>
    </xf>
    <xf numFmtId="44" fontId="19" fillId="0" borderId="7" xfId="0" applyNumberFormat="1" applyFont="1" applyBorder="1" applyAlignment="1">
      <alignment horizontal="right" vertical="center" wrapText="1"/>
    </xf>
    <xf numFmtId="0" fontId="11" fillId="2" borderId="2" xfId="0" applyFont="1" applyFill="1" applyBorder="1" applyAlignment="1">
      <alignment horizontal="justify" vertical="center" wrapText="1"/>
    </xf>
    <xf numFmtId="0" fontId="11" fillId="2" borderId="3" xfId="0" applyFont="1" applyFill="1" applyBorder="1" applyAlignment="1">
      <alignment horizontal="justify" vertical="center" wrapText="1"/>
    </xf>
    <xf numFmtId="0" fontId="11" fillId="2" borderId="7" xfId="0" applyFont="1" applyFill="1" applyBorder="1" applyAlignment="1">
      <alignment horizontal="justify" vertical="center" wrapText="1"/>
    </xf>
    <xf numFmtId="0" fontId="0" fillId="8" borderId="1" xfId="0" applyFill="1" applyBorder="1"/>
    <xf numFmtId="0" fontId="63" fillId="9" borderId="1" xfId="0" applyFont="1" applyFill="1" applyBorder="1" applyAlignment="1">
      <alignment wrapText="1"/>
    </xf>
    <xf numFmtId="0" fontId="63" fillId="9" borderId="1" xfId="0" applyFont="1" applyFill="1" applyBorder="1" applyAlignment="1">
      <alignment horizontal="center"/>
    </xf>
    <xf numFmtId="0" fontId="0" fillId="0" borderId="1" xfId="1" applyNumberFormat="1" applyFont="1" applyFill="1" applyBorder="1" applyAlignment="1">
      <alignment horizontal="center"/>
    </xf>
    <xf numFmtId="0" fontId="43" fillId="0" borderId="0" xfId="0" applyFont="1"/>
    <xf numFmtId="0" fontId="63" fillId="9" borderId="1" xfId="0" applyFont="1" applyFill="1" applyBorder="1" applyAlignment="1">
      <alignment horizontal="center" vertical="center" wrapText="1"/>
    </xf>
    <xf numFmtId="0" fontId="26" fillId="0" borderId="38" xfId="0" applyFont="1" applyBorder="1" applyAlignment="1">
      <alignment horizontal="left" vertical="center" wrapText="1"/>
    </xf>
    <xf numFmtId="0" fontId="26" fillId="0" borderId="3" xfId="0" applyFont="1" applyBorder="1" applyAlignment="1">
      <alignment horizontal="left" vertical="center" wrapText="1"/>
    </xf>
    <xf numFmtId="0" fontId="26" fillId="0" borderId="7" xfId="0" applyFont="1" applyBorder="1" applyAlignment="1">
      <alignment horizontal="left" vertical="center" wrapText="1"/>
    </xf>
    <xf numFmtId="180" fontId="64" fillId="9" borderId="2" xfId="0" applyNumberFormat="1" applyFont="1" applyFill="1" applyBorder="1" applyAlignment="1">
      <alignment horizontal="center"/>
    </xf>
    <xf numFmtId="180" fontId="64" fillId="9" borderId="7" xfId="0" applyNumberFormat="1" applyFont="1" applyFill="1" applyBorder="1" applyAlignment="1">
      <alignment horizontal="center"/>
    </xf>
    <xf numFmtId="0" fontId="56" fillId="0" borderId="2" xfId="0" applyFont="1" applyBorder="1" applyAlignment="1">
      <alignment horizontal="center"/>
    </xf>
    <xf numFmtId="0" fontId="56" fillId="0" borderId="7" xfId="0" applyFont="1" applyBorder="1" applyAlignment="1">
      <alignment horizontal="center"/>
    </xf>
    <xf numFmtId="0" fontId="64" fillId="9" borderId="2" xfId="0" applyFont="1" applyFill="1" applyBorder="1" applyAlignment="1">
      <alignment horizontal="center" vertical="center"/>
    </xf>
    <xf numFmtId="0" fontId="64" fillId="9" borderId="7" xfId="0" applyFont="1" applyFill="1" applyBorder="1" applyAlignment="1">
      <alignment horizontal="center" vertical="center"/>
    </xf>
    <xf numFmtId="0" fontId="64" fillId="9" borderId="1" xfId="0" applyFont="1" applyFill="1" applyBorder="1" applyAlignment="1">
      <alignment horizontal="center" vertical="center"/>
    </xf>
    <xf numFmtId="0" fontId="63" fillId="9" borderId="1" xfId="0" applyFont="1" applyFill="1" applyBorder="1" applyAlignment="1">
      <alignment horizontal="center" wrapText="1"/>
    </xf>
    <xf numFmtId="0" fontId="0" fillId="8" borderId="1" xfId="0" applyFill="1" applyBorder="1" applyAlignment="1">
      <alignment wrapText="1"/>
    </xf>
    <xf numFmtId="0" fontId="64" fillId="8" borderId="1" xfId="0" applyFont="1" applyFill="1" applyBorder="1" applyAlignment="1">
      <alignment horizontal="center"/>
    </xf>
    <xf numFmtId="0" fontId="101" fillId="0" borderId="1" xfId="1" applyNumberFormat="1" applyFont="1" applyFill="1" applyBorder="1" applyAlignment="1">
      <alignment horizontal="center"/>
    </xf>
    <xf numFmtId="1" fontId="43" fillId="0" borderId="0" xfId="0" applyNumberFormat="1" applyFont="1" applyAlignment="1" applyProtection="1">
      <alignment horizontal="left" vertical="center" wrapText="1"/>
      <protection locked="0"/>
    </xf>
    <xf numFmtId="1" fontId="43" fillId="0" borderId="0" xfId="0" applyNumberFormat="1" applyFont="1" applyAlignment="1" applyProtection="1">
      <alignment horizontal="center" vertical="center" wrapText="1"/>
      <protection locked="0"/>
    </xf>
    <xf numFmtId="0" fontId="64" fillId="9" borderId="1" xfId="0" applyFont="1" applyFill="1" applyBorder="1" applyAlignment="1">
      <alignment horizontal="center"/>
    </xf>
    <xf numFmtId="0" fontId="56" fillId="0" borderId="1" xfId="1" applyNumberFormat="1" applyFont="1" applyFill="1" applyBorder="1" applyAlignment="1">
      <alignment horizontal="center"/>
    </xf>
    <xf numFmtId="0" fontId="88" fillId="8" borderId="0" xfId="0" applyFont="1" applyFill="1" applyAlignment="1" applyProtection="1">
      <alignment horizontal="left" vertical="center" wrapText="1"/>
      <protection locked="0"/>
    </xf>
    <xf numFmtId="0" fontId="56" fillId="8" borderId="1" xfId="0" applyFont="1" applyFill="1" applyBorder="1" applyAlignment="1">
      <alignment wrapText="1"/>
    </xf>
    <xf numFmtId="0" fontId="64" fillId="9" borderId="1" xfId="0" applyFont="1" applyFill="1" applyBorder="1" applyAlignment="1">
      <alignment wrapText="1"/>
    </xf>
    <xf numFmtId="0" fontId="64" fillId="9" borderId="1" xfId="0" applyFont="1" applyFill="1" applyBorder="1" applyAlignment="1">
      <alignment horizontal="center" wrapText="1"/>
    </xf>
    <xf numFmtId="0" fontId="83" fillId="0" borderId="0" xfId="0" applyFont="1" applyAlignment="1" applyProtection="1">
      <alignment horizontal="left" vertical="center" wrapText="1"/>
      <protection locked="0"/>
    </xf>
    <xf numFmtId="0" fontId="43" fillId="0" borderId="0" xfId="0" applyFont="1" applyAlignment="1" applyProtection="1">
      <alignment horizontal="center" vertical="center" wrapText="1"/>
      <protection locked="0"/>
    </xf>
    <xf numFmtId="1" fontId="101" fillId="0" borderId="2" xfId="0" applyNumberFormat="1" applyFont="1" applyBorder="1" applyAlignment="1">
      <alignment horizontal="center"/>
    </xf>
    <xf numFmtId="1" fontId="101" fillId="0" borderId="7" xfId="0" applyNumberFormat="1" applyFont="1" applyBorder="1" applyAlignment="1">
      <alignment horizontal="center"/>
    </xf>
    <xf numFmtId="0" fontId="72" fillId="2" borderId="2" xfId="0" applyFont="1" applyFill="1" applyBorder="1" applyAlignment="1">
      <alignment horizontal="left" vertical="center"/>
    </xf>
    <xf numFmtId="0" fontId="72" fillId="2" borderId="7" xfId="0" applyFont="1" applyFill="1" applyBorder="1" applyAlignment="1">
      <alignment horizontal="center" vertical="center"/>
    </xf>
    <xf numFmtId="0" fontId="72" fillId="2" borderId="2" xfId="0" applyFont="1" applyFill="1" applyBorder="1" applyAlignment="1">
      <alignment horizontal="left" vertical="center" wrapText="1"/>
    </xf>
    <xf numFmtId="0" fontId="72" fillId="2" borderId="7" xfId="0" applyFont="1" applyFill="1" applyBorder="1" applyAlignment="1">
      <alignment horizontal="left" vertical="center" wrapText="1"/>
    </xf>
    <xf numFmtId="0" fontId="73" fillId="27" borderId="1" xfId="0" applyFont="1" applyFill="1" applyBorder="1" applyAlignment="1" applyProtection="1">
      <alignment horizontal="center" vertical="center" wrapText="1"/>
      <protection locked="0"/>
    </xf>
    <xf numFmtId="0" fontId="73" fillId="27" borderId="1" xfId="0" applyFont="1" applyFill="1" applyBorder="1" applyAlignment="1" applyProtection="1">
      <alignment horizontal="left" vertical="center" wrapText="1"/>
      <protection locked="0"/>
    </xf>
    <xf numFmtId="0" fontId="44" fillId="3" borderId="2" xfId="0" applyFont="1" applyFill="1" applyBorder="1" applyAlignment="1" applyProtection="1">
      <alignment horizontal="left" vertical="center" wrapText="1"/>
      <protection locked="0"/>
    </xf>
    <xf numFmtId="0" fontId="44" fillId="3" borderId="7" xfId="0" applyFont="1" applyFill="1" applyBorder="1" applyAlignment="1" applyProtection="1">
      <alignment horizontal="center" vertical="center" wrapText="1"/>
      <protection locked="0"/>
    </xf>
    <xf numFmtId="0" fontId="72" fillId="2" borderId="7" xfId="0" applyFont="1" applyFill="1" applyBorder="1" applyAlignment="1">
      <alignment horizontal="center" vertical="center" wrapText="1"/>
    </xf>
    <xf numFmtId="0" fontId="72" fillId="0" borderId="1" xfId="0" applyFont="1" applyBorder="1" applyAlignment="1" applyProtection="1">
      <alignment horizontal="left" vertical="center" wrapText="1"/>
      <protection locked="0"/>
    </xf>
    <xf numFmtId="0" fontId="72" fillId="0" borderId="1" xfId="0" applyFont="1" applyBorder="1" applyAlignment="1" applyProtection="1">
      <alignment horizontal="center" vertical="center" wrapText="1"/>
      <protection locked="0"/>
    </xf>
    <xf numFmtId="0" fontId="72" fillId="2" borderId="1" xfId="0" applyFont="1" applyFill="1" applyBorder="1" applyAlignment="1">
      <alignment horizontal="left" vertical="center" wrapText="1"/>
    </xf>
    <xf numFmtId="0" fontId="72" fillId="2" borderId="1" xfId="0" applyFont="1" applyFill="1" applyBorder="1" applyAlignment="1">
      <alignment horizontal="center" vertical="center" wrapText="1"/>
    </xf>
    <xf numFmtId="0" fontId="73" fillId="27" borderId="11" xfId="0" applyFont="1" applyFill="1" applyBorder="1" applyAlignment="1" applyProtection="1">
      <alignment horizontal="center" vertical="center" wrapText="1"/>
      <protection locked="0"/>
    </xf>
    <xf numFmtId="0" fontId="73" fillId="27" borderId="12" xfId="0" applyFont="1" applyFill="1" applyBorder="1" applyAlignment="1" applyProtection="1">
      <alignment horizontal="center" vertical="center" wrapText="1"/>
      <protection locked="0"/>
    </xf>
    <xf numFmtId="0" fontId="73" fillId="27" borderId="12" xfId="0" applyFont="1" applyFill="1" applyBorder="1" applyAlignment="1" applyProtection="1">
      <alignment horizontal="left" vertical="center" wrapText="1"/>
      <protection locked="0"/>
    </xf>
    <xf numFmtId="0" fontId="73" fillId="27" borderId="13" xfId="0" applyFont="1" applyFill="1" applyBorder="1" applyAlignment="1" applyProtection="1">
      <alignment horizontal="center" vertical="center" wrapText="1"/>
      <protection locked="0"/>
    </xf>
    <xf numFmtId="0" fontId="44" fillId="9" borderId="2" xfId="0" applyFont="1" applyFill="1" applyBorder="1" applyAlignment="1" applyProtection="1">
      <alignment horizontal="left" vertical="center" wrapText="1"/>
      <protection locked="0"/>
    </xf>
    <xf numFmtId="0" fontId="44" fillId="9" borderId="3" xfId="0" applyFont="1" applyFill="1" applyBorder="1" applyAlignment="1" applyProtection="1">
      <alignment horizontal="center" vertical="center" wrapText="1"/>
      <protection locked="0"/>
    </xf>
    <xf numFmtId="0" fontId="44" fillId="9" borderId="7" xfId="0" applyFont="1" applyFill="1" applyBorder="1" applyAlignment="1" applyProtection="1">
      <alignment horizontal="center" vertical="center" wrapText="1"/>
      <protection locked="0"/>
    </xf>
    <xf numFmtId="1" fontId="40" fillId="5" borderId="2" xfId="0" applyNumberFormat="1" applyFont="1" applyFill="1" applyBorder="1" applyAlignment="1" applyProtection="1">
      <alignment horizontal="center" vertical="center" wrapText="1"/>
      <protection locked="0"/>
    </xf>
    <xf numFmtId="1" fontId="40" fillId="5" borderId="7" xfId="0" applyNumberFormat="1" applyFont="1" applyFill="1" applyBorder="1" applyAlignment="1" applyProtection="1">
      <alignment horizontal="left" vertical="center" wrapText="1"/>
      <protection locked="0"/>
    </xf>
    <xf numFmtId="49" fontId="26" fillId="0" borderId="2" xfId="0" applyNumberFormat="1" applyFont="1" applyBorder="1" applyAlignment="1" applyProtection="1">
      <alignment horizontal="center" vertical="center" wrapText="1"/>
      <protection locked="0"/>
    </xf>
    <xf numFmtId="49" fontId="26" fillId="0" borderId="7" xfId="0" applyNumberFormat="1" applyFont="1" applyBorder="1" applyAlignment="1" applyProtection="1">
      <alignment horizontal="left" vertical="center" wrapText="1"/>
      <protection locked="0"/>
    </xf>
    <xf numFmtId="49" fontId="26" fillId="0" borderId="1" xfId="0" applyNumberFormat="1" applyFont="1" applyBorder="1" applyAlignment="1" applyProtection="1">
      <alignment horizontal="center" vertical="center" wrapText="1"/>
      <protection locked="0"/>
    </xf>
    <xf numFmtId="49" fontId="26" fillId="0" borderId="1" xfId="0" applyNumberFormat="1" applyFont="1" applyBorder="1" applyAlignment="1" applyProtection="1">
      <alignment horizontal="left" vertical="center" wrapText="1"/>
      <protection locked="0"/>
    </xf>
    <xf numFmtId="0" fontId="81" fillId="0" borderId="0" xfId="0" applyFont="1" applyAlignment="1" applyProtection="1">
      <alignment horizontal="left" vertical="center" wrapText="1"/>
      <protection locked="0"/>
    </xf>
    <xf numFmtId="0" fontId="26" fillId="0" borderId="2" xfId="0" applyFont="1" applyBorder="1" applyAlignment="1" applyProtection="1">
      <alignment horizontal="left" vertical="center" wrapText="1"/>
      <protection locked="0"/>
    </xf>
    <xf numFmtId="0" fontId="26" fillId="0" borderId="3" xfId="0" applyFont="1" applyBorder="1" applyAlignment="1" applyProtection="1">
      <alignment horizontal="center" vertical="center" wrapText="1"/>
      <protection locked="0"/>
    </xf>
    <xf numFmtId="0" fontId="26" fillId="0" borderId="7" xfId="0" applyFont="1" applyBorder="1" applyAlignment="1" applyProtection="1">
      <alignment horizontal="center" vertical="center" wrapText="1"/>
      <protection locked="0"/>
    </xf>
    <xf numFmtId="1" fontId="40" fillId="5" borderId="1" xfId="0" applyNumberFormat="1" applyFont="1" applyFill="1" applyBorder="1" applyAlignment="1" applyProtection="1">
      <alignment horizontal="left" vertical="center" wrapText="1"/>
      <protection locked="0"/>
    </xf>
    <xf numFmtId="1" fontId="26" fillId="0" borderId="0" xfId="0" applyNumberFormat="1" applyFont="1" applyAlignment="1" applyProtection="1">
      <alignment horizontal="center" vertical="center" wrapText="1"/>
      <protection locked="0"/>
    </xf>
    <xf numFmtId="0" fontId="71" fillId="8" borderId="1" xfId="0" applyFont="1" applyFill="1" applyBorder="1" applyAlignment="1" applyProtection="1">
      <alignment horizontal="left" vertical="center" wrapText="1"/>
      <protection locked="0"/>
    </xf>
    <xf numFmtId="0" fontId="71" fillId="8" borderId="1" xfId="0" applyFont="1" applyFill="1" applyBorder="1" applyAlignment="1" applyProtection="1">
      <alignment horizontal="center" vertical="center" wrapText="1"/>
      <protection locked="0"/>
    </xf>
    <xf numFmtId="0" fontId="43" fillId="0" borderId="2" xfId="0" applyFont="1" applyBorder="1" applyAlignment="1">
      <alignment horizontal="left"/>
    </xf>
    <xf numFmtId="0" fontId="43" fillId="0" borderId="7" xfId="0" applyFont="1" applyBorder="1" applyAlignment="1">
      <alignment horizontal="left"/>
    </xf>
    <xf numFmtId="0" fontId="44" fillId="8" borderId="2" xfId="0" applyFont="1" applyFill="1" applyBorder="1" applyAlignment="1">
      <alignment horizontal="center"/>
    </xf>
    <xf numFmtId="0" fontId="44" fillId="8" borderId="7" xfId="0" applyFont="1" applyFill="1" applyBorder="1" applyAlignment="1">
      <alignment horizontal="center"/>
    </xf>
    <xf numFmtId="0" fontId="44" fillId="5" borderId="2" xfId="0" applyFont="1" applyFill="1" applyBorder="1" applyAlignment="1">
      <alignment horizontal="center" vertical="center"/>
    </xf>
    <xf numFmtId="0" fontId="44" fillId="5" borderId="7" xfId="0" applyFont="1" applyFill="1" applyBorder="1" applyAlignment="1">
      <alignment horizontal="center" vertical="center"/>
    </xf>
    <xf numFmtId="0" fontId="80" fillId="8" borderId="2" xfId="0" applyFont="1" applyFill="1" applyBorder="1" applyAlignment="1" applyProtection="1">
      <alignment horizontal="left" vertical="center" wrapText="1"/>
      <protection locked="0"/>
    </xf>
    <xf numFmtId="0" fontId="80" fillId="8" borderId="3" xfId="0" applyFont="1" applyFill="1" applyBorder="1" applyAlignment="1" applyProtection="1">
      <alignment horizontal="left" vertical="center" wrapText="1"/>
      <protection locked="0"/>
    </xf>
    <xf numFmtId="0" fontId="80" fillId="8" borderId="7" xfId="0" applyFont="1" applyFill="1" applyBorder="1" applyAlignment="1" applyProtection="1">
      <alignment horizontal="left" vertical="center" wrapText="1"/>
      <protection locked="0"/>
    </xf>
    <xf numFmtId="0" fontId="72" fillId="0" borderId="23" xfId="0" applyFont="1" applyBorder="1" applyAlignment="1">
      <alignment horizontal="left" vertical="center" wrapText="1"/>
    </xf>
    <xf numFmtId="0" fontId="72" fillId="0" borderId="24" xfId="0" applyFont="1" applyBorder="1"/>
    <xf numFmtId="0" fontId="72" fillId="0" borderId="2" xfId="0" applyFont="1" applyBorder="1" applyAlignment="1" applyProtection="1">
      <alignment horizontal="left" vertical="center" wrapText="1"/>
      <protection locked="0"/>
    </xf>
    <xf numFmtId="0" fontId="72" fillId="0" borderId="7" xfId="0" applyFont="1" applyBorder="1" applyAlignment="1" applyProtection="1">
      <alignment horizontal="center" vertical="center" wrapText="1"/>
      <protection locked="0"/>
    </xf>
    <xf numFmtId="0" fontId="72" fillId="0" borderId="23" xfId="0" applyFont="1" applyBorder="1" applyAlignment="1">
      <alignment horizontal="left" vertical="center"/>
    </xf>
    <xf numFmtId="0" fontId="72" fillId="0" borderId="2" xfId="0" applyFont="1" applyBorder="1" applyAlignment="1">
      <alignment horizontal="left" vertical="center" wrapText="1"/>
    </xf>
    <xf numFmtId="0" fontId="72" fillId="0" borderId="7" xfId="0" applyFont="1" applyBorder="1" applyAlignment="1">
      <alignment horizontal="center" vertical="center" wrapText="1"/>
    </xf>
    <xf numFmtId="0" fontId="72" fillId="0" borderId="2" xfId="0" applyFont="1" applyBorder="1" applyAlignment="1">
      <alignment horizontal="left" vertical="center"/>
    </xf>
    <xf numFmtId="0" fontId="72" fillId="0" borderId="7" xfId="0" applyFont="1" applyBorder="1" applyAlignment="1">
      <alignment horizontal="center" vertical="center"/>
    </xf>
    <xf numFmtId="0" fontId="89" fillId="0" borderId="0" xfId="0" applyFont="1" applyAlignment="1" applyProtection="1">
      <alignment horizontal="left" vertical="center" wrapText="1"/>
      <protection locked="0"/>
    </xf>
    <xf numFmtId="1" fontId="74" fillId="9" borderId="1" xfId="0" applyNumberFormat="1" applyFont="1" applyFill="1" applyBorder="1" applyAlignment="1" applyProtection="1">
      <alignment horizontal="center" vertical="center" wrapText="1"/>
      <protection locked="0"/>
    </xf>
    <xf numFmtId="1" fontId="74" fillId="5" borderId="1" xfId="0" applyNumberFormat="1" applyFont="1" applyFill="1" applyBorder="1" applyAlignment="1" applyProtection="1">
      <alignment horizontal="left" vertical="center" wrapText="1"/>
      <protection locked="0"/>
    </xf>
    <xf numFmtId="1" fontId="74" fillId="5" borderId="2" xfId="0" applyNumberFormat="1" applyFont="1" applyFill="1" applyBorder="1" applyAlignment="1" applyProtection="1">
      <alignment horizontal="center" vertical="center" wrapText="1"/>
      <protection locked="0"/>
    </xf>
    <xf numFmtId="1" fontId="74" fillId="5" borderId="3" xfId="0" applyNumberFormat="1" applyFont="1" applyFill="1" applyBorder="1" applyAlignment="1" applyProtection="1">
      <alignment horizontal="center" vertical="center" wrapText="1"/>
      <protection locked="0"/>
    </xf>
    <xf numFmtId="1" fontId="74" fillId="5" borderId="7" xfId="0" applyNumberFormat="1" applyFont="1" applyFill="1" applyBorder="1" applyAlignment="1" applyProtection="1">
      <alignment horizontal="center" vertical="center" wrapText="1"/>
      <protection locked="0"/>
    </xf>
    <xf numFmtId="1" fontId="74" fillId="5" borderId="1" xfId="0" applyNumberFormat="1" applyFont="1" applyFill="1" applyBorder="1" applyAlignment="1" applyProtection="1">
      <alignment horizontal="center" vertical="center" wrapText="1"/>
      <protection locked="0"/>
    </xf>
    <xf numFmtId="0" fontId="73" fillId="0" borderId="0" xfId="0" applyFont="1" applyAlignment="1" applyProtection="1">
      <alignment horizontal="left" vertical="center" wrapText="1"/>
      <protection locked="0"/>
    </xf>
    <xf numFmtId="0" fontId="26" fillId="0" borderId="0" xfId="0" applyFont="1" applyAlignment="1" applyProtection="1">
      <alignment horizontal="left" vertical="center" wrapText="1"/>
      <protection locked="0"/>
    </xf>
    <xf numFmtId="0" fontId="26" fillId="0" borderId="0" xfId="0" applyFont="1" applyAlignment="1" applyProtection="1">
      <alignment horizontal="center" vertical="center" wrapText="1"/>
      <protection locked="0"/>
    </xf>
    <xf numFmtId="1" fontId="40" fillId="5" borderId="2" xfId="0" applyNumberFormat="1" applyFont="1" applyFill="1" applyBorder="1" applyAlignment="1" applyProtection="1">
      <alignment horizontal="left" vertical="center" wrapText="1"/>
      <protection locked="0"/>
    </xf>
    <xf numFmtId="1" fontId="40" fillId="5" borderId="3" xfId="0" applyNumberFormat="1" applyFont="1" applyFill="1" applyBorder="1" applyAlignment="1" applyProtection="1">
      <alignment horizontal="left" vertical="center" wrapText="1"/>
      <protection locked="0"/>
    </xf>
    <xf numFmtId="1" fontId="40" fillId="5" borderId="3" xfId="0" applyNumberFormat="1" applyFont="1" applyFill="1" applyBorder="1" applyAlignment="1" applyProtection="1">
      <alignment horizontal="center" vertical="center" wrapText="1"/>
      <protection locked="0"/>
    </xf>
    <xf numFmtId="1" fontId="40" fillId="5" borderId="7" xfId="0" applyNumberFormat="1" applyFont="1" applyFill="1" applyBorder="1" applyAlignment="1" applyProtection="1">
      <alignment horizontal="center" vertical="center" wrapText="1"/>
      <protection locked="0"/>
    </xf>
    <xf numFmtId="0" fontId="26" fillId="0" borderId="2" xfId="0" applyFont="1" applyBorder="1" applyAlignment="1">
      <alignment horizontal="left" vertical="center"/>
    </xf>
    <xf numFmtId="0" fontId="26" fillId="0" borderId="3" xfId="0" applyFont="1" applyBorder="1" applyAlignment="1">
      <alignment horizontal="left" vertical="center"/>
    </xf>
    <xf numFmtId="0" fontId="26" fillId="0" borderId="7" xfId="0" applyFont="1" applyBorder="1" applyAlignment="1">
      <alignment horizontal="left" vertical="center"/>
    </xf>
    <xf numFmtId="1" fontId="40" fillId="0" borderId="1" xfId="0" applyNumberFormat="1" applyFont="1" applyBorder="1" applyAlignment="1" applyProtection="1">
      <alignment horizontal="left" vertical="center" wrapText="1"/>
      <protection locked="0"/>
    </xf>
    <xf numFmtId="1" fontId="40" fillId="0" borderId="1" xfId="0" applyNumberFormat="1" applyFont="1" applyBorder="1" applyAlignment="1" applyProtection="1">
      <alignment horizontal="center" vertical="center" wrapText="1"/>
      <protection locked="0"/>
    </xf>
    <xf numFmtId="0" fontId="74" fillId="0" borderId="0" xfId="0" applyFont="1" applyAlignment="1" applyProtection="1">
      <alignment horizontal="left" vertical="center" wrapText="1"/>
      <protection locked="0"/>
    </xf>
    <xf numFmtId="0" fontId="40" fillId="5" borderId="2" xfId="0" applyFont="1" applyFill="1" applyBorder="1" applyAlignment="1">
      <alignment horizontal="center" vertical="center" wrapText="1"/>
    </xf>
    <xf numFmtId="0" fontId="40" fillId="5" borderId="3" xfId="0" applyFont="1" applyFill="1" applyBorder="1" applyAlignment="1">
      <alignment horizontal="center" vertical="center" wrapText="1"/>
    </xf>
    <xf numFmtId="0" fontId="40" fillId="5" borderId="7" xfId="0" applyFont="1" applyFill="1" applyBorder="1" applyAlignment="1">
      <alignment horizontal="center" vertical="center" wrapText="1"/>
    </xf>
    <xf numFmtId="0" fontId="72" fillId="2" borderId="1" xfId="0" applyFont="1" applyFill="1" applyBorder="1" applyAlignment="1" applyProtection="1">
      <alignment horizontal="left" vertical="center" wrapText="1"/>
      <protection locked="0"/>
    </xf>
    <xf numFmtId="0" fontId="72" fillId="2" borderId="23" xfId="0" applyFont="1" applyFill="1" applyBorder="1" applyAlignment="1">
      <alignment horizontal="left" vertical="center" wrapText="1"/>
    </xf>
    <xf numFmtId="0" fontId="72" fillId="2" borderId="24" xfId="0" applyFont="1" applyFill="1" applyBorder="1" applyAlignment="1">
      <alignment horizontal="left" vertical="center" wrapText="1"/>
    </xf>
    <xf numFmtId="0" fontId="72" fillId="2" borderId="7" xfId="0" applyFont="1" applyFill="1" applyBorder="1" applyAlignment="1">
      <alignment horizontal="left" vertical="center"/>
    </xf>
    <xf numFmtId="0" fontId="72" fillId="0" borderId="7" xfId="0" applyFont="1" applyBorder="1" applyAlignment="1">
      <alignment horizontal="left" vertical="center"/>
    </xf>
    <xf numFmtId="0" fontId="72" fillId="2" borderId="23" xfId="0" applyFont="1" applyFill="1" applyBorder="1" applyAlignment="1">
      <alignment horizontal="left" vertical="center"/>
    </xf>
    <xf numFmtId="0" fontId="85" fillId="2" borderId="24" xfId="0" applyFont="1" applyFill="1" applyBorder="1" applyAlignment="1">
      <alignment horizontal="left"/>
    </xf>
    <xf numFmtId="0" fontId="72" fillId="0" borderId="1" xfId="0" applyFont="1" applyBorder="1" applyAlignment="1">
      <alignment horizontal="left" vertical="center"/>
    </xf>
    <xf numFmtId="0" fontId="72" fillId="2" borderId="1" xfId="0" applyFont="1" applyFill="1" applyBorder="1" applyAlignment="1">
      <alignment horizontal="left" vertical="center"/>
    </xf>
    <xf numFmtId="0" fontId="72" fillId="0" borderId="7" xfId="0" applyFont="1" applyBorder="1" applyAlignment="1">
      <alignment horizontal="left" vertical="center" wrapText="1"/>
    </xf>
    <xf numFmtId="0" fontId="72" fillId="2" borderId="2" xfId="0" applyFont="1" applyFill="1" applyBorder="1" applyAlignment="1">
      <alignment horizontal="left" vertical="top"/>
    </xf>
    <xf numFmtId="0" fontId="72" fillId="2" borderId="7" xfId="0" applyFont="1" applyFill="1" applyBorder="1" applyAlignment="1">
      <alignment horizontal="left" vertical="top"/>
    </xf>
    <xf numFmtId="0" fontId="72" fillId="2" borderId="1" xfId="0" applyFont="1" applyFill="1" applyBorder="1" applyAlignment="1">
      <alignment horizontal="left" vertical="top"/>
    </xf>
    <xf numFmtId="0" fontId="72" fillId="2" borderId="24" xfId="0" applyFont="1" applyFill="1" applyBorder="1" applyAlignment="1">
      <alignment horizontal="left" vertical="center"/>
    </xf>
    <xf numFmtId="0" fontId="72" fillId="2" borderId="32" xfId="0" applyFont="1" applyFill="1" applyBorder="1" applyAlignment="1">
      <alignment horizontal="left" vertical="center"/>
    </xf>
    <xf numFmtId="0" fontId="72" fillId="2" borderId="33" xfId="0" applyFont="1" applyFill="1" applyBorder="1" applyAlignment="1">
      <alignment horizontal="left" vertical="center"/>
    </xf>
    <xf numFmtId="0" fontId="72" fillId="0" borderId="1" xfId="0" applyFont="1" applyBorder="1" applyAlignment="1">
      <alignment horizontal="left" vertical="center" wrapText="1"/>
    </xf>
    <xf numFmtId="0" fontId="74" fillId="0" borderId="0" xfId="0" applyFont="1" applyAlignment="1">
      <alignment horizontal="left" vertical="center" wrapText="1"/>
    </xf>
    <xf numFmtId="1" fontId="40" fillId="13" borderId="2" xfId="0" applyNumberFormat="1" applyFont="1" applyFill="1" applyBorder="1" applyAlignment="1" applyProtection="1">
      <alignment horizontal="left" vertical="center" wrapText="1"/>
      <protection locked="0"/>
    </xf>
    <xf numFmtId="1" fontId="40" fillId="13" borderId="3" xfId="0" applyNumberFormat="1" applyFont="1" applyFill="1" applyBorder="1" applyAlignment="1" applyProtection="1">
      <alignment horizontal="left" vertical="center" wrapText="1"/>
      <protection locked="0"/>
    </xf>
    <xf numFmtId="1" fontId="40" fillId="13" borderId="7" xfId="0" applyNumberFormat="1" applyFont="1" applyFill="1" applyBorder="1" applyAlignment="1" applyProtection="1">
      <alignment horizontal="left" vertical="center" wrapText="1"/>
      <protection locked="0"/>
    </xf>
    <xf numFmtId="1" fontId="44" fillId="5" borderId="18" xfId="0" applyNumberFormat="1" applyFont="1" applyFill="1" applyBorder="1" applyAlignment="1" applyProtection="1">
      <alignment horizontal="left" vertical="center" wrapText="1"/>
      <protection locked="0"/>
    </xf>
    <xf numFmtId="1" fontId="44" fillId="5" borderId="5" xfId="0" applyNumberFormat="1" applyFont="1" applyFill="1" applyBorder="1" applyAlignment="1" applyProtection="1">
      <alignment horizontal="center" vertical="center" wrapText="1"/>
      <protection locked="0"/>
    </xf>
    <xf numFmtId="1" fontId="44" fillId="5" borderId="6" xfId="0" applyNumberFormat="1" applyFont="1" applyFill="1" applyBorder="1" applyAlignment="1" applyProtection="1">
      <alignment horizontal="center" vertical="center" wrapText="1"/>
      <protection locked="0"/>
    </xf>
    <xf numFmtId="0" fontId="43" fillId="0" borderId="2" xfId="0" applyFont="1" applyBorder="1" applyAlignment="1">
      <alignment horizontal="left" vertical="center"/>
    </xf>
    <xf numFmtId="0" fontId="43" fillId="0" borderId="3" xfId="0" applyFont="1" applyBorder="1" applyAlignment="1">
      <alignment horizontal="left" vertical="center"/>
    </xf>
    <xf numFmtId="0" fontId="43" fillId="0" borderId="7" xfId="0" applyFont="1" applyBorder="1" applyAlignment="1">
      <alignment horizontal="left" vertical="center"/>
    </xf>
    <xf numFmtId="1" fontId="43" fillId="0" borderId="1" xfId="0" applyNumberFormat="1" applyFont="1" applyBorder="1" applyAlignment="1">
      <alignment horizontal="left" vertical="center" wrapText="1"/>
    </xf>
    <xf numFmtId="0" fontId="43" fillId="0" borderId="1" xfId="0" applyFont="1" applyBorder="1" applyAlignment="1">
      <alignment horizontal="left" vertical="center"/>
    </xf>
    <xf numFmtId="0" fontId="77" fillId="0" borderId="1" xfId="0" applyFont="1" applyBorder="1" applyAlignment="1">
      <alignment horizontal="left" vertical="center" wrapText="1"/>
    </xf>
    <xf numFmtId="1" fontId="40" fillId="27" borderId="2" xfId="0" applyNumberFormat="1" applyFont="1" applyFill="1" applyBorder="1" applyAlignment="1" applyProtection="1">
      <alignment horizontal="left" vertical="center" wrapText="1"/>
      <protection locked="0"/>
    </xf>
    <xf numFmtId="1" fontId="40" fillId="27" borderId="3" xfId="0" applyNumberFormat="1" applyFont="1" applyFill="1" applyBorder="1" applyAlignment="1" applyProtection="1">
      <alignment horizontal="left" vertical="center" wrapText="1"/>
      <protection locked="0"/>
    </xf>
    <xf numFmtId="1" fontId="40" fillId="27" borderId="7" xfId="0" applyNumberFormat="1" applyFont="1" applyFill="1" applyBorder="1" applyAlignment="1" applyProtection="1">
      <alignment horizontal="left" vertical="center" wrapText="1"/>
      <protection locked="0"/>
    </xf>
    <xf numFmtId="1" fontId="40" fillId="26" borderId="25" xfId="0" applyNumberFormat="1" applyFont="1" applyFill="1" applyBorder="1" applyAlignment="1">
      <alignment horizontal="left" vertical="center" wrapText="1"/>
    </xf>
    <xf numFmtId="0" fontId="77" fillId="0" borderId="34" xfId="0" applyFont="1" applyBorder="1"/>
    <xf numFmtId="0" fontId="77" fillId="0" borderId="35" xfId="0" applyFont="1" applyBorder="1"/>
    <xf numFmtId="1" fontId="26" fillId="0" borderId="1" xfId="0" applyNumberFormat="1" applyFont="1" applyBorder="1" applyAlignment="1">
      <alignment horizontal="left" vertical="center" wrapText="1"/>
    </xf>
    <xf numFmtId="1" fontId="26" fillId="0" borderId="1" xfId="0" applyNumberFormat="1" applyFont="1" applyBorder="1" applyAlignment="1">
      <alignment vertical="center" wrapText="1"/>
    </xf>
    <xf numFmtId="0" fontId="26" fillId="0" borderId="1" xfId="0" applyFont="1" applyBorder="1" applyAlignment="1">
      <alignment horizontal="left" vertical="center" wrapText="1"/>
    </xf>
    <xf numFmtId="0" fontId="26" fillId="0" borderId="1" xfId="0" applyFont="1" applyBorder="1" applyAlignment="1">
      <alignment vertical="center" wrapText="1"/>
    </xf>
    <xf numFmtId="49" fontId="26" fillId="0" borderId="2" xfId="0" applyNumberFormat="1" applyFont="1" applyBorder="1" applyAlignment="1">
      <alignment horizontal="left" vertical="center" wrapText="1"/>
    </xf>
    <xf numFmtId="49" fontId="26" fillId="0" borderId="3" xfId="0" applyNumberFormat="1" applyFont="1" applyBorder="1" applyAlignment="1">
      <alignment horizontal="left" vertical="center" wrapText="1"/>
    </xf>
    <xf numFmtId="49" fontId="26" fillId="0" borderId="7" xfId="0" applyNumberFormat="1" applyFont="1" applyBorder="1" applyAlignment="1">
      <alignment horizontal="left" vertical="center" wrapText="1"/>
    </xf>
    <xf numFmtId="0" fontId="81" fillId="0" borderId="0" xfId="0" applyFont="1" applyAlignment="1">
      <alignment horizontal="left" vertical="center" wrapText="1"/>
    </xf>
    <xf numFmtId="0" fontId="99" fillId="0" borderId="0" xfId="0" applyFont="1"/>
    <xf numFmtId="0" fontId="99" fillId="0" borderId="0" xfId="0" applyFont="1" applyAlignment="1">
      <alignment horizontal="left"/>
    </xf>
    <xf numFmtId="0" fontId="80" fillId="9" borderId="2" xfId="0" applyFont="1" applyFill="1" applyBorder="1" applyAlignment="1">
      <alignment horizontal="center"/>
    </xf>
    <xf numFmtId="0" fontId="80" fillId="9" borderId="3" xfId="0" applyFont="1" applyFill="1" applyBorder="1" applyAlignment="1">
      <alignment horizontal="center"/>
    </xf>
    <xf numFmtId="0" fontId="80" fillId="9" borderId="7" xfId="0" applyFont="1" applyFill="1" applyBorder="1" applyAlignment="1">
      <alignment horizontal="center"/>
    </xf>
    <xf numFmtId="0" fontId="80" fillId="8" borderId="2" xfId="0" applyFont="1" applyFill="1" applyBorder="1" applyAlignment="1">
      <alignment horizontal="left"/>
    </xf>
    <xf numFmtId="0" fontId="80" fillId="8" borderId="3" xfId="0" applyFont="1" applyFill="1" applyBorder="1" applyAlignment="1">
      <alignment horizontal="left"/>
    </xf>
    <xf numFmtId="0" fontId="80" fillId="8" borderId="7" xfId="0" applyFont="1" applyFill="1" applyBorder="1" applyAlignment="1">
      <alignment horizontal="left"/>
    </xf>
    <xf numFmtId="0" fontId="64" fillId="9" borderId="2" xfId="0" applyFont="1" applyFill="1" applyBorder="1" applyAlignment="1">
      <alignment vertical="center"/>
    </xf>
    <xf numFmtId="0" fontId="64" fillId="9" borderId="3" xfId="0" applyFont="1" applyFill="1" applyBorder="1" applyAlignment="1">
      <alignment vertical="center"/>
    </xf>
    <xf numFmtId="0" fontId="64" fillId="8" borderId="2" xfId="0" applyFont="1" applyFill="1" applyBorder="1"/>
    <xf numFmtId="0" fontId="64" fillId="8" borderId="3" xfId="0" applyFont="1" applyFill="1" applyBorder="1"/>
    <xf numFmtId="0" fontId="64" fillId="9" borderId="2" xfId="0" applyFont="1" applyFill="1" applyBorder="1"/>
    <xf numFmtId="0" fontId="64" fillId="9" borderId="3" xfId="0" applyFont="1" applyFill="1" applyBorder="1"/>
    <xf numFmtId="0" fontId="40" fillId="3" borderId="16" xfId="0" applyFont="1" applyFill="1" applyBorder="1" applyAlignment="1" applyProtection="1">
      <alignment horizontal="left" vertical="center" wrapText="1"/>
      <protection locked="0"/>
    </xf>
    <xf numFmtId="0" fontId="40" fillId="3" borderId="17" xfId="0" applyFont="1" applyFill="1" applyBorder="1" applyAlignment="1" applyProtection="1">
      <alignment horizontal="center" vertical="center" wrapText="1"/>
      <protection locked="0"/>
    </xf>
    <xf numFmtId="0" fontId="2" fillId="2" borderId="2" xfId="0" applyFont="1" applyFill="1" applyBorder="1" applyAlignment="1">
      <alignment horizontal="left" vertical="top"/>
    </xf>
    <xf numFmtId="0" fontId="2" fillId="2" borderId="7" xfId="0" applyFont="1" applyFill="1" applyBorder="1" applyAlignment="1">
      <alignment horizontal="left" vertical="top"/>
    </xf>
    <xf numFmtId="0" fontId="3" fillId="2" borderId="2" xfId="0" applyFont="1" applyFill="1" applyBorder="1" applyAlignment="1">
      <alignment horizontal="left" vertical="center" wrapText="1"/>
    </xf>
    <xf numFmtId="0" fontId="3" fillId="2" borderId="7" xfId="0" applyFont="1" applyFill="1" applyBorder="1" applyAlignment="1">
      <alignment horizontal="left" vertical="center" wrapText="1"/>
    </xf>
    <xf numFmtId="0" fontId="43" fillId="2" borderId="38" xfId="0" applyFont="1" applyFill="1" applyBorder="1" applyAlignment="1">
      <alignment horizontal="left" vertical="top"/>
    </xf>
    <xf numFmtId="0" fontId="43" fillId="2" borderId="3" xfId="0" applyFont="1" applyFill="1" applyBorder="1" applyAlignment="1">
      <alignment horizontal="left" vertical="top"/>
    </xf>
    <xf numFmtId="0" fontId="43" fillId="2" borderId="7" xfId="0" applyFont="1" applyFill="1" applyBorder="1" applyAlignment="1">
      <alignment horizontal="left" vertical="top"/>
    </xf>
    <xf numFmtId="0" fontId="40" fillId="9" borderId="2" xfId="0" applyFont="1" applyFill="1" applyBorder="1" applyAlignment="1" applyProtection="1">
      <alignment horizontal="center" vertical="center" wrapText="1"/>
      <protection locked="0"/>
    </xf>
    <xf numFmtId="0" fontId="40" fillId="9" borderId="3" xfId="0" applyFont="1" applyFill="1" applyBorder="1" applyAlignment="1" applyProtection="1">
      <alignment horizontal="center" vertical="center" wrapText="1"/>
      <protection locked="0"/>
    </xf>
    <xf numFmtId="0" fontId="40" fillId="9" borderId="7" xfId="0" applyFont="1" applyFill="1" applyBorder="1" applyAlignment="1" applyProtection="1">
      <alignment horizontal="center" vertical="center" wrapText="1"/>
      <protection locked="0"/>
    </xf>
    <xf numFmtId="0" fontId="68" fillId="0" borderId="0" xfId="0" applyFont="1" applyAlignment="1" applyProtection="1">
      <alignment horizontal="left" vertical="center" wrapText="1"/>
      <protection locked="0"/>
    </xf>
    <xf numFmtId="1" fontId="44" fillId="9" borderId="1" xfId="0" applyNumberFormat="1" applyFont="1" applyFill="1" applyBorder="1" applyAlignment="1" applyProtection="1">
      <alignment horizontal="center" vertical="center" wrapText="1"/>
      <protection locked="0"/>
    </xf>
    <xf numFmtId="1" fontId="44" fillId="5" borderId="1" xfId="0" applyNumberFormat="1" applyFont="1" applyFill="1" applyBorder="1" applyAlignment="1" applyProtection="1">
      <alignment horizontal="left" vertical="center" wrapText="1"/>
      <protection locked="0"/>
    </xf>
    <xf numFmtId="1" fontId="44" fillId="5" borderId="2" xfId="0" applyNumberFormat="1" applyFont="1" applyFill="1" applyBorder="1" applyAlignment="1" applyProtection="1">
      <alignment horizontal="left" vertical="center" wrapText="1"/>
      <protection locked="0"/>
    </xf>
    <xf numFmtId="1" fontId="44" fillId="5" borderId="3" xfId="0" applyNumberFormat="1" applyFont="1" applyFill="1" applyBorder="1" applyAlignment="1" applyProtection="1">
      <alignment horizontal="left" vertical="center" wrapText="1"/>
      <protection locked="0"/>
    </xf>
    <xf numFmtId="1" fontId="44" fillId="5" borderId="7" xfId="0" applyNumberFormat="1" applyFont="1" applyFill="1" applyBorder="1" applyAlignment="1" applyProtection="1">
      <alignment horizontal="left" vertical="center" wrapText="1"/>
      <protection locked="0"/>
    </xf>
    <xf numFmtId="0" fontId="3" fillId="2" borderId="2" xfId="0" applyFont="1" applyFill="1" applyBorder="1" applyAlignment="1">
      <alignment horizontal="left" vertical="center"/>
    </xf>
    <xf numFmtId="0" fontId="3" fillId="2" borderId="7" xfId="0" applyFont="1" applyFill="1" applyBorder="1" applyAlignment="1">
      <alignment horizontal="left" vertical="center"/>
    </xf>
    <xf numFmtId="0" fontId="64" fillId="8" borderId="1" xfId="0" applyFont="1" applyFill="1" applyBorder="1" applyAlignment="1">
      <alignment horizontal="center" vertical="center"/>
    </xf>
    <xf numFmtId="2" fontId="99" fillId="0" borderId="1" xfId="0" applyNumberFormat="1" applyFont="1" applyBorder="1" applyAlignment="1">
      <alignment horizontal="center"/>
    </xf>
    <xf numFmtId="0" fontId="81" fillId="0" borderId="0" xfId="0" applyFont="1" applyAlignment="1">
      <alignment horizontal="left" vertical="center"/>
    </xf>
    <xf numFmtId="1" fontId="44" fillId="8" borderId="32" xfId="0" applyNumberFormat="1" applyFont="1" applyFill="1" applyBorder="1" applyAlignment="1" applyProtection="1">
      <alignment horizontal="center" vertical="center" wrapText="1"/>
      <protection locked="0"/>
    </xf>
    <xf numFmtId="1" fontId="44" fillId="8" borderId="33" xfId="0" applyNumberFormat="1" applyFont="1" applyFill="1" applyBorder="1" applyAlignment="1" applyProtection="1">
      <alignment horizontal="left" vertical="center" wrapText="1"/>
      <protection locked="0"/>
    </xf>
    <xf numFmtId="1" fontId="40" fillId="0" borderId="2" xfId="0" applyNumberFormat="1" applyFont="1" applyBorder="1" applyAlignment="1" applyProtection="1">
      <alignment horizontal="center" vertical="center" wrapText="1"/>
      <protection locked="0"/>
    </xf>
    <xf numFmtId="1" fontId="40" fillId="0" borderId="3" xfId="0" applyNumberFormat="1" applyFont="1" applyBorder="1" applyAlignment="1" applyProtection="1">
      <alignment horizontal="center" vertical="center" wrapText="1"/>
      <protection locked="0"/>
    </xf>
    <xf numFmtId="1" fontId="40" fillId="0" borderId="3" xfId="0" applyNumberFormat="1" applyFont="1" applyBorder="1" applyAlignment="1" applyProtection="1">
      <alignment horizontal="left" vertical="center" wrapText="1"/>
      <protection locked="0"/>
    </xf>
    <xf numFmtId="1" fontId="40" fillId="0" borderId="7" xfId="0" applyNumberFormat="1" applyFont="1" applyBorder="1" applyAlignment="1" applyProtection="1">
      <alignment horizontal="center" vertical="center" wrapText="1"/>
      <protection locked="0"/>
    </xf>
    <xf numFmtId="0" fontId="43" fillId="2" borderId="38" xfId="0" applyFont="1" applyFill="1" applyBorder="1" applyAlignment="1">
      <alignment horizontal="left" vertical="center"/>
    </xf>
    <xf numFmtId="0" fontId="43" fillId="2" borderId="3" xfId="0" applyFont="1" applyFill="1" applyBorder="1" applyAlignment="1">
      <alignment horizontal="left" vertical="center"/>
    </xf>
    <xf numFmtId="0" fontId="43" fillId="2" borderId="7" xfId="0" applyFont="1" applyFill="1" applyBorder="1" applyAlignment="1">
      <alignment horizontal="left" vertical="center"/>
    </xf>
    <xf numFmtId="0" fontId="96" fillId="5" borderId="11" xfId="0" applyFont="1" applyFill="1" applyBorder="1" applyAlignment="1" applyProtection="1">
      <alignment horizontal="center" vertical="center" wrapText="1"/>
      <protection hidden="1"/>
    </xf>
    <xf numFmtId="0" fontId="96" fillId="5" borderId="12" xfId="0" applyFont="1" applyFill="1" applyBorder="1" applyAlignment="1" applyProtection="1">
      <alignment horizontal="center" vertical="center" wrapText="1"/>
      <protection hidden="1"/>
    </xf>
    <xf numFmtId="0" fontId="96" fillId="5" borderId="12" xfId="0" applyFont="1" applyFill="1" applyBorder="1" applyAlignment="1" applyProtection="1">
      <alignment horizontal="left" vertical="center" wrapText="1"/>
      <protection hidden="1"/>
    </xf>
    <xf numFmtId="0" fontId="96" fillId="5" borderId="13" xfId="0" applyFont="1" applyFill="1" applyBorder="1" applyAlignment="1" applyProtection="1">
      <alignment horizontal="center" vertical="center" wrapText="1"/>
      <protection hidden="1"/>
    </xf>
    <xf numFmtId="0" fontId="104" fillId="8" borderId="2" xfId="0" applyFont="1" applyFill="1" applyBorder="1" applyAlignment="1">
      <alignment horizontal="center" vertical="center"/>
    </xf>
    <xf numFmtId="0" fontId="104" fillId="8" borderId="3" xfId="0" applyFont="1" applyFill="1" applyBorder="1" applyAlignment="1">
      <alignment horizontal="center" vertical="center"/>
    </xf>
    <xf numFmtId="0" fontId="104" fillId="8" borderId="7" xfId="0" applyFont="1" applyFill="1" applyBorder="1" applyAlignment="1">
      <alignment horizontal="center" vertical="center"/>
    </xf>
    <xf numFmtId="0" fontId="104" fillId="5" borderId="1" xfId="0" applyFont="1" applyFill="1" applyBorder="1" applyAlignment="1">
      <alignment horizontal="center" vertical="center"/>
    </xf>
    <xf numFmtId="0" fontId="94" fillId="27" borderId="18" xfId="0" applyFont="1" applyFill="1" applyBorder="1" applyAlignment="1" applyProtection="1">
      <alignment horizontal="center" vertical="center"/>
      <protection locked="0"/>
    </xf>
    <xf numFmtId="0" fontId="94" fillId="27" borderId="16" xfId="0" applyFont="1" applyFill="1" applyBorder="1" applyAlignment="1" applyProtection="1">
      <alignment horizontal="center" vertical="center"/>
      <protection locked="0"/>
    </xf>
    <xf numFmtId="1" fontId="36" fillId="5" borderId="2" xfId="0" applyNumberFormat="1" applyFont="1" applyFill="1" applyBorder="1" applyAlignment="1" applyProtection="1">
      <alignment horizontal="left" vertical="center" wrapText="1"/>
      <protection locked="0"/>
    </xf>
    <xf numFmtId="1" fontId="36" fillId="5" borderId="3" xfId="0" applyNumberFormat="1" applyFont="1" applyFill="1" applyBorder="1" applyAlignment="1" applyProtection="1">
      <alignment horizontal="left" vertical="center" wrapText="1"/>
      <protection locked="0"/>
    </xf>
    <xf numFmtId="1" fontId="36" fillId="5" borderId="7" xfId="0" applyNumberFormat="1" applyFont="1" applyFill="1" applyBorder="1" applyAlignment="1" applyProtection="1">
      <alignment horizontal="left" vertical="center" wrapText="1"/>
      <protection locked="0"/>
    </xf>
    <xf numFmtId="1" fontId="36" fillId="5" borderId="1" xfId="0" applyNumberFormat="1" applyFont="1" applyFill="1" applyBorder="1" applyAlignment="1" applyProtection="1">
      <alignment horizontal="left" vertical="center" wrapText="1"/>
      <protection locked="0"/>
    </xf>
    <xf numFmtId="0" fontId="44" fillId="28" borderId="1" xfId="0" applyFont="1" applyFill="1" applyBorder="1" applyAlignment="1" applyProtection="1">
      <alignment horizontal="center" vertical="center" wrapText="1"/>
      <protection locked="0"/>
    </xf>
    <xf numFmtId="0" fontId="44" fillId="28" borderId="2" xfId="0" applyFont="1" applyFill="1" applyBorder="1" applyAlignment="1" applyProtection="1">
      <alignment horizontal="center" vertical="center" wrapText="1"/>
      <protection locked="0"/>
    </xf>
    <xf numFmtId="0" fontId="33" fillId="4" borderId="1" xfId="0" applyFont="1" applyFill="1" applyBorder="1" applyAlignment="1">
      <alignment horizontal="center"/>
    </xf>
    <xf numFmtId="0" fontId="94" fillId="28" borderId="2" xfId="0" applyFont="1" applyFill="1" applyBorder="1" applyAlignment="1" applyProtection="1">
      <alignment horizontal="center" vertical="center" wrapText="1"/>
      <protection locked="0"/>
    </xf>
    <xf numFmtId="0" fontId="94" fillId="28" borderId="3" xfId="0" applyFont="1" applyFill="1" applyBorder="1" applyAlignment="1" applyProtection="1">
      <alignment horizontal="center" vertical="center" wrapText="1"/>
      <protection locked="0"/>
    </xf>
    <xf numFmtId="0" fontId="94" fillId="28" borderId="7" xfId="0" applyFont="1" applyFill="1" applyBorder="1" applyAlignment="1" applyProtection="1">
      <alignment horizontal="center" vertical="center" wrapText="1"/>
      <protection locked="0"/>
    </xf>
    <xf numFmtId="0" fontId="67" fillId="4" borderId="1" xfId="0" applyFont="1" applyFill="1" applyBorder="1" applyAlignment="1">
      <alignment horizontal="center" vertical="center"/>
    </xf>
    <xf numFmtId="0" fontId="94" fillId="27" borderId="1" xfId="0" applyFont="1" applyFill="1" applyBorder="1" applyAlignment="1" applyProtection="1">
      <alignment horizontal="center" vertical="center" wrapText="1"/>
      <protection locked="0"/>
    </xf>
    <xf numFmtId="1" fontId="36" fillId="9" borderId="1" xfId="0" applyNumberFormat="1" applyFont="1" applyFill="1" applyBorder="1" applyAlignment="1" applyProtection="1">
      <alignment horizontal="center" vertical="center" wrapText="1"/>
      <protection locked="0"/>
    </xf>
    <xf numFmtId="1" fontId="36" fillId="27" borderId="1" xfId="0" applyNumberFormat="1" applyFont="1" applyFill="1" applyBorder="1" applyAlignment="1" applyProtection="1">
      <alignment horizontal="left" vertical="center" wrapText="1"/>
      <protection locked="0"/>
    </xf>
    <xf numFmtId="0" fontId="53" fillId="27" borderId="2" xfId="0" applyFont="1" applyFill="1" applyBorder="1" applyAlignment="1">
      <alignment horizontal="left"/>
    </xf>
    <xf numFmtId="0" fontId="53" fillId="27" borderId="3" xfId="0" applyFont="1" applyFill="1" applyBorder="1" applyAlignment="1">
      <alignment horizontal="left"/>
    </xf>
    <xf numFmtId="0" fontId="53" fillId="27" borderId="7" xfId="0" applyFont="1" applyFill="1" applyBorder="1" applyAlignment="1">
      <alignment horizontal="left"/>
    </xf>
    <xf numFmtId="0" fontId="53" fillId="8" borderId="2" xfId="0" applyFont="1" applyFill="1" applyBorder="1" applyAlignment="1">
      <alignment horizontal="center"/>
    </xf>
    <xf numFmtId="0" fontId="53" fillId="8" borderId="7" xfId="0" applyFont="1" applyFill="1" applyBorder="1" applyAlignment="1">
      <alignment horizontal="center"/>
    </xf>
    <xf numFmtId="0" fontId="53" fillId="8" borderId="2" xfId="0" applyFont="1" applyFill="1" applyBorder="1"/>
    <xf numFmtId="0" fontId="53" fillId="8" borderId="3" xfId="0" applyFont="1" applyFill="1" applyBorder="1"/>
    <xf numFmtId="2" fontId="28" fillId="0" borderId="1" xfId="0" applyNumberFormat="1" applyFont="1" applyBorder="1" applyAlignment="1">
      <alignment horizontal="center"/>
    </xf>
    <xf numFmtId="0" fontId="53" fillId="5" borderId="2" xfId="0" applyFont="1" applyFill="1" applyBorder="1" applyAlignment="1">
      <alignment horizontal="center" vertical="center"/>
    </xf>
    <xf numFmtId="0" fontId="53" fillId="5" borderId="7" xfId="0" applyFont="1" applyFill="1" applyBorder="1" applyAlignment="1">
      <alignment horizontal="center" vertical="center"/>
    </xf>
    <xf numFmtId="0" fontId="28" fillId="0" borderId="2" xfId="0" applyFont="1" applyBorder="1" applyAlignment="1">
      <alignment horizontal="left"/>
    </xf>
    <xf numFmtId="0" fontId="28" fillId="0" borderId="7" xfId="0" applyFont="1" applyBorder="1" applyAlignment="1">
      <alignment horizontal="left"/>
    </xf>
    <xf numFmtId="0" fontId="53" fillId="9" borderId="2" xfId="0" applyFont="1" applyFill="1" applyBorder="1" applyAlignment="1">
      <alignment vertical="center"/>
    </xf>
    <xf numFmtId="0" fontId="53" fillId="9" borderId="3" xfId="0" applyFont="1" applyFill="1" applyBorder="1" applyAlignment="1">
      <alignment vertical="center"/>
    </xf>
    <xf numFmtId="0" fontId="53" fillId="8" borderId="1" xfId="0" applyFont="1" applyFill="1" applyBorder="1" applyAlignment="1">
      <alignment horizontal="center" vertical="center"/>
    </xf>
    <xf numFmtId="0" fontId="44" fillId="28" borderId="0" xfId="0" applyFont="1" applyFill="1" applyAlignment="1" applyProtection="1">
      <alignment horizontal="center" vertical="center" wrapText="1"/>
      <protection locked="0"/>
    </xf>
    <xf numFmtId="0" fontId="44" fillId="28" borderId="15" xfId="0" applyFont="1" applyFill="1" applyBorder="1" applyAlignment="1" applyProtection="1">
      <alignment horizontal="center" vertical="center" wrapText="1"/>
      <protection locked="0"/>
    </xf>
    <xf numFmtId="0" fontId="44" fillId="11" borderId="39" xfId="0" applyFont="1" applyFill="1" applyBorder="1" applyAlignment="1" applyProtection="1">
      <alignment horizontal="center" vertical="center" wrapText="1"/>
      <protection locked="0"/>
    </xf>
    <xf numFmtId="0" fontId="44" fillId="11" borderId="15" xfId="0" applyFont="1" applyFill="1" applyBorder="1" applyAlignment="1" applyProtection="1">
      <alignment horizontal="center" vertical="center" wrapText="1"/>
      <protection locked="0"/>
    </xf>
    <xf numFmtId="0" fontId="44" fillId="7" borderId="39" xfId="0" applyFont="1" applyFill="1" applyBorder="1" applyAlignment="1" applyProtection="1">
      <alignment horizontal="center" vertical="center" wrapText="1"/>
      <protection locked="0"/>
    </xf>
    <xf numFmtId="0" fontId="44" fillId="7" borderId="15" xfId="0" applyFont="1" applyFill="1" applyBorder="1" applyAlignment="1" applyProtection="1">
      <alignment horizontal="center" vertical="center" wrapText="1"/>
      <protection locked="0"/>
    </xf>
    <xf numFmtId="0" fontId="44" fillId="11" borderId="0" xfId="0" applyFont="1" applyFill="1" applyAlignment="1" applyProtection="1">
      <alignment horizontal="center" vertical="center" wrapText="1"/>
      <protection locked="0"/>
    </xf>
    <xf numFmtId="0" fontId="53" fillId="9" borderId="1" xfId="0" applyFont="1" applyFill="1" applyBorder="1" applyAlignment="1">
      <alignment wrapText="1"/>
    </xf>
    <xf numFmtId="0" fontId="28" fillId="8" borderId="1" xfId="0" applyFont="1" applyFill="1" applyBorder="1" applyAlignment="1">
      <alignment wrapText="1"/>
    </xf>
    <xf numFmtId="0" fontId="53" fillId="9" borderId="1" xfId="0" applyFont="1" applyFill="1" applyBorder="1" applyAlignment="1">
      <alignment horizontal="center" wrapText="1"/>
    </xf>
    <xf numFmtId="1" fontId="44" fillId="27" borderId="1" xfId="0" applyNumberFormat="1" applyFont="1" applyFill="1" applyBorder="1" applyAlignment="1" applyProtection="1">
      <alignment horizontal="left" vertical="center" wrapText="1"/>
      <protection locked="0"/>
    </xf>
    <xf numFmtId="0" fontId="28" fillId="27" borderId="1" xfId="0" applyFont="1" applyFill="1" applyBorder="1" applyAlignment="1">
      <alignment horizontal="left" wrapText="1"/>
    </xf>
    <xf numFmtId="2" fontId="90" fillId="0" borderId="1" xfId="0" applyNumberFormat="1" applyFont="1" applyBorder="1" applyAlignment="1">
      <alignment horizontal="center"/>
    </xf>
    <xf numFmtId="2" fontId="53" fillId="8" borderId="1" xfId="0" applyNumberFormat="1" applyFont="1" applyFill="1" applyBorder="1" applyAlignment="1">
      <alignment horizontal="center"/>
    </xf>
    <xf numFmtId="0" fontId="69" fillId="4" borderId="1" xfId="0" applyFont="1" applyFill="1" applyBorder="1" applyAlignment="1">
      <alignment horizontal="center"/>
    </xf>
    <xf numFmtId="0" fontId="68" fillId="4" borderId="2" xfId="0" applyFont="1" applyFill="1" applyBorder="1" applyAlignment="1" applyProtection="1">
      <alignment horizontal="center" vertical="center" wrapText="1"/>
      <protection locked="0"/>
    </xf>
    <xf numFmtId="0" fontId="68" fillId="4" borderId="3" xfId="0" applyFont="1" applyFill="1" applyBorder="1" applyAlignment="1" applyProtection="1">
      <alignment horizontal="center" vertical="center" wrapText="1"/>
      <protection locked="0"/>
    </xf>
    <xf numFmtId="0" fontId="44" fillId="4" borderId="16" xfId="0" applyFont="1" applyFill="1" applyBorder="1" applyAlignment="1" applyProtection="1">
      <alignment horizontal="center" vertical="center" wrapText="1"/>
      <protection locked="0"/>
    </xf>
    <xf numFmtId="0" fontId="44" fillId="4" borderId="15" xfId="0" applyFont="1" applyFill="1" applyBorder="1" applyAlignment="1" applyProtection="1">
      <alignment horizontal="center" vertical="center" wrapText="1"/>
      <protection locked="0"/>
    </xf>
    <xf numFmtId="0" fontId="82" fillId="13" borderId="15" xfId="0" applyFont="1" applyFill="1" applyBorder="1" applyAlignment="1">
      <alignment horizontal="center"/>
    </xf>
    <xf numFmtId="1" fontId="44" fillId="27" borderId="8" xfId="0" applyNumberFormat="1" applyFont="1" applyFill="1" applyBorder="1" applyAlignment="1" applyProtection="1">
      <alignment horizontal="center" vertical="center" wrapText="1"/>
      <protection locked="0"/>
    </xf>
    <xf numFmtId="0" fontId="53" fillId="27" borderId="1" xfId="0" applyFont="1" applyFill="1" applyBorder="1" applyAlignment="1">
      <alignment horizontal="left"/>
    </xf>
    <xf numFmtId="1" fontId="44" fillId="5" borderId="1" xfId="0" applyNumberFormat="1" applyFont="1" applyFill="1" applyBorder="1" applyAlignment="1" applyProtection="1">
      <alignment horizontal="center" vertical="center" wrapText="1"/>
      <protection locked="0"/>
    </xf>
    <xf numFmtId="0" fontId="28" fillId="27" borderId="1" xfId="0" applyFont="1" applyFill="1" applyBorder="1" applyAlignment="1">
      <alignment horizontal="left"/>
    </xf>
  </cellXfs>
  <cellStyles count="21">
    <cellStyle name="Estilo 1" xfId="3" xr:uid="{00000000-0005-0000-0000-000000000000}"/>
    <cellStyle name="Estilo 1 2" xfId="15" xr:uid="{00000000-0005-0000-0000-000001000000}"/>
    <cellStyle name="Hipervínculo" xfId="4" builtinId="8"/>
    <cellStyle name="Millares" xfId="1" builtinId="3"/>
    <cellStyle name="Millares 16" xfId="12" xr:uid="{00000000-0005-0000-0000-000004000000}"/>
    <cellStyle name="Millares 2" xfId="14" xr:uid="{00000000-0005-0000-0000-000005000000}"/>
    <cellStyle name="Millares 2 2" xfId="16" xr:uid="{00000000-0005-0000-0000-000006000000}"/>
    <cellStyle name="Millares 2 3" xfId="19" xr:uid="{43055819-1471-4C8A-A092-C44B832DC038}"/>
    <cellStyle name="Millares 3" xfId="20" xr:uid="{C54A4BE2-FBC8-4CAF-9809-286C28487F4B}"/>
    <cellStyle name="Millares 4" xfId="18" xr:uid="{DA0F2060-55C0-415A-9C29-BD1277871FB4}"/>
    <cellStyle name="Millares 6" xfId="5" xr:uid="{00000000-0005-0000-0000-000007000000}"/>
    <cellStyle name="Moneda" xfId="6" builtinId="4"/>
    <cellStyle name="Moneda [0]" xfId="11" builtinId="7"/>
    <cellStyle name="Normal" xfId="0" builtinId="0"/>
    <cellStyle name="Normal 2" xfId="17" xr:uid="{00000000-0005-0000-0000-00000B000000}"/>
    <cellStyle name="Normal 2 2" xfId="2" xr:uid="{00000000-0005-0000-0000-00000C000000}"/>
    <cellStyle name="Normal 2 4" xfId="13" xr:uid="{00000000-0005-0000-0000-00000D000000}"/>
    <cellStyle name="Normal 6" xfId="9" xr:uid="{00000000-0005-0000-0000-00000E000000}"/>
    <cellStyle name="Normal 6 2" xfId="8" xr:uid="{00000000-0005-0000-0000-00000F000000}"/>
    <cellStyle name="Normal 7 2" xfId="7" xr:uid="{00000000-0005-0000-0000-000010000000}"/>
    <cellStyle name="Porcentaje" xfId="10" builtinId="5"/>
  </cellStyles>
  <dxfs count="2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CC"/>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13" Type="http://schemas.openxmlformats.org/officeDocument/2006/relationships/image" Target="../media/image14.jpeg"/><Relationship Id="rId18" Type="http://schemas.openxmlformats.org/officeDocument/2006/relationships/image" Target="../media/image19.jpeg"/><Relationship Id="rId3" Type="http://schemas.openxmlformats.org/officeDocument/2006/relationships/image" Target="../media/image4.jpeg"/><Relationship Id="rId21" Type="http://schemas.openxmlformats.org/officeDocument/2006/relationships/image" Target="../media/image22.jpeg"/><Relationship Id="rId7" Type="http://schemas.openxmlformats.org/officeDocument/2006/relationships/image" Target="../media/image8.jpeg"/><Relationship Id="rId12" Type="http://schemas.openxmlformats.org/officeDocument/2006/relationships/image" Target="../media/image13.jpeg"/><Relationship Id="rId17" Type="http://schemas.openxmlformats.org/officeDocument/2006/relationships/image" Target="../media/image18.jpeg"/><Relationship Id="rId2" Type="http://schemas.openxmlformats.org/officeDocument/2006/relationships/image" Target="../media/image2.jpeg"/><Relationship Id="rId16" Type="http://schemas.openxmlformats.org/officeDocument/2006/relationships/image" Target="../media/image17.jpeg"/><Relationship Id="rId20" Type="http://schemas.openxmlformats.org/officeDocument/2006/relationships/image" Target="../media/image21.jpeg"/><Relationship Id="rId1" Type="http://schemas.openxmlformats.org/officeDocument/2006/relationships/image" Target="../media/image3.jpe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jpeg"/><Relationship Id="rId15" Type="http://schemas.openxmlformats.org/officeDocument/2006/relationships/image" Target="../media/image16.jpeg"/><Relationship Id="rId10" Type="http://schemas.openxmlformats.org/officeDocument/2006/relationships/image" Target="../media/image11.jpeg"/><Relationship Id="rId19" Type="http://schemas.openxmlformats.org/officeDocument/2006/relationships/image" Target="../media/image20.jpeg"/><Relationship Id="rId4" Type="http://schemas.openxmlformats.org/officeDocument/2006/relationships/image" Target="../media/image5.jpeg"/><Relationship Id="rId9" Type="http://schemas.openxmlformats.org/officeDocument/2006/relationships/image" Target="../media/image10.jpeg"/><Relationship Id="rId14" Type="http://schemas.openxmlformats.org/officeDocument/2006/relationships/image" Target="../media/image15.jpeg"/><Relationship Id="rId22" Type="http://schemas.openxmlformats.org/officeDocument/2006/relationships/image" Target="../media/image23.jpeg"/></Relationships>
</file>

<file path=xl/drawings/_rels/drawing3.xml.rels><?xml version="1.0" encoding="UTF-8" standalone="yes"?>
<Relationships xmlns="http://schemas.openxmlformats.org/package/2006/relationships"><Relationship Id="rId3" Type="http://schemas.openxmlformats.org/officeDocument/2006/relationships/image" Target="../media/image26.png"/><Relationship Id="rId2" Type="http://schemas.openxmlformats.org/officeDocument/2006/relationships/image" Target="../media/image25.png"/><Relationship Id="rId1" Type="http://schemas.openxmlformats.org/officeDocument/2006/relationships/image" Target="../media/image24.emf"/></Relationships>
</file>

<file path=xl/drawings/drawing1.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3175</xdr:colOff>
      <xdr:row>4</xdr:row>
      <xdr:rowOff>41275</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305300" y="438150"/>
          <a:ext cx="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100674</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156199" y="416983"/>
          <a:ext cx="424922" cy="445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7711</xdr:colOff>
      <xdr:row>4</xdr:row>
      <xdr:rowOff>20109</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486400" y="419100"/>
          <a:ext cx="3175" cy="384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79508</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384799" y="416983"/>
          <a:ext cx="422805" cy="445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984250</xdr:colOff>
      <xdr:row>260</xdr:row>
      <xdr:rowOff>1762125</xdr:rowOff>
    </xdr:from>
    <xdr:to>
      <xdr:col>9</xdr:col>
      <xdr:colOff>476251</xdr:colOff>
      <xdr:row>260</xdr:row>
      <xdr:rowOff>3683000</xdr:rowOff>
    </xdr:to>
    <xdr:pic>
      <xdr:nvPicPr>
        <xdr:cNvPr id="4" name="Imagen 6" descr="F:\WhatsApp Image 2021-07-01 at 15.26.11 (6).jpeg">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94850" y="78733650"/>
          <a:ext cx="2016126" cy="17145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xdr:col>
      <xdr:colOff>1632854</xdr:colOff>
      <xdr:row>260</xdr:row>
      <xdr:rowOff>122466</xdr:rowOff>
    </xdr:from>
    <xdr:to>
      <xdr:col>3</xdr:col>
      <xdr:colOff>553716</xdr:colOff>
      <xdr:row>260</xdr:row>
      <xdr:rowOff>1820333</xdr:rowOff>
    </xdr:to>
    <xdr:pic>
      <xdr:nvPicPr>
        <xdr:cNvPr id="5" name="Imagen 7" descr="F:\WhatsApp Image 2021-07-01 at 15.26.12 (2).jpe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114521" y="103045383"/>
          <a:ext cx="1238612" cy="1697867"/>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421820</xdr:colOff>
      <xdr:row>260</xdr:row>
      <xdr:rowOff>136071</xdr:rowOff>
    </xdr:from>
    <xdr:to>
      <xdr:col>2</xdr:col>
      <xdr:colOff>1224643</xdr:colOff>
      <xdr:row>260</xdr:row>
      <xdr:rowOff>1767416</xdr:rowOff>
    </xdr:to>
    <xdr:pic>
      <xdr:nvPicPr>
        <xdr:cNvPr id="6" name="Imagen 8" descr="F:\WhatsApp Image 2021-07-01 at 15.26.13 (1).jpeg">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21820" y="103058988"/>
          <a:ext cx="2284490" cy="163134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4</xdr:col>
      <xdr:colOff>1504</xdr:colOff>
      <xdr:row>260</xdr:row>
      <xdr:rowOff>136072</xdr:rowOff>
    </xdr:from>
    <xdr:to>
      <xdr:col>5</xdr:col>
      <xdr:colOff>698500</xdr:colOff>
      <xdr:row>260</xdr:row>
      <xdr:rowOff>1788584</xdr:rowOff>
    </xdr:to>
    <xdr:pic>
      <xdr:nvPicPr>
        <xdr:cNvPr id="7" name="Imagen 9" descr="F:\WhatsApp Image 2021-07-01 at 15.26.14 (1).jpe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584087" y="103058989"/>
          <a:ext cx="1861163" cy="1652512"/>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6</xdr:col>
      <xdr:colOff>3025</xdr:colOff>
      <xdr:row>260</xdr:row>
      <xdr:rowOff>128517</xdr:rowOff>
    </xdr:from>
    <xdr:to>
      <xdr:col>7</xdr:col>
      <xdr:colOff>784678</xdr:colOff>
      <xdr:row>260</xdr:row>
      <xdr:rowOff>1778000</xdr:rowOff>
    </xdr:to>
    <xdr:pic>
      <xdr:nvPicPr>
        <xdr:cNvPr id="8" name="Imagen 10" descr="F:\WhatsApp Image 2021-07-01 at 15.26.14 (2).jpe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617608" y="103051434"/>
          <a:ext cx="1734153" cy="1649483"/>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419548</xdr:colOff>
      <xdr:row>260</xdr:row>
      <xdr:rowOff>1825605</xdr:rowOff>
    </xdr:from>
    <xdr:to>
      <xdr:col>2</xdr:col>
      <xdr:colOff>1206499</xdr:colOff>
      <xdr:row>260</xdr:row>
      <xdr:rowOff>3686174</xdr:rowOff>
    </xdr:to>
    <xdr:pic>
      <xdr:nvPicPr>
        <xdr:cNvPr id="9" name="Imagen 11" descr="F:\WhatsApp Image 2021-07-01 at 15.26.14 (3).jpe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19548" y="78797130"/>
          <a:ext cx="2158551" cy="168276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xdr:col>
      <xdr:colOff>1587500</xdr:colOff>
      <xdr:row>260</xdr:row>
      <xdr:rowOff>1841499</xdr:rowOff>
    </xdr:from>
    <xdr:to>
      <xdr:col>3</xdr:col>
      <xdr:colOff>539750</xdr:colOff>
      <xdr:row>260</xdr:row>
      <xdr:rowOff>3692523</xdr:rowOff>
    </xdr:to>
    <xdr:pic>
      <xdr:nvPicPr>
        <xdr:cNvPr id="10" name="Imagen 12" descr="F:\WhatsApp Image 2021-07-01 at 15.26.15.jpeg">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959100" y="78813024"/>
          <a:ext cx="2105025" cy="1651001"/>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3</xdr:col>
      <xdr:colOff>777875</xdr:colOff>
      <xdr:row>260</xdr:row>
      <xdr:rowOff>1793875</xdr:rowOff>
    </xdr:from>
    <xdr:to>
      <xdr:col>5</xdr:col>
      <xdr:colOff>682624</xdr:colOff>
      <xdr:row>260</xdr:row>
      <xdr:rowOff>3686175</xdr:rowOff>
    </xdr:to>
    <xdr:pic>
      <xdr:nvPicPr>
        <xdr:cNvPr id="11" name="Imagen 13" descr="F:\WhatsApp Image 2021-07-01 at 15.26.11 (3).jpeg">
          <a:extLst>
            <a:ext uri="{FF2B5EF4-FFF2-40B4-BE49-F238E27FC236}">
              <a16:creationId xmlns:a16="http://schemas.microsoft.com/office/drawing/2014/main" id="{00000000-0008-0000-0100-00000B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5302250" y="78765400"/>
          <a:ext cx="1971674" cy="169545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5</xdr:col>
      <xdr:colOff>888999</xdr:colOff>
      <xdr:row>260</xdr:row>
      <xdr:rowOff>1809749</xdr:rowOff>
    </xdr:from>
    <xdr:to>
      <xdr:col>7</xdr:col>
      <xdr:colOff>809624</xdr:colOff>
      <xdr:row>260</xdr:row>
      <xdr:rowOff>3686173</xdr:rowOff>
    </xdr:to>
    <xdr:pic>
      <xdr:nvPicPr>
        <xdr:cNvPr id="12" name="Imagen 14" descr="F:\WhatsApp Image 2021-07-01 at 15.26.11 (2).jpeg">
          <a:extLst>
            <a:ext uri="{FF2B5EF4-FFF2-40B4-BE49-F238E27FC236}">
              <a16:creationId xmlns:a16="http://schemas.microsoft.com/office/drawing/2014/main" id="{00000000-0008-0000-0100-00000C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7480299" y="78781274"/>
          <a:ext cx="1939925" cy="1682751"/>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7</xdr:col>
      <xdr:colOff>984250</xdr:colOff>
      <xdr:row>260</xdr:row>
      <xdr:rowOff>127000</xdr:rowOff>
    </xdr:from>
    <xdr:to>
      <xdr:col>9</xdr:col>
      <xdr:colOff>428624</xdr:colOff>
      <xdr:row>260</xdr:row>
      <xdr:rowOff>1788583</xdr:rowOff>
    </xdr:to>
    <xdr:pic>
      <xdr:nvPicPr>
        <xdr:cNvPr id="13" name="Imagen 15" descr="F:\WhatsApp Image 2021-07-01 at 15.26.12 (3).jpeg">
          <a:extLst>
            <a:ext uri="{FF2B5EF4-FFF2-40B4-BE49-F238E27FC236}">
              <a16:creationId xmlns:a16="http://schemas.microsoft.com/office/drawing/2014/main" id="{00000000-0008-0000-0100-00000D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8551333" y="103049917"/>
          <a:ext cx="1973791" cy="1661583"/>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201083</xdr:colOff>
      <xdr:row>359</xdr:row>
      <xdr:rowOff>21168</xdr:rowOff>
    </xdr:from>
    <xdr:to>
      <xdr:col>2</xdr:col>
      <xdr:colOff>890270</xdr:colOff>
      <xdr:row>369</xdr:row>
      <xdr:rowOff>179294</xdr:rowOff>
    </xdr:to>
    <xdr:pic>
      <xdr:nvPicPr>
        <xdr:cNvPr id="14" name="Imagen 3" descr="C:\Users\EDGAR~1.OTA\AppData\Local\Temp\Rar$DI00.449\PHOTO-2021-07-10-09-00-22-01.jpg">
          <a:extLst>
            <a:ext uri="{FF2B5EF4-FFF2-40B4-BE49-F238E27FC236}">
              <a16:creationId xmlns:a16="http://schemas.microsoft.com/office/drawing/2014/main" id="{00000000-0008-0000-0100-00000E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01083" y="146403609"/>
          <a:ext cx="2179569" cy="2063126"/>
        </a:xfrm>
        <a:prstGeom prst="rect">
          <a:avLst/>
        </a:prstGeom>
        <a:noFill/>
        <a:ln>
          <a:noFill/>
        </a:ln>
      </xdr:spPr>
    </xdr:pic>
    <xdr:clientData/>
  </xdr:twoCellAnchor>
  <xdr:twoCellAnchor editAs="oneCell">
    <xdr:from>
      <xdr:col>2</xdr:col>
      <xdr:colOff>885265</xdr:colOff>
      <xdr:row>359</xdr:row>
      <xdr:rowOff>1</xdr:rowOff>
    </xdr:from>
    <xdr:to>
      <xdr:col>4</xdr:col>
      <xdr:colOff>111125</xdr:colOff>
      <xdr:row>369</xdr:row>
      <xdr:rowOff>168089</xdr:rowOff>
    </xdr:to>
    <xdr:pic>
      <xdr:nvPicPr>
        <xdr:cNvPr id="15" name="Imagen 5" descr="C:\Users\EDGAR~1.OTA\AppData\Local\Temp\Rar$DI48.219\PHOTO-2021-07-10-09-00-22-02.jpg">
          <a:extLst>
            <a:ext uri="{FF2B5EF4-FFF2-40B4-BE49-F238E27FC236}">
              <a16:creationId xmlns:a16="http://schemas.microsoft.com/office/drawing/2014/main" id="{00000000-0008-0000-0100-00000F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2375647" y="146382442"/>
          <a:ext cx="2329890" cy="2073088"/>
        </a:xfrm>
        <a:prstGeom prst="rect">
          <a:avLst/>
        </a:prstGeom>
        <a:noFill/>
        <a:ln>
          <a:noFill/>
        </a:ln>
      </xdr:spPr>
    </xdr:pic>
    <xdr:clientData/>
  </xdr:twoCellAnchor>
  <xdr:twoCellAnchor editAs="oneCell">
    <xdr:from>
      <xdr:col>4</xdr:col>
      <xdr:colOff>134470</xdr:colOff>
      <xdr:row>359</xdr:row>
      <xdr:rowOff>10584</xdr:rowOff>
    </xdr:from>
    <xdr:to>
      <xdr:col>6</xdr:col>
      <xdr:colOff>358986</xdr:colOff>
      <xdr:row>369</xdr:row>
      <xdr:rowOff>156883</xdr:rowOff>
    </xdr:to>
    <xdr:pic>
      <xdr:nvPicPr>
        <xdr:cNvPr id="16" name="Imagen 6" descr="C:\Users\EDGAR~1.OTA\AppData\Local\Temp\Rar$DI56.184\PHOTO-2021-07-10-09-00-22-07.jpg">
          <a:extLst>
            <a:ext uri="{FF2B5EF4-FFF2-40B4-BE49-F238E27FC236}">
              <a16:creationId xmlns:a16="http://schemas.microsoft.com/office/drawing/2014/main" id="{00000000-0008-0000-0100-000010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4728882" y="146393025"/>
          <a:ext cx="2252780" cy="2051299"/>
        </a:xfrm>
        <a:prstGeom prst="rect">
          <a:avLst/>
        </a:prstGeom>
        <a:noFill/>
        <a:ln>
          <a:noFill/>
        </a:ln>
      </xdr:spPr>
    </xdr:pic>
    <xdr:clientData/>
  </xdr:twoCellAnchor>
  <xdr:twoCellAnchor editAs="oneCell">
    <xdr:from>
      <xdr:col>6</xdr:col>
      <xdr:colOff>336177</xdr:colOff>
      <xdr:row>359</xdr:row>
      <xdr:rowOff>31752</xdr:rowOff>
    </xdr:from>
    <xdr:to>
      <xdr:col>8</xdr:col>
      <xdr:colOff>526676</xdr:colOff>
      <xdr:row>369</xdr:row>
      <xdr:rowOff>168088</xdr:rowOff>
    </xdr:to>
    <xdr:pic>
      <xdr:nvPicPr>
        <xdr:cNvPr id="17" name="Imagen 7" descr="C:\Users\EDGAR~1.OTA\AppData\Local\Temp\Rar$DI63.862\PHOTO-2021-07-10-09-00-22-04.jpg">
          <a:extLst>
            <a:ext uri="{FF2B5EF4-FFF2-40B4-BE49-F238E27FC236}">
              <a16:creationId xmlns:a16="http://schemas.microsoft.com/office/drawing/2014/main" id="{00000000-0008-0000-0100-000011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6958853" y="146414193"/>
          <a:ext cx="2285999" cy="2041336"/>
        </a:xfrm>
        <a:prstGeom prst="rect">
          <a:avLst/>
        </a:prstGeom>
        <a:noFill/>
        <a:ln>
          <a:noFill/>
        </a:ln>
      </xdr:spPr>
    </xdr:pic>
    <xdr:clientData/>
  </xdr:twoCellAnchor>
  <xdr:twoCellAnchor editAs="oneCell">
    <xdr:from>
      <xdr:col>8</xdr:col>
      <xdr:colOff>508000</xdr:colOff>
      <xdr:row>359</xdr:row>
      <xdr:rowOff>42336</xdr:rowOff>
    </xdr:from>
    <xdr:to>
      <xdr:col>9</xdr:col>
      <xdr:colOff>1434353</xdr:colOff>
      <xdr:row>369</xdr:row>
      <xdr:rowOff>168088</xdr:rowOff>
    </xdr:to>
    <xdr:pic>
      <xdr:nvPicPr>
        <xdr:cNvPr id="18" name="Imagen 8" descr="C:\Users\EDGAR~1.OTA\AppData\Local\Temp\Rar$DI76.730\PHOTO-2021-07-10-09-00-22-05.jpg">
          <a:extLst>
            <a:ext uri="{FF2B5EF4-FFF2-40B4-BE49-F238E27FC236}">
              <a16:creationId xmlns:a16="http://schemas.microsoft.com/office/drawing/2014/main" id="{00000000-0008-0000-0100-000012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9226176" y="146424777"/>
          <a:ext cx="2304677" cy="2030752"/>
        </a:xfrm>
        <a:prstGeom prst="rect">
          <a:avLst/>
        </a:prstGeom>
        <a:noFill/>
        <a:ln>
          <a:noFill/>
        </a:ln>
      </xdr:spPr>
    </xdr:pic>
    <xdr:clientData/>
  </xdr:twoCellAnchor>
  <xdr:twoCellAnchor editAs="oneCell">
    <xdr:from>
      <xdr:col>0</xdr:col>
      <xdr:colOff>201706</xdr:colOff>
      <xdr:row>369</xdr:row>
      <xdr:rowOff>143812</xdr:rowOff>
    </xdr:from>
    <xdr:to>
      <xdr:col>2</xdr:col>
      <xdr:colOff>889622</xdr:colOff>
      <xdr:row>380</xdr:row>
      <xdr:rowOff>134472</xdr:rowOff>
    </xdr:to>
    <xdr:pic>
      <xdr:nvPicPr>
        <xdr:cNvPr id="19" name="Imagen 9" descr="C:\Users\EDGAR~1.OTA\AppData\Local\Temp\Rar$DI93.928\PHOTO-2021-07-10-09-00-22-11.jpg">
          <a:extLst>
            <a:ext uri="{FF2B5EF4-FFF2-40B4-BE49-F238E27FC236}">
              <a16:creationId xmlns:a16="http://schemas.microsoft.com/office/drawing/2014/main" id="{00000000-0008-0000-0100-000013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201706" y="148431253"/>
          <a:ext cx="2178298" cy="2086160"/>
        </a:xfrm>
        <a:prstGeom prst="rect">
          <a:avLst/>
        </a:prstGeom>
        <a:noFill/>
        <a:ln>
          <a:noFill/>
        </a:ln>
      </xdr:spPr>
    </xdr:pic>
    <xdr:clientData/>
  </xdr:twoCellAnchor>
  <xdr:twoCellAnchor editAs="oneCell">
    <xdr:from>
      <xdr:col>2</xdr:col>
      <xdr:colOff>874060</xdr:colOff>
      <xdr:row>369</xdr:row>
      <xdr:rowOff>156262</xdr:rowOff>
    </xdr:from>
    <xdr:to>
      <xdr:col>4</xdr:col>
      <xdr:colOff>168088</xdr:colOff>
      <xdr:row>380</xdr:row>
      <xdr:rowOff>123265</xdr:rowOff>
    </xdr:to>
    <xdr:pic>
      <xdr:nvPicPr>
        <xdr:cNvPr id="20" name="Imagen 10" descr="C:\Users\EDGAR~1.OTA\AppData\Local\Temp\Rar$DI10.3412\PHOTO-2021-07-10-09-00-22-14.jpg">
          <a:extLst>
            <a:ext uri="{FF2B5EF4-FFF2-40B4-BE49-F238E27FC236}">
              <a16:creationId xmlns:a16="http://schemas.microsoft.com/office/drawing/2014/main" id="{00000000-0008-0000-0100-000014000000}"/>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2364442" y="148443703"/>
          <a:ext cx="2398058" cy="2062503"/>
        </a:xfrm>
        <a:prstGeom prst="rect">
          <a:avLst/>
        </a:prstGeom>
        <a:noFill/>
        <a:ln>
          <a:noFill/>
        </a:ln>
      </xdr:spPr>
    </xdr:pic>
    <xdr:clientData/>
  </xdr:twoCellAnchor>
  <xdr:twoCellAnchor editAs="oneCell">
    <xdr:from>
      <xdr:col>4</xdr:col>
      <xdr:colOff>131359</xdr:colOff>
      <xdr:row>369</xdr:row>
      <xdr:rowOff>155636</xdr:rowOff>
    </xdr:from>
    <xdr:to>
      <xdr:col>6</xdr:col>
      <xdr:colOff>347383</xdr:colOff>
      <xdr:row>380</xdr:row>
      <xdr:rowOff>134471</xdr:rowOff>
    </xdr:to>
    <xdr:pic>
      <xdr:nvPicPr>
        <xdr:cNvPr id="21" name="Imagen 11" descr="C:\Users\EDGAR~1.OTA\AppData\Local\Temp\Rar$DI99.769\PHOTO-2021-07-10-09-00-22-12.jpg">
          <a:extLst>
            <a:ext uri="{FF2B5EF4-FFF2-40B4-BE49-F238E27FC236}">
              <a16:creationId xmlns:a16="http://schemas.microsoft.com/office/drawing/2014/main" id="{00000000-0008-0000-0100-000015000000}"/>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4725771" y="148443077"/>
          <a:ext cx="2244288" cy="2074335"/>
        </a:xfrm>
        <a:prstGeom prst="rect">
          <a:avLst/>
        </a:prstGeom>
        <a:noFill/>
        <a:ln>
          <a:noFill/>
        </a:ln>
      </xdr:spPr>
    </xdr:pic>
    <xdr:clientData/>
  </xdr:twoCellAnchor>
  <xdr:twoCellAnchor editAs="oneCell">
    <xdr:from>
      <xdr:col>6</xdr:col>
      <xdr:colOff>350497</xdr:colOff>
      <xdr:row>369</xdr:row>
      <xdr:rowOff>145053</xdr:rowOff>
    </xdr:from>
    <xdr:to>
      <xdr:col>8</xdr:col>
      <xdr:colOff>515471</xdr:colOff>
      <xdr:row>380</xdr:row>
      <xdr:rowOff>134471</xdr:rowOff>
    </xdr:to>
    <xdr:pic>
      <xdr:nvPicPr>
        <xdr:cNvPr id="22" name="Imagen 12" descr="C:\Users\EDGAR~1.OTA\AppData\Local\Temp\Rar$DI14.1498\PHOTO-2021-07-10-09-00-22-18.jpg">
          <a:extLst>
            <a:ext uri="{FF2B5EF4-FFF2-40B4-BE49-F238E27FC236}">
              <a16:creationId xmlns:a16="http://schemas.microsoft.com/office/drawing/2014/main" id="{00000000-0008-0000-0100-000016000000}"/>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6973173" y="148432494"/>
          <a:ext cx="2260474" cy="2084918"/>
        </a:xfrm>
        <a:prstGeom prst="rect">
          <a:avLst/>
        </a:prstGeom>
        <a:noFill/>
        <a:ln>
          <a:noFill/>
        </a:ln>
      </xdr:spPr>
    </xdr:pic>
    <xdr:clientData/>
  </xdr:twoCellAnchor>
  <xdr:twoCellAnchor editAs="oneCell">
    <xdr:from>
      <xdr:col>8</xdr:col>
      <xdr:colOff>509246</xdr:colOff>
      <xdr:row>369</xdr:row>
      <xdr:rowOff>143808</xdr:rowOff>
    </xdr:from>
    <xdr:to>
      <xdr:col>9</xdr:col>
      <xdr:colOff>1440579</xdr:colOff>
      <xdr:row>380</xdr:row>
      <xdr:rowOff>156883</xdr:rowOff>
    </xdr:to>
    <xdr:pic>
      <xdr:nvPicPr>
        <xdr:cNvPr id="23" name="Imagen 13" descr="C:\Users\EDGAR~1.OTA\AppData\Local\Temp\Rar$DI13.4480\PHOTO-2021-07-10-09-00-22-17.jpg">
          <a:extLst>
            <a:ext uri="{FF2B5EF4-FFF2-40B4-BE49-F238E27FC236}">
              <a16:creationId xmlns:a16="http://schemas.microsoft.com/office/drawing/2014/main" id="{00000000-0008-0000-0100-000017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9227422" y="148431249"/>
          <a:ext cx="2309657" cy="21085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217536</xdr:colOff>
      <xdr:row>1</xdr:row>
      <xdr:rowOff>121920</xdr:rowOff>
    </xdr:from>
    <xdr:to>
      <xdr:col>3</xdr:col>
      <xdr:colOff>648375</xdr:colOff>
      <xdr:row>1</xdr:row>
      <xdr:rowOff>1432560</xdr:rowOff>
    </xdr:to>
    <xdr:pic>
      <xdr:nvPicPr>
        <xdr:cNvPr id="3" name="Imagen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7576" y="320040"/>
          <a:ext cx="1184543" cy="1310640"/>
        </a:xfrm>
        <a:prstGeom prst="rect">
          <a:avLst/>
        </a:prstGeom>
        <a:solidFill>
          <a:srgbClr val="FFFFFF"/>
        </a:solidFill>
        <a:ln>
          <a:noFill/>
        </a:ln>
      </xdr:spPr>
    </xdr:pic>
    <xdr:clientData/>
  </xdr:twoCellAnchor>
  <xdr:twoCellAnchor editAs="oneCell">
    <xdr:from>
      <xdr:col>2</xdr:col>
      <xdr:colOff>78441</xdr:colOff>
      <xdr:row>7218</xdr:row>
      <xdr:rowOff>78441</xdr:rowOff>
    </xdr:from>
    <xdr:to>
      <xdr:col>4</xdr:col>
      <xdr:colOff>787058</xdr:colOff>
      <xdr:row>7219</xdr:row>
      <xdr:rowOff>132067</xdr:rowOff>
    </xdr:to>
    <xdr:pic>
      <xdr:nvPicPr>
        <xdr:cNvPr id="5" name="Imagen 4">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2"/>
        <a:stretch>
          <a:fillRect/>
        </a:stretch>
      </xdr:blipFill>
      <xdr:spPr>
        <a:xfrm>
          <a:off x="459441" y="571824970"/>
          <a:ext cx="2362760" cy="255331"/>
        </a:xfrm>
        <a:prstGeom prst="rect">
          <a:avLst/>
        </a:prstGeom>
      </xdr:spPr>
    </xdr:pic>
    <xdr:clientData/>
  </xdr:twoCellAnchor>
  <xdr:twoCellAnchor editAs="oneCell">
    <xdr:from>
      <xdr:col>11</xdr:col>
      <xdr:colOff>1411940</xdr:colOff>
      <xdr:row>7217</xdr:row>
      <xdr:rowOff>91441</xdr:rowOff>
    </xdr:from>
    <xdr:to>
      <xdr:col>11</xdr:col>
      <xdr:colOff>3047999</xdr:colOff>
      <xdr:row>7222</xdr:row>
      <xdr:rowOff>137161</xdr:rowOff>
    </xdr:to>
    <xdr:pic>
      <xdr:nvPicPr>
        <xdr:cNvPr id="6" name="0 Imagen">
          <a:extLst>
            <a:ext uri="{FF2B5EF4-FFF2-40B4-BE49-F238E27FC236}">
              <a16:creationId xmlns:a16="http://schemas.microsoft.com/office/drawing/2014/main" id="{00000000-0008-0000-0200-000006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7840660" y="1305534601"/>
          <a:ext cx="1636059" cy="97536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aritza Gutierrez" id="{C202AB89-5D5F-4922-9635-59F37C3D75BC}" userId="aa80e69f7b065323" providerId="Windows Live"/>
  <person displayName="Vladimir Vargas Diaz" id="{D5E508C9-3BD2-4567-B366-0E84980396DD}" userId="S::vvargasd@unal.edu.co::4789ab34-4e4c-4664-a489-17992c79814f"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1004" dT="2025-09-05T11:10:27.65" personId="{C202AB89-5D5F-4922-9635-59F37C3D75BC}" id="{A5627ECB-A7DF-4B0A-9AB5-2B7ABEC9CD5D}">
    <text>No hay elementos en detalle</text>
  </threadedComment>
  <threadedComment ref="C1976" dT="2024-03-14T19:39:56.40" personId="{D5E508C9-3BD2-4567-B366-0E84980396DD}" id="{C050AAC6-1422-4CF2-8C66-F0A0B6A12C0A}">
    <text>Deben haber dos tablas por unidad en materiales de intendencia, que están divididos en ACERADOS y NO ACERADOS.
En este ejemplo como son 4 unidades deben haber 8 tablas en total.</text>
  </threadedComment>
  <threadedComment ref="I1979" dT="2024-03-14T19:31:42.24" personId="{D5E508C9-3BD2-4567-B366-0E84980396DD}" id="{ABBB3671-B7D8-431E-AE16-F7AC95B84FBC}">
    <text>Es el conteo del numero de unidades del activo, en caso de ser un activo que viene por par (ejemplo: Bota de combate) un par cuenta solo como una unidad.</text>
  </threadedComment>
  <threadedComment ref="J1979" dT="2024-03-14T19:34:32.76" personId="{D5E508C9-3BD2-4567-B366-0E84980396DD}" id="{633546B5-C0FE-4544-BF68-82CFBD51D451}">
    <text>Se debe tomar el peso de una unidad, en caso de ser un articulo que viene por pares tendrá que pesarse un par.</text>
  </threadedComment>
  <threadedComment ref="K1979" dT="2024-03-14T19:35:10.25" personId="{D5E508C9-3BD2-4567-B366-0E84980396DD}" id="{A7F5A565-BF79-4865-BCD3-AAA9680F881E}">
    <text>Se obtiene multiplicando la cantidad por el peso/unidad.</text>
  </threadedComment>
  <threadedComment ref="H5085" dT="2025-09-05T11:54:48.58" personId="{C202AB89-5D5F-4922-9635-59F37C3D75BC}" id="{E7A81C95-E90F-422F-A8A2-E04DB5461B4F}">
    <text xml:space="preserve">No coincide las cantidades con el listado en detalle
</text>
  </threadedComment>
  <threadedComment ref="J5094" dT="2024-03-14T19:35:44.16" personId="{D5E508C9-3BD2-4567-B366-0E84980396DD}" id="{346F7216-3FE9-4782-A4EF-1FD06051C3B9}">
    <text>Se obtiene multiplicando el valor unitario por cantidad.</text>
  </threadedComment>
  <threadedComment ref="L5094" dT="2024-03-14T19:36:51.70" personId="{D5E508C9-3BD2-4567-B366-0E84980396DD}" id="{F5E5917E-E069-43D4-B426-25FB056A40CA}">
    <text>Se obtiene multiplicando cantidad por peso/unidad.</text>
  </threadedComment>
  <threadedComment ref="C5239" dT="2024-03-14T19:44:27.61" personId="{D5E508C9-3BD2-4567-B366-0E84980396DD}" id="{87EC4ED7-1425-427B-A299-9CE6E266E06D}">
    <text>Igual a la anterior tabla de resumen pero esta solo toma la casilla que suma los pesos de cada tabla.</text>
  </threadedComment>
  <threadedComment ref="C6583" dT="2024-03-14T19:44:27.61" personId="{D5E508C9-3BD2-4567-B366-0E84980396DD}" id="{799569C3-F8DD-409C-B8A9-B7861B39A182}">
    <text>Igual a la anterior tabla de resumen pero esta solo toma la casilla que suma los pesos de cada tabla.</text>
  </threadedComment>
</ThreadedComments>
</file>

<file path=xl/threadedComments/threadedComment2.xml><?xml version="1.0" encoding="utf-8"?>
<ThreadedComments xmlns="http://schemas.microsoft.com/office/spreadsheetml/2018/threadedcomments" xmlns:x="http://schemas.openxmlformats.org/spreadsheetml/2006/main">
  <threadedComment ref="AL5" dT="2025-09-05T11:40:31.80" personId="{C202AB89-5D5F-4922-9635-59F37C3D75BC}" id="{66590DB2-71AF-4B4B-A2A7-1C3775289820}">
    <text xml:space="preserve">No hay elementos detallados
</text>
  </threadedComment>
  <threadedComment ref="AL7" dT="2025-09-05T11:40:06.90" personId="{C202AB89-5D5F-4922-9635-59F37C3D75BC}" id="{0A01210A-8EFC-4EE6-B538-C2B8DC865A4F}">
    <text xml:space="preserve">No hay elementos detallados
</text>
  </threadedComment>
  <threadedComment ref="D27" dT="2025-09-05T11:02:31.30" personId="{C202AB89-5D5F-4922-9635-59F37C3D75BC}" id="{7E17D133-F42C-4E2E-96E1-324903912E22}">
    <text>No hay elementos detallados</text>
  </threadedComment>
  <threadedComment ref="T34" dT="2025-09-05T11:40:06.90" personId="{C202AB89-5D5F-4922-9635-59F37C3D75BC}" id="{C297FAD8-FD8D-40F5-92A2-D63684173725}">
    <text xml:space="preserve">No hay elementos detallados
</text>
  </threadedComment>
  <threadedComment ref="T40" dT="2025-09-05T11:40:31.80" personId="{C202AB89-5D5F-4922-9635-59F37C3D75BC}" id="{6ED143FD-E4BF-40A6-8798-FB4C4A6D91C0}">
    <text xml:space="preserve">No hay elementos detallados
</text>
  </threadedComment>
  <threadedComment ref="P72" dT="2025-09-05T11:54:48.58" personId="{C202AB89-5D5F-4922-9635-59F37C3D75BC}" id="{3D2A7F05-291F-4369-83CF-36C1A59B8B8F}">
    <text xml:space="preserve">No coincide las cantidades con el listado en detalle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1.xml"/><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T1068"/>
  <sheetViews>
    <sheetView view="pageBreakPreview" topLeftCell="A627" zoomScale="90" zoomScaleNormal="90" zoomScaleSheetLayoutView="90" workbookViewId="0">
      <selection activeCell="A1055" sqref="A1055:XFD1070"/>
    </sheetView>
  </sheetViews>
  <sheetFormatPr baseColWidth="10" defaultRowHeight="14.4"/>
  <cols>
    <col min="1" max="1" width="5.88671875" customWidth="1"/>
    <col min="2" max="2" width="12.5546875" customWidth="1"/>
    <col min="3" max="3" width="34.6640625" customWidth="1"/>
    <col min="4" max="4" width="11.6640625" customWidth="1"/>
    <col min="5" max="5" width="17.44140625" customWidth="1"/>
    <col min="6" max="6" width="13" customWidth="1"/>
    <col min="7" max="7" width="14.33203125" customWidth="1"/>
    <col min="8" max="8" width="17.109375" customWidth="1"/>
    <col min="9" max="9" width="18.44140625" customWidth="1"/>
    <col min="10" max="10" width="26.6640625" customWidth="1"/>
    <col min="11" max="11" width="19.6640625" customWidth="1"/>
    <col min="12" max="12" width="22.44140625" hidden="1" customWidth="1"/>
    <col min="13" max="13" width="38.109375" customWidth="1"/>
    <col min="14" max="14" width="34.88671875" customWidth="1"/>
    <col min="15" max="15" width="16.44140625" bestFit="1" customWidth="1"/>
    <col min="16" max="16" width="17.5546875" bestFit="1" customWidth="1"/>
    <col min="17" max="17" width="32.88671875" customWidth="1"/>
  </cols>
  <sheetData>
    <row r="1" spans="1:10">
      <c r="A1" s="1227" t="s">
        <v>0</v>
      </c>
      <c r="B1" s="1227"/>
      <c r="C1" s="1227"/>
      <c r="D1" s="1227"/>
      <c r="E1" s="1227"/>
      <c r="F1" s="1227"/>
      <c r="G1" s="1227"/>
      <c r="H1" s="1227"/>
      <c r="I1" s="1227"/>
      <c r="J1" s="1227"/>
    </row>
    <row r="2" spans="1:10">
      <c r="A2" s="1227" t="s">
        <v>1</v>
      </c>
      <c r="B2" s="1227"/>
      <c r="C2" s="1227"/>
      <c r="D2" s="1227"/>
      <c r="E2" s="1227"/>
      <c r="F2" s="1227"/>
      <c r="G2" s="1227"/>
      <c r="H2" s="1227"/>
      <c r="I2" s="1227"/>
      <c r="J2" s="1227"/>
    </row>
    <row r="3" spans="1:10">
      <c r="A3" s="1227"/>
      <c r="B3" s="1227"/>
      <c r="C3" s="1227"/>
      <c r="D3" s="1227"/>
      <c r="E3" s="1227"/>
      <c r="F3" s="1227"/>
      <c r="G3" s="1227"/>
      <c r="H3" s="1227"/>
      <c r="I3" s="5"/>
      <c r="J3" s="5"/>
    </row>
    <row r="4" spans="1:10">
      <c r="A4" s="6"/>
      <c r="B4" s="6"/>
      <c r="C4" s="6"/>
      <c r="D4" s="6"/>
      <c r="E4" s="6"/>
      <c r="F4" s="6"/>
      <c r="G4" s="7"/>
      <c r="H4" s="7"/>
      <c r="I4" s="5"/>
      <c r="J4" s="5"/>
    </row>
    <row r="5" spans="1:10">
      <c r="A5" s="6"/>
      <c r="B5" s="6"/>
      <c r="C5" s="6"/>
      <c r="D5" s="6"/>
      <c r="E5" s="6"/>
      <c r="F5" s="6"/>
      <c r="G5" s="7"/>
      <c r="H5" s="7"/>
      <c r="I5" s="5"/>
      <c r="J5" s="5"/>
    </row>
    <row r="6" spans="1:10">
      <c r="A6" s="1190" t="s">
        <v>55</v>
      </c>
      <c r="B6" s="1190"/>
      <c r="C6" s="1190"/>
      <c r="D6" s="1190"/>
      <c r="E6" s="1190"/>
      <c r="F6" s="1190"/>
      <c r="G6" s="1190"/>
      <c r="H6" s="1190"/>
      <c r="I6" s="1190"/>
      <c r="J6" s="1190"/>
    </row>
    <row r="7" spans="1:10">
      <c r="A7" s="1190" t="s">
        <v>56</v>
      </c>
      <c r="B7" s="1190"/>
      <c r="C7" s="1190"/>
      <c r="D7" s="1190"/>
      <c r="E7" s="1190"/>
      <c r="F7" s="1190"/>
      <c r="G7" s="1190"/>
      <c r="H7" s="1190"/>
      <c r="I7" s="1190"/>
      <c r="J7" s="1190"/>
    </row>
    <row r="8" spans="1:10">
      <c r="A8" s="1190" t="s">
        <v>57</v>
      </c>
      <c r="B8" s="1190"/>
      <c r="C8" s="1190"/>
      <c r="D8" s="1190"/>
      <c r="E8" s="1190"/>
      <c r="F8" s="1190"/>
      <c r="G8" s="1190"/>
      <c r="H8" s="1190"/>
      <c r="I8" s="1190"/>
      <c r="J8" s="1190"/>
    </row>
    <row r="9" spans="1:10">
      <c r="A9" s="48"/>
      <c r="B9" s="48"/>
      <c r="C9" s="48"/>
      <c r="D9" s="48"/>
      <c r="E9" s="48"/>
      <c r="F9" s="48"/>
      <c r="G9" s="48"/>
      <c r="H9" s="48"/>
      <c r="I9" s="48"/>
      <c r="J9" s="48"/>
    </row>
    <row r="10" spans="1:10">
      <c r="A10" s="48"/>
      <c r="B10" s="48"/>
      <c r="C10" s="48"/>
      <c r="D10" s="48"/>
      <c r="E10" s="48"/>
      <c r="F10" s="48"/>
      <c r="G10" s="48"/>
      <c r="H10" s="48"/>
      <c r="I10" s="48"/>
      <c r="J10" s="48"/>
    </row>
    <row r="11" spans="1:10">
      <c r="A11" s="48"/>
      <c r="B11" s="48"/>
      <c r="C11" s="48"/>
      <c r="D11" s="48"/>
      <c r="E11" s="48"/>
      <c r="F11" s="48"/>
      <c r="G11" s="48"/>
      <c r="H11" s="48"/>
      <c r="I11" s="48"/>
      <c r="J11" s="48"/>
    </row>
    <row r="12" spans="1:10">
      <c r="A12" s="8"/>
      <c r="B12" s="8"/>
      <c r="C12" s="9"/>
      <c r="D12" s="9"/>
      <c r="E12" s="9"/>
      <c r="F12" s="9"/>
      <c r="H12" s="50"/>
      <c r="I12" s="50" t="s">
        <v>58</v>
      </c>
      <c r="J12" s="50"/>
    </row>
    <row r="13" spans="1:10">
      <c r="A13" s="7"/>
      <c r="B13" s="7"/>
      <c r="C13" s="7"/>
      <c r="D13" s="7"/>
      <c r="E13" s="7"/>
      <c r="F13" s="7"/>
      <c r="H13" s="50"/>
      <c r="I13" s="50" t="s">
        <v>59</v>
      </c>
      <c r="J13" s="50"/>
    </row>
    <row r="14" spans="1:10">
      <c r="A14" s="7"/>
      <c r="B14" s="7"/>
      <c r="C14" s="7"/>
      <c r="D14" s="7"/>
      <c r="E14" s="7"/>
      <c r="F14" s="7"/>
      <c r="H14" s="50"/>
      <c r="I14" s="50" t="s">
        <v>60</v>
      </c>
      <c r="J14" s="50"/>
    </row>
    <row r="15" spans="1:10">
      <c r="A15" s="7"/>
      <c r="B15" s="7"/>
      <c r="C15" s="7"/>
      <c r="D15" s="7"/>
      <c r="E15" s="7"/>
      <c r="F15" s="7"/>
      <c r="G15" s="7"/>
      <c r="H15" s="7"/>
      <c r="I15" s="5"/>
      <c r="J15" s="5"/>
    </row>
    <row r="16" spans="1:10" ht="74.25" customHeight="1">
      <c r="A16" s="1233" t="s">
        <v>61</v>
      </c>
      <c r="B16" s="1233"/>
      <c r="C16" s="1233"/>
      <c r="D16" s="1233"/>
      <c r="E16" s="1233"/>
      <c r="F16" s="1233"/>
      <c r="G16" s="1233"/>
      <c r="H16" s="1233"/>
      <c r="I16" s="1233"/>
      <c r="J16" s="1233"/>
    </row>
    <row r="17" spans="1:10">
      <c r="A17" s="10"/>
      <c r="B17" s="10"/>
      <c r="C17" s="10"/>
      <c r="D17" s="10"/>
      <c r="E17" s="10"/>
      <c r="F17" s="10"/>
      <c r="G17" s="10"/>
      <c r="H17" s="10"/>
      <c r="I17" s="5"/>
      <c r="J17" s="5"/>
    </row>
    <row r="18" spans="1:10" ht="15.75" customHeight="1">
      <c r="A18" s="1235" t="s">
        <v>2</v>
      </c>
      <c r="B18" s="1235"/>
      <c r="C18" s="1235"/>
      <c r="D18" s="1235"/>
      <c r="E18" s="1235"/>
      <c r="F18" s="1235"/>
      <c r="G18" s="1235"/>
      <c r="H18" s="1235"/>
      <c r="I18" s="1235"/>
      <c r="J18" s="1235"/>
    </row>
    <row r="19" spans="1:10" ht="10.5" customHeight="1">
      <c r="A19" s="10"/>
      <c r="B19" s="10"/>
      <c r="C19" s="10"/>
      <c r="D19" s="10"/>
      <c r="E19" s="10"/>
      <c r="F19" s="10"/>
      <c r="G19" s="10"/>
      <c r="H19" s="10"/>
      <c r="I19" s="5"/>
      <c r="J19" s="5"/>
    </row>
    <row r="20" spans="1:10" ht="89.25" customHeight="1">
      <c r="A20" s="1236" t="s">
        <v>443</v>
      </c>
      <c r="B20" s="1236"/>
      <c r="C20" s="1236"/>
      <c r="D20" s="1236"/>
      <c r="E20" s="1236"/>
      <c r="F20" s="1236"/>
      <c r="G20" s="1236"/>
      <c r="H20" s="1236"/>
      <c r="I20" s="1236"/>
      <c r="J20" s="1236"/>
    </row>
    <row r="21" spans="1:10">
      <c r="A21" s="10"/>
      <c r="B21" s="10"/>
      <c r="C21" s="10"/>
      <c r="D21" s="10"/>
      <c r="E21" s="10"/>
      <c r="F21" s="10"/>
      <c r="G21" s="10"/>
      <c r="H21" s="10"/>
      <c r="I21" s="5"/>
      <c r="J21" s="5"/>
    </row>
    <row r="22" spans="1:10">
      <c r="A22" s="1232" t="s">
        <v>3</v>
      </c>
      <c r="B22" s="1232"/>
      <c r="C22" s="1232"/>
      <c r="D22" s="1232"/>
      <c r="E22" s="1232"/>
      <c r="F22" s="1232"/>
      <c r="G22" s="1232"/>
      <c r="H22" s="1232"/>
      <c r="I22" s="5"/>
      <c r="J22" s="5"/>
    </row>
    <row r="23" spans="1:10" ht="10.5" customHeight="1">
      <c r="A23" s="10"/>
      <c r="B23" s="10"/>
      <c r="C23" s="10"/>
      <c r="D23" s="10"/>
      <c r="E23" s="10"/>
      <c r="F23" s="10"/>
      <c r="G23" s="10"/>
      <c r="H23" s="10"/>
      <c r="I23" s="5"/>
      <c r="J23" s="5"/>
    </row>
    <row r="24" spans="1:10" ht="80.25" customHeight="1">
      <c r="A24" s="1226" t="s">
        <v>62</v>
      </c>
      <c r="B24" s="1226"/>
      <c r="C24" s="1226"/>
      <c r="D24" s="1226"/>
      <c r="E24" s="1226"/>
      <c r="F24" s="1226"/>
      <c r="G24" s="1226"/>
      <c r="H24" s="1226"/>
      <c r="I24" s="1226"/>
      <c r="J24" s="1226"/>
    </row>
    <row r="25" spans="1:10">
      <c r="A25" s="10"/>
      <c r="B25" s="10"/>
      <c r="C25" s="10"/>
      <c r="D25" s="10"/>
      <c r="E25" s="10"/>
      <c r="F25" s="10"/>
      <c r="G25" s="10"/>
      <c r="H25" s="10"/>
      <c r="I25" s="5"/>
      <c r="J25" s="5"/>
    </row>
    <row r="26" spans="1:10">
      <c r="A26" s="1232" t="s">
        <v>4</v>
      </c>
      <c r="B26" s="1232"/>
      <c r="C26" s="1232"/>
      <c r="D26" s="1232"/>
      <c r="E26" s="1232"/>
      <c r="F26" s="1232"/>
      <c r="G26" s="1232"/>
      <c r="H26" s="1232"/>
      <c r="I26" s="5"/>
      <c r="J26" s="5"/>
    </row>
    <row r="27" spans="1:10">
      <c r="A27" s="11"/>
      <c r="B27" s="11"/>
      <c r="C27" s="11"/>
      <c r="D27" s="11"/>
      <c r="E27" s="11"/>
      <c r="F27" s="11"/>
      <c r="G27" s="11"/>
      <c r="H27" s="11"/>
      <c r="I27" s="5"/>
      <c r="J27" s="5"/>
    </row>
    <row r="28" spans="1:10">
      <c r="A28" s="1231" t="s">
        <v>5</v>
      </c>
      <c r="B28" s="1231"/>
      <c r="C28" s="1231"/>
      <c r="D28" s="1231"/>
      <c r="E28" s="1231"/>
      <c r="F28" s="1231"/>
      <c r="G28" s="1231"/>
      <c r="H28" s="1231"/>
      <c r="I28" s="5"/>
      <c r="J28" s="5"/>
    </row>
    <row r="29" spans="1:10" ht="10.5" customHeight="1">
      <c r="A29" s="12"/>
      <c r="B29" s="12"/>
      <c r="C29" s="12"/>
      <c r="D29" s="12"/>
      <c r="E29" s="11"/>
      <c r="F29" s="11"/>
      <c r="G29" s="11"/>
      <c r="H29" s="11"/>
      <c r="I29" s="5"/>
      <c r="J29" s="5"/>
    </row>
    <row r="30" spans="1:10" ht="48" customHeight="1">
      <c r="A30" s="1233" t="s">
        <v>360</v>
      </c>
      <c r="B30" s="1233"/>
      <c r="C30" s="1233"/>
      <c r="D30" s="1233"/>
      <c r="E30" s="1233"/>
      <c r="F30" s="1233"/>
      <c r="G30" s="1233"/>
      <c r="H30" s="1233"/>
      <c r="I30" s="1233"/>
      <c r="J30" s="1233"/>
    </row>
    <row r="31" spans="1:10">
      <c r="A31" s="10"/>
      <c r="B31" s="10"/>
      <c r="C31" s="10"/>
      <c r="D31" s="10"/>
      <c r="E31" s="10"/>
      <c r="F31" s="10"/>
      <c r="G31" s="10"/>
      <c r="H31" s="10"/>
      <c r="I31" s="5"/>
      <c r="J31" s="5"/>
    </row>
    <row r="32" spans="1:10">
      <c r="A32" s="1231" t="s">
        <v>6</v>
      </c>
      <c r="B32" s="1231"/>
      <c r="C32" s="1231"/>
      <c r="D32" s="1231"/>
      <c r="E32" s="1231"/>
      <c r="F32" s="1231"/>
      <c r="G32" s="1231"/>
      <c r="H32" s="1231"/>
      <c r="I32" s="5"/>
      <c r="J32" s="5"/>
    </row>
    <row r="33" spans="1:10" ht="27.75" customHeight="1">
      <c r="A33" s="1233" t="s">
        <v>361</v>
      </c>
      <c r="B33" s="1233"/>
      <c r="C33" s="1233"/>
      <c r="D33" s="1233"/>
      <c r="E33" s="1233"/>
      <c r="F33" s="1233"/>
      <c r="G33" s="1233"/>
      <c r="H33" s="1233"/>
      <c r="I33" s="1233"/>
      <c r="J33" s="1233"/>
    </row>
    <row r="34" spans="1:10" ht="69.75" customHeight="1">
      <c r="A34" s="1233" t="s">
        <v>362</v>
      </c>
      <c r="B34" s="1233"/>
      <c r="C34" s="1233"/>
      <c r="D34" s="1233"/>
      <c r="E34" s="1233"/>
      <c r="F34" s="1233"/>
      <c r="G34" s="1233"/>
      <c r="H34" s="1233"/>
      <c r="I34" s="1233"/>
      <c r="J34" s="1233"/>
    </row>
    <row r="35" spans="1:10" ht="48" customHeight="1">
      <c r="A35" s="1276" t="s">
        <v>363</v>
      </c>
      <c r="B35" s="1276"/>
      <c r="C35" s="1276"/>
      <c r="D35" s="1276"/>
      <c r="E35" s="1276"/>
      <c r="F35" s="1276"/>
      <c r="G35" s="1276"/>
      <c r="H35" s="1276"/>
      <c r="I35" s="1276"/>
      <c r="J35" s="1276"/>
    </row>
    <row r="36" spans="1:10" ht="44.25" customHeight="1">
      <c r="A36" s="1276" t="s">
        <v>364</v>
      </c>
      <c r="B36" s="1276"/>
      <c r="C36" s="1276"/>
      <c r="D36" s="1276"/>
      <c r="E36" s="1276"/>
      <c r="F36" s="1276"/>
      <c r="G36" s="1276"/>
      <c r="H36" s="1276"/>
      <c r="I36" s="1276"/>
      <c r="J36" s="1276"/>
    </row>
    <row r="37" spans="1:10" ht="234.75" customHeight="1">
      <c r="A37" s="1233" t="s">
        <v>365</v>
      </c>
      <c r="B37" s="1233"/>
      <c r="C37" s="1233"/>
      <c r="D37" s="1233"/>
      <c r="E37" s="1233"/>
      <c r="F37" s="1233"/>
      <c r="G37" s="1233"/>
      <c r="H37" s="1233"/>
      <c r="I37" s="1233"/>
      <c r="J37" s="1233"/>
    </row>
    <row r="38" spans="1:10" ht="51.75" customHeight="1">
      <c r="A38" s="1277" t="s">
        <v>366</v>
      </c>
      <c r="B38" s="1277"/>
      <c r="C38" s="1277"/>
      <c r="D38" s="1277"/>
      <c r="E38" s="1277"/>
      <c r="F38" s="1277"/>
      <c r="G38" s="1277"/>
      <c r="H38" s="1277"/>
      <c r="I38" s="1277"/>
      <c r="J38" s="1277"/>
    </row>
    <row r="39" spans="1:10" s="129" customFormat="1" ht="37.5" customHeight="1">
      <c r="A39" s="1276" t="s">
        <v>367</v>
      </c>
      <c r="B39" s="1276"/>
      <c r="C39" s="1276"/>
      <c r="D39" s="1276"/>
      <c r="E39" s="1276"/>
      <c r="F39" s="1276"/>
      <c r="G39" s="1276"/>
      <c r="H39" s="1276"/>
      <c r="I39" s="1276"/>
      <c r="J39" s="1276"/>
    </row>
    <row r="40" spans="1:10" s="129" customFormat="1" ht="55.5" customHeight="1">
      <c r="A40" s="1276" t="s">
        <v>368</v>
      </c>
      <c r="B40" s="1276"/>
      <c r="C40" s="1276"/>
      <c r="D40" s="1276"/>
      <c r="E40" s="1276"/>
      <c r="F40" s="1276"/>
      <c r="G40" s="1276"/>
      <c r="H40" s="1276"/>
      <c r="I40" s="1276"/>
      <c r="J40" s="1276"/>
    </row>
    <row r="41" spans="1:10" ht="74.25" customHeight="1">
      <c r="A41" s="1276" t="s">
        <v>369</v>
      </c>
      <c r="B41" s="1233"/>
      <c r="C41" s="1233"/>
      <c r="D41" s="1233"/>
      <c r="E41" s="1233"/>
      <c r="F41" s="1233"/>
      <c r="G41" s="1233"/>
      <c r="H41" s="1233"/>
      <c r="I41" s="1233"/>
      <c r="J41" s="1233"/>
    </row>
    <row r="42" spans="1:10" ht="74.25" customHeight="1">
      <c r="A42" s="1276" t="s">
        <v>370</v>
      </c>
      <c r="B42" s="1233"/>
      <c r="C42" s="1233"/>
      <c r="D42" s="1233"/>
      <c r="E42" s="1233"/>
      <c r="F42" s="1233"/>
      <c r="G42" s="1233"/>
      <c r="H42" s="1233"/>
      <c r="I42" s="1233"/>
      <c r="J42" s="1233"/>
    </row>
    <row r="43" spans="1:10">
      <c r="A43" s="42"/>
      <c r="B43" s="42"/>
      <c r="C43" s="42"/>
      <c r="D43" s="42"/>
      <c r="E43" s="42"/>
      <c r="F43" s="42"/>
      <c r="G43" s="42"/>
      <c r="H43" s="42"/>
      <c r="I43" s="42"/>
      <c r="J43" s="42"/>
    </row>
    <row r="44" spans="1:10">
      <c r="A44" s="1231" t="s">
        <v>7</v>
      </c>
      <c r="B44" s="1231"/>
      <c r="C44" s="1231"/>
      <c r="D44" s="1231"/>
      <c r="E44" s="1231"/>
      <c r="F44" s="1231"/>
      <c r="G44" s="1231"/>
      <c r="H44" s="1231"/>
      <c r="I44" s="5"/>
      <c r="J44" s="5"/>
    </row>
    <row r="45" spans="1:10">
      <c r="A45" s="12"/>
      <c r="B45" s="12"/>
      <c r="C45" s="12"/>
      <c r="D45" s="12"/>
      <c r="E45" s="11"/>
      <c r="F45" s="11"/>
      <c r="G45" s="10"/>
      <c r="H45" s="10"/>
      <c r="I45" s="5"/>
      <c r="J45" s="5"/>
    </row>
    <row r="46" spans="1:10" ht="19.5" customHeight="1">
      <c r="A46" s="1234" t="s">
        <v>8</v>
      </c>
      <c r="B46" s="1234"/>
      <c r="C46" s="1234"/>
      <c r="D46" s="1234"/>
      <c r="E46" s="1234"/>
      <c r="F46" s="1234"/>
      <c r="G46" s="1234"/>
      <c r="H46" s="1234"/>
      <c r="I46" s="1234"/>
      <c r="J46" s="1234"/>
    </row>
    <row r="47" spans="1:10">
      <c r="A47" s="13"/>
      <c r="B47" s="13"/>
      <c r="C47" s="13"/>
      <c r="D47" s="13"/>
      <c r="E47" s="13"/>
      <c r="F47" s="13"/>
      <c r="G47" s="13"/>
      <c r="H47" s="13"/>
      <c r="I47" s="5"/>
      <c r="J47" s="5"/>
    </row>
    <row r="48" spans="1:10">
      <c r="A48" s="1231" t="s">
        <v>9</v>
      </c>
      <c r="B48" s="1231"/>
      <c r="C48" s="1231"/>
      <c r="D48" s="1231"/>
      <c r="E48" s="1231"/>
      <c r="F48" s="1231"/>
      <c r="G48" s="1231"/>
      <c r="H48" s="1231"/>
      <c r="I48" s="5"/>
      <c r="J48" s="5"/>
    </row>
    <row r="49" spans="1:11">
      <c r="A49" s="59"/>
      <c r="B49" s="59"/>
      <c r="C49" s="59"/>
      <c r="D49" s="59"/>
      <c r="E49" s="59"/>
      <c r="F49" s="59"/>
      <c r="G49" s="59"/>
      <c r="H49" s="59"/>
      <c r="I49" s="59"/>
      <c r="J49" s="59"/>
    </row>
    <row r="50" spans="1:11" s="53" customFormat="1" ht="38.25" customHeight="1">
      <c r="A50" s="52"/>
      <c r="B50" s="1197" t="s">
        <v>63</v>
      </c>
      <c r="C50" s="1197"/>
      <c r="D50" s="1197"/>
      <c r="E50" s="1197"/>
      <c r="F50" s="1197"/>
      <c r="G50" s="1197"/>
      <c r="H50" s="1197"/>
      <c r="I50" s="1197"/>
      <c r="J50" s="1197"/>
      <c r="K50" s="57"/>
    </row>
    <row r="51" spans="1:11" s="53" customFormat="1" ht="33.75" customHeight="1">
      <c r="A51" s="52"/>
      <c r="B51" s="1197" t="s">
        <v>64</v>
      </c>
      <c r="C51" s="1197"/>
      <c r="D51" s="1197"/>
      <c r="E51" s="1197"/>
      <c r="F51" s="1197"/>
      <c r="G51" s="1197"/>
      <c r="H51" s="1197"/>
      <c r="I51" s="1197"/>
      <c r="J51" s="1197"/>
      <c r="K51" s="57"/>
    </row>
    <row r="52" spans="1:11" s="53" customFormat="1" ht="15.6">
      <c r="A52" s="52"/>
      <c r="B52" s="58"/>
      <c r="C52" s="58"/>
      <c r="D52" s="58"/>
      <c r="E52" s="58"/>
      <c r="F52" s="58"/>
      <c r="G52" s="58"/>
      <c r="H52" s="58"/>
      <c r="I52" s="58"/>
      <c r="J52" s="58"/>
      <c r="K52" s="57"/>
    </row>
    <row r="53" spans="1:11" s="53" customFormat="1" ht="15.6">
      <c r="A53" s="52"/>
      <c r="B53" s="1191" t="s">
        <v>32</v>
      </c>
      <c r="C53" s="1192"/>
      <c r="D53" s="1193"/>
      <c r="E53" s="54" t="s">
        <v>65</v>
      </c>
      <c r="F53" s="55"/>
      <c r="G53" s="55"/>
      <c r="H53" s="55"/>
      <c r="I53" s="55"/>
      <c r="J53" s="55"/>
      <c r="K53" s="55"/>
    </row>
    <row r="54" spans="1:11" s="53" customFormat="1" ht="15.6">
      <c r="A54" s="52"/>
      <c r="B54" s="1194" t="s">
        <v>66</v>
      </c>
      <c r="C54" s="1195"/>
      <c r="D54" s="1196"/>
      <c r="E54" s="56" t="s">
        <v>67</v>
      </c>
      <c r="F54" s="55"/>
      <c r="G54" s="55"/>
      <c r="H54" s="55"/>
      <c r="I54" s="55"/>
      <c r="J54" s="55"/>
      <c r="K54" s="55"/>
    </row>
    <row r="55" spans="1:11">
      <c r="A55" s="51"/>
      <c r="B55" s="51"/>
      <c r="C55" s="51"/>
      <c r="D55" s="51"/>
      <c r="E55" s="51"/>
      <c r="F55" s="51"/>
      <c r="G55" s="51"/>
      <c r="H55" s="51"/>
      <c r="I55" s="51"/>
      <c r="J55" s="51"/>
    </row>
    <row r="56" spans="1:11">
      <c r="A56" s="14" t="s">
        <v>10</v>
      </c>
      <c r="B56" s="14"/>
      <c r="C56" s="14"/>
      <c r="D56" s="14"/>
      <c r="E56" s="14"/>
      <c r="F56" s="14"/>
      <c r="G56" s="14"/>
      <c r="H56" s="14"/>
      <c r="I56" s="14"/>
      <c r="J56" s="14"/>
    </row>
    <row r="57" spans="1:11">
      <c r="A57" s="14"/>
      <c r="B57" s="14"/>
      <c r="C57" s="14"/>
      <c r="D57" s="14"/>
      <c r="E57" s="14"/>
      <c r="F57" s="14"/>
      <c r="G57" s="14"/>
      <c r="H57" s="14"/>
      <c r="I57" s="14"/>
      <c r="J57" s="14"/>
    </row>
    <row r="58" spans="1:11">
      <c r="A58" s="14" t="s">
        <v>52</v>
      </c>
      <c r="B58" s="14"/>
      <c r="C58" s="14"/>
      <c r="D58" s="14"/>
      <c r="E58" s="14"/>
      <c r="F58" s="14"/>
      <c r="G58" s="14"/>
      <c r="H58" s="14"/>
      <c r="I58" s="14"/>
      <c r="J58" s="14"/>
    </row>
    <row r="59" spans="1:11">
      <c r="A59" s="14"/>
      <c r="B59" s="14"/>
      <c r="C59" s="14"/>
      <c r="D59" s="14"/>
      <c r="E59" s="14"/>
      <c r="F59" s="14"/>
      <c r="G59" s="14"/>
      <c r="H59" s="14"/>
      <c r="I59" s="14"/>
      <c r="J59" s="14"/>
    </row>
    <row r="60" spans="1:11">
      <c r="A60" s="16" t="s">
        <v>54</v>
      </c>
      <c r="B60" s="31"/>
      <c r="C60" s="31"/>
      <c r="D60" s="31"/>
      <c r="E60" s="31"/>
      <c r="F60" s="31"/>
      <c r="G60" s="31"/>
      <c r="H60" s="31"/>
      <c r="I60" s="31"/>
      <c r="J60" s="31"/>
    </row>
    <row r="61" spans="1:11">
      <c r="A61" s="16" t="s">
        <v>53</v>
      </c>
      <c r="B61" s="31"/>
      <c r="C61" s="31"/>
      <c r="D61" s="31"/>
      <c r="E61" s="31"/>
      <c r="F61" s="31"/>
      <c r="G61" s="31"/>
      <c r="H61" s="31"/>
      <c r="I61" s="31"/>
      <c r="J61" s="31"/>
    </row>
    <row r="62" spans="1:11">
      <c r="A62" s="7" t="s">
        <v>68</v>
      </c>
      <c r="B62" s="14"/>
      <c r="C62" s="14"/>
      <c r="D62" s="14"/>
      <c r="E62" s="14"/>
      <c r="F62" s="14"/>
      <c r="G62" s="14"/>
      <c r="H62" s="14"/>
      <c r="I62" s="14"/>
      <c r="J62" s="14"/>
    </row>
    <row r="63" spans="1:11">
      <c r="A63" s="12"/>
      <c r="B63" s="12"/>
      <c r="C63" s="12"/>
      <c r="D63" s="12"/>
      <c r="E63" s="11"/>
      <c r="F63" s="11"/>
      <c r="G63" s="13"/>
      <c r="H63" s="13"/>
      <c r="I63" s="5"/>
      <c r="J63" s="5"/>
    </row>
    <row r="64" spans="1:11" ht="15.75" customHeight="1">
      <c r="A64" s="14" t="s">
        <v>69</v>
      </c>
      <c r="B64" s="14"/>
      <c r="C64" s="14"/>
      <c r="D64" s="14"/>
      <c r="E64" s="14"/>
      <c r="F64" s="14"/>
      <c r="G64" s="14"/>
      <c r="H64" s="14"/>
      <c r="I64" s="5"/>
      <c r="J64" s="5"/>
    </row>
    <row r="65" spans="1:10" ht="13.5" customHeight="1">
      <c r="A65" s="12"/>
      <c r="B65" s="12"/>
      <c r="C65" s="12"/>
      <c r="D65" s="12"/>
      <c r="E65" s="12"/>
      <c r="F65" s="12"/>
      <c r="G65" s="15"/>
      <c r="H65" s="15"/>
      <c r="I65" s="5"/>
      <c r="J65" s="5"/>
    </row>
    <row r="66" spans="1:10">
      <c r="A66" s="7" t="s">
        <v>51</v>
      </c>
      <c r="B66" s="7"/>
      <c r="C66" s="7"/>
      <c r="D66" s="7"/>
      <c r="E66" s="7"/>
      <c r="F66" s="7"/>
      <c r="G66" s="7"/>
      <c r="H66" s="7"/>
      <c r="I66" s="5"/>
      <c r="J66" s="5"/>
    </row>
    <row r="67" spans="1:10">
      <c r="A67" s="7" t="s">
        <v>373</v>
      </c>
      <c r="B67" s="7"/>
      <c r="C67" s="7"/>
      <c r="D67" s="7"/>
      <c r="E67" s="7"/>
      <c r="F67" s="7"/>
      <c r="G67" s="7"/>
      <c r="H67" s="7"/>
      <c r="I67" s="5"/>
      <c r="J67" s="5"/>
    </row>
    <row r="68" spans="1:10">
      <c r="A68" s="7" t="s">
        <v>11</v>
      </c>
      <c r="B68" s="7"/>
      <c r="C68" s="7"/>
      <c r="D68" s="7"/>
      <c r="E68" s="7"/>
      <c r="F68" s="7"/>
      <c r="G68" s="7"/>
      <c r="H68" s="7"/>
      <c r="I68" s="5"/>
      <c r="J68" s="5"/>
    </row>
    <row r="69" spans="1:10">
      <c r="A69" s="7"/>
      <c r="B69" s="16"/>
      <c r="C69" s="16"/>
      <c r="D69" s="16"/>
      <c r="E69" s="16"/>
      <c r="F69" s="16"/>
      <c r="G69" s="16"/>
      <c r="H69" s="16"/>
      <c r="I69" s="5"/>
      <c r="J69" s="5"/>
    </row>
    <row r="70" spans="1:10" ht="15.75" customHeight="1">
      <c r="A70" s="14" t="s">
        <v>371</v>
      </c>
      <c r="B70" s="14"/>
      <c r="C70" s="14"/>
      <c r="D70" s="14"/>
      <c r="E70" s="14"/>
      <c r="F70" s="14"/>
      <c r="G70" s="14"/>
      <c r="H70" s="14"/>
      <c r="I70" s="5"/>
      <c r="J70" s="5"/>
    </row>
    <row r="71" spans="1:10" ht="13.5" customHeight="1">
      <c r="A71" s="12"/>
      <c r="B71" s="12"/>
      <c r="C71" s="12"/>
      <c r="D71" s="12"/>
      <c r="E71" s="12"/>
      <c r="F71" s="12"/>
      <c r="G71" s="15"/>
      <c r="H71" s="15"/>
      <c r="I71" s="5"/>
      <c r="J71" s="5"/>
    </row>
    <row r="72" spans="1:10">
      <c r="A72" s="7" t="s">
        <v>372</v>
      </c>
      <c r="B72" s="7"/>
      <c r="C72" s="7"/>
      <c r="D72" s="7"/>
      <c r="E72" s="7"/>
      <c r="F72" s="7"/>
      <c r="G72" s="7"/>
      <c r="H72" s="7"/>
      <c r="I72" s="5"/>
      <c r="J72" s="5"/>
    </row>
    <row r="73" spans="1:10">
      <c r="A73" s="7" t="s">
        <v>374</v>
      </c>
      <c r="B73" s="7"/>
      <c r="C73" s="7"/>
      <c r="D73" s="7"/>
      <c r="E73" s="7"/>
      <c r="F73" s="7"/>
      <c r="G73" s="7"/>
      <c r="H73" s="7"/>
      <c r="I73" s="5"/>
      <c r="J73" s="5"/>
    </row>
    <row r="74" spans="1:10">
      <c r="A74" s="7" t="s">
        <v>11</v>
      </c>
      <c r="B74" s="7"/>
      <c r="C74" s="7"/>
      <c r="D74" s="7"/>
      <c r="E74" s="7"/>
      <c r="F74" s="7"/>
      <c r="G74" s="7"/>
      <c r="H74" s="7"/>
      <c r="I74" s="5"/>
      <c r="J74" s="5"/>
    </row>
    <row r="75" spans="1:10">
      <c r="A75" s="7"/>
      <c r="B75" s="7"/>
      <c r="C75" s="7"/>
      <c r="D75" s="7"/>
      <c r="E75" s="7"/>
      <c r="F75" s="7"/>
      <c r="G75" s="7"/>
      <c r="H75" s="7"/>
      <c r="I75" s="5"/>
      <c r="J75" s="5"/>
    </row>
    <row r="76" spans="1:10" ht="15.75" customHeight="1">
      <c r="A76" s="14" t="s">
        <v>375</v>
      </c>
      <c r="B76" s="14"/>
      <c r="C76" s="14"/>
      <c r="D76" s="14"/>
      <c r="E76" s="14"/>
      <c r="F76" s="14"/>
      <c r="G76" s="14"/>
      <c r="H76" s="14"/>
      <c r="I76" s="5"/>
      <c r="J76" s="5"/>
    </row>
    <row r="77" spans="1:10" ht="13.5" customHeight="1">
      <c r="A77" s="12"/>
      <c r="B77" s="12"/>
      <c r="C77" s="12"/>
      <c r="D77" s="12"/>
      <c r="E77" s="12"/>
      <c r="F77" s="12"/>
      <c r="G77" s="15"/>
      <c r="H77" s="15"/>
      <c r="I77" s="5"/>
      <c r="J77" s="5"/>
    </row>
    <row r="78" spans="1:10">
      <c r="A78" s="7" t="s">
        <v>376</v>
      </c>
      <c r="B78" s="7"/>
      <c r="C78" s="7"/>
      <c r="D78" s="7"/>
      <c r="E78" s="7"/>
      <c r="F78" s="7"/>
      <c r="G78" s="7"/>
      <c r="H78" s="7"/>
      <c r="I78" s="5"/>
      <c r="J78" s="5"/>
    </row>
    <row r="79" spans="1:10">
      <c r="A79" s="7" t="s">
        <v>377</v>
      </c>
      <c r="B79" s="7"/>
      <c r="C79" s="7"/>
      <c r="D79" s="7"/>
      <c r="E79" s="7"/>
      <c r="F79" s="7"/>
      <c r="G79" s="7"/>
      <c r="H79" s="7"/>
      <c r="I79" s="5"/>
      <c r="J79" s="5"/>
    </row>
    <row r="80" spans="1:10">
      <c r="A80" s="7" t="s">
        <v>11</v>
      </c>
      <c r="B80" s="7"/>
      <c r="C80" s="7"/>
      <c r="D80" s="7"/>
      <c r="E80" s="7"/>
      <c r="F80" s="7"/>
      <c r="G80" s="7"/>
      <c r="H80" s="7"/>
      <c r="I80" s="5"/>
      <c r="J80" s="5"/>
    </row>
    <row r="81" spans="1:10">
      <c r="A81" s="7"/>
      <c r="B81" s="7"/>
      <c r="C81" s="7"/>
      <c r="D81" s="7"/>
      <c r="E81" s="7"/>
      <c r="F81" s="7"/>
      <c r="G81" s="7"/>
      <c r="H81" s="7"/>
      <c r="I81" s="5"/>
      <c r="J81" s="5"/>
    </row>
    <row r="82" spans="1:10">
      <c r="A82" s="1231" t="s">
        <v>12</v>
      </c>
      <c r="B82" s="1231"/>
      <c r="C82" s="1231"/>
      <c r="D82" s="1231"/>
      <c r="E82" s="1231"/>
      <c r="F82" s="1231"/>
      <c r="G82" s="1231"/>
      <c r="H82" s="1231"/>
      <c r="I82" s="5"/>
      <c r="J82" s="5"/>
    </row>
    <row r="83" spans="1:10">
      <c r="A83" s="7"/>
      <c r="B83" s="7"/>
      <c r="C83" s="7"/>
      <c r="D83" s="7"/>
      <c r="E83" s="17"/>
      <c r="F83" s="17"/>
      <c r="G83" s="18"/>
      <c r="H83" s="18"/>
      <c r="I83" s="5"/>
      <c r="J83" s="5"/>
    </row>
    <row r="84" spans="1:10" ht="15" customHeight="1">
      <c r="A84" s="1226" t="s">
        <v>378</v>
      </c>
      <c r="B84" s="1226"/>
      <c r="C84" s="1226"/>
      <c r="D84" s="1226"/>
      <c r="E84" s="1226"/>
      <c r="F84" s="1226"/>
      <c r="G84" s="1226"/>
      <c r="H84" s="1226"/>
      <c r="I84" s="1226"/>
      <c r="J84" s="1226"/>
    </row>
    <row r="85" spans="1:10">
      <c r="A85" s="18"/>
      <c r="B85" s="18"/>
      <c r="C85" s="18"/>
      <c r="D85" s="18"/>
      <c r="E85" s="18"/>
      <c r="F85" s="18"/>
      <c r="G85" s="18"/>
      <c r="H85" s="18"/>
      <c r="I85" s="5"/>
      <c r="J85" s="5"/>
    </row>
    <row r="86" spans="1:10">
      <c r="A86" s="1231" t="s">
        <v>13</v>
      </c>
      <c r="B86" s="1231"/>
      <c r="C86" s="1231"/>
      <c r="D86" s="1231"/>
      <c r="E86" s="1231"/>
      <c r="F86" s="1231"/>
      <c r="G86" s="1231"/>
      <c r="H86" s="1231"/>
      <c r="I86" s="5"/>
      <c r="J86" s="5"/>
    </row>
    <row r="87" spans="1:10">
      <c r="A87" s="16"/>
      <c r="B87" s="16"/>
      <c r="C87" s="19"/>
      <c r="D87" s="19"/>
      <c r="E87" s="17"/>
      <c r="F87" s="17"/>
      <c r="G87" s="18"/>
      <c r="H87" s="18"/>
      <c r="I87" s="5"/>
      <c r="J87" s="5"/>
    </row>
    <row r="88" spans="1:10">
      <c r="A88" s="1202" t="s">
        <v>14</v>
      </c>
      <c r="B88" s="1202"/>
      <c r="C88" s="1202"/>
      <c r="D88" s="1202"/>
      <c r="E88" s="1202"/>
      <c r="F88" s="1202"/>
      <c r="G88" s="1237">
        <v>0</v>
      </c>
      <c r="H88" s="1238"/>
      <c r="I88" s="1239"/>
      <c r="J88" s="5"/>
    </row>
    <row r="89" spans="1:10">
      <c r="A89" s="1202" t="s">
        <v>15</v>
      </c>
      <c r="B89" s="1202"/>
      <c r="C89" s="1202"/>
      <c r="D89" s="1202"/>
      <c r="E89" s="1202"/>
      <c r="F89" s="1202"/>
      <c r="G89" s="1228">
        <v>354225600</v>
      </c>
      <c r="H89" s="1229"/>
      <c r="I89" s="1230"/>
      <c r="J89" s="5"/>
    </row>
    <row r="90" spans="1:10">
      <c r="A90" s="1202" t="s">
        <v>27</v>
      </c>
      <c r="B90" s="1202"/>
      <c r="C90" s="1202"/>
      <c r="D90" s="1202"/>
      <c r="E90" s="1202"/>
      <c r="F90" s="1202"/>
      <c r="G90" s="1228">
        <v>354225600</v>
      </c>
      <c r="H90" s="1229"/>
      <c r="I90" s="1230"/>
      <c r="J90" s="5"/>
    </row>
    <row r="91" spans="1:10">
      <c r="A91" s="16"/>
      <c r="B91" s="7"/>
      <c r="C91" s="7"/>
      <c r="D91" s="20"/>
      <c r="E91" s="21"/>
      <c r="F91" s="17"/>
      <c r="G91" s="18"/>
      <c r="H91" s="18"/>
      <c r="I91" s="5"/>
      <c r="J91" s="5"/>
    </row>
    <row r="92" spans="1:10" ht="18" customHeight="1">
      <c r="A92" s="1213" t="s">
        <v>16</v>
      </c>
      <c r="B92" s="1213"/>
      <c r="C92" s="1213"/>
      <c r="D92" s="1213"/>
      <c r="E92" s="1213"/>
      <c r="F92" s="1213"/>
      <c r="G92" s="1213"/>
      <c r="H92" s="22" t="s">
        <v>17</v>
      </c>
      <c r="I92" s="22" t="s">
        <v>18</v>
      </c>
      <c r="J92" s="22" t="s">
        <v>19</v>
      </c>
    </row>
    <row r="93" spans="1:10">
      <c r="A93" s="1214" t="s">
        <v>20</v>
      </c>
      <c r="B93" s="1214"/>
      <c r="C93" s="1214"/>
      <c r="D93" s="1214"/>
      <c r="E93" s="1214"/>
      <c r="F93" s="1214"/>
      <c r="G93" s="1214"/>
      <c r="H93" s="131"/>
      <c r="I93" s="132">
        <v>61625600</v>
      </c>
      <c r="J93" s="132">
        <f t="shared" ref="J93:J98" si="0">+H93+I93</f>
        <v>61625600</v>
      </c>
    </row>
    <row r="94" spans="1:10">
      <c r="A94" s="1215" t="s">
        <v>21</v>
      </c>
      <c r="B94" s="1215"/>
      <c r="C94" s="1215"/>
      <c r="D94" s="1215"/>
      <c r="E94" s="1215"/>
      <c r="F94" s="1215"/>
      <c r="G94" s="1215"/>
      <c r="H94" s="23"/>
      <c r="I94" s="60">
        <v>36000000</v>
      </c>
      <c r="J94" s="60">
        <f t="shared" si="0"/>
        <v>36000000</v>
      </c>
    </row>
    <row r="95" spans="1:10">
      <c r="A95" s="1216" t="s">
        <v>28</v>
      </c>
      <c r="B95" s="1216"/>
      <c r="C95" s="1216"/>
      <c r="D95" s="1216"/>
      <c r="E95" s="1216"/>
      <c r="F95" s="1216"/>
      <c r="G95" s="1216"/>
      <c r="H95" s="23"/>
      <c r="I95" s="60">
        <v>8600000</v>
      </c>
      <c r="J95" s="60">
        <f t="shared" si="0"/>
        <v>8600000</v>
      </c>
    </row>
    <row r="96" spans="1:10">
      <c r="A96" s="1217" t="s">
        <v>29</v>
      </c>
      <c r="B96" s="1218"/>
      <c r="C96" s="1218"/>
      <c r="D96" s="1218"/>
      <c r="E96" s="1218"/>
      <c r="F96" s="1218"/>
      <c r="G96" s="1219"/>
      <c r="H96" s="45"/>
      <c r="I96" s="60">
        <v>248000000</v>
      </c>
      <c r="J96" s="60">
        <f t="shared" si="0"/>
        <v>248000000</v>
      </c>
    </row>
    <row r="97" spans="1:17">
      <c r="A97" s="1220" t="s">
        <v>22</v>
      </c>
      <c r="B97" s="1220"/>
      <c r="C97" s="1220"/>
      <c r="D97" s="1220"/>
      <c r="E97" s="1220"/>
      <c r="F97" s="1220"/>
      <c r="G97" s="1220"/>
      <c r="H97" s="23"/>
      <c r="I97" s="60">
        <f>+G97+H97</f>
        <v>0</v>
      </c>
      <c r="J97" s="60">
        <f t="shared" si="0"/>
        <v>0</v>
      </c>
    </row>
    <row r="98" spans="1:17">
      <c r="A98" s="1215" t="s">
        <v>23</v>
      </c>
      <c r="B98" s="1215"/>
      <c r="C98" s="1215"/>
      <c r="D98" s="1215"/>
      <c r="E98" s="1215"/>
      <c r="F98" s="1215"/>
      <c r="G98" s="1215"/>
      <c r="H98" s="23"/>
      <c r="I98" s="60">
        <f>+G98+H98</f>
        <v>0</v>
      </c>
      <c r="J98" s="60">
        <f t="shared" si="0"/>
        <v>0</v>
      </c>
    </row>
    <row r="99" spans="1:17">
      <c r="A99" s="1213" t="s">
        <v>24</v>
      </c>
      <c r="B99" s="1213"/>
      <c r="C99" s="1213"/>
      <c r="D99" s="1213"/>
      <c r="E99" s="1213"/>
      <c r="F99" s="1213"/>
      <c r="G99" s="1213"/>
      <c r="H99" s="23">
        <f>SUM(H93:H98)</f>
        <v>0</v>
      </c>
      <c r="I99" s="60">
        <f>SUM(I93:I98)</f>
        <v>354225600</v>
      </c>
      <c r="J99" s="60">
        <f>SUM(J93:J98)</f>
        <v>354225600</v>
      </c>
    </row>
    <row r="100" spans="1:17">
      <c r="A100" s="24"/>
      <c r="B100" s="25"/>
      <c r="C100" s="25"/>
      <c r="D100" s="26"/>
      <c r="E100" s="27"/>
      <c r="F100" s="28"/>
      <c r="G100" s="29"/>
      <c r="H100" s="29"/>
      <c r="I100" s="30"/>
      <c r="J100" s="30"/>
    </row>
    <row r="101" spans="1:17">
      <c r="A101" s="1206" t="s">
        <v>36</v>
      </c>
      <c r="B101" s="1206"/>
      <c r="C101" s="1206"/>
      <c r="D101" s="1206"/>
      <c r="E101" s="1206"/>
      <c r="F101" s="1206"/>
      <c r="G101" s="1206"/>
      <c r="H101" s="1206"/>
      <c r="I101" s="1206"/>
      <c r="J101" s="1206"/>
    </row>
    <row r="102" spans="1:17">
      <c r="A102" s="1206" t="s">
        <v>82</v>
      </c>
      <c r="B102" s="1206"/>
      <c r="C102" s="1206"/>
      <c r="D102" s="1206"/>
      <c r="E102" s="1206"/>
      <c r="F102" s="1206"/>
      <c r="G102" s="1206"/>
      <c r="H102" s="1206"/>
      <c r="I102" s="1206"/>
      <c r="J102" s="1206"/>
    </row>
    <row r="103" spans="1:17" ht="38.25" customHeight="1">
      <c r="A103" s="1203" t="s">
        <v>32</v>
      </c>
      <c r="B103" s="1203"/>
      <c r="C103" s="1203" t="s">
        <v>31</v>
      </c>
      <c r="D103" s="1203"/>
      <c r="E103" s="1207" t="s">
        <v>33</v>
      </c>
      <c r="F103" s="1208"/>
      <c r="G103" s="1209"/>
      <c r="H103" s="34" t="s">
        <v>34</v>
      </c>
      <c r="I103" s="1224" t="s">
        <v>35</v>
      </c>
      <c r="J103" s="1225"/>
      <c r="M103" s="76" t="s">
        <v>291</v>
      </c>
      <c r="N103" s="76" t="s">
        <v>292</v>
      </c>
      <c r="O103" t="s">
        <v>381</v>
      </c>
      <c r="P103" t="s">
        <v>380</v>
      </c>
    </row>
    <row r="104" spans="1:17" ht="54.75" customHeight="1">
      <c r="A104" s="1182" t="s">
        <v>70</v>
      </c>
      <c r="B104" s="1183"/>
      <c r="C104" s="1204" t="s">
        <v>76</v>
      </c>
      <c r="D104" s="1205"/>
      <c r="E104" s="1210" t="s">
        <v>75</v>
      </c>
      <c r="F104" s="1211"/>
      <c r="G104" s="1212"/>
      <c r="H104" s="71">
        <v>16</v>
      </c>
      <c r="I104" s="1198">
        <v>26625600</v>
      </c>
      <c r="J104" s="1199"/>
      <c r="K104" s="65" t="s">
        <v>71</v>
      </c>
      <c r="M104" s="136">
        <f>M105-O104</f>
        <v>13575360</v>
      </c>
      <c r="N104" s="136">
        <v>8350240</v>
      </c>
      <c r="O104" s="68">
        <v>2400000</v>
      </c>
      <c r="P104" s="68">
        <v>2300000</v>
      </c>
      <c r="Q104" s="137">
        <f>+M104+N104+O104+P104</f>
        <v>26625600</v>
      </c>
    </row>
    <row r="105" spans="1:17" ht="30" customHeight="1">
      <c r="A105" s="1182" t="s">
        <v>70</v>
      </c>
      <c r="B105" s="1183"/>
      <c r="C105" s="1204" t="s">
        <v>38</v>
      </c>
      <c r="D105" s="1205"/>
      <c r="E105" s="1210" t="s">
        <v>77</v>
      </c>
      <c r="F105" s="1211"/>
      <c r="G105" s="1212"/>
      <c r="H105" s="71">
        <v>16</v>
      </c>
      <c r="I105" s="1198">
        <v>15000000</v>
      </c>
      <c r="J105" s="1199"/>
      <c r="K105" s="65" t="s">
        <v>72</v>
      </c>
      <c r="M105" s="135">
        <f>I104*0.6</f>
        <v>15975360</v>
      </c>
      <c r="N105" s="135">
        <f>I104*0.4</f>
        <v>10650240</v>
      </c>
    </row>
    <row r="106" spans="1:17" ht="22.5" customHeight="1">
      <c r="A106" s="1182" t="s">
        <v>70</v>
      </c>
      <c r="B106" s="1183"/>
      <c r="C106" s="1204" t="s">
        <v>78</v>
      </c>
      <c r="D106" s="1205"/>
      <c r="E106" s="1221" t="s">
        <v>79</v>
      </c>
      <c r="F106" s="1222"/>
      <c r="G106" s="1223"/>
      <c r="H106" s="71">
        <v>16</v>
      </c>
      <c r="I106" s="1198">
        <f>15000000-1500000</f>
        <v>13500000</v>
      </c>
      <c r="J106" s="1199"/>
      <c r="K106" s="1278" t="s">
        <v>73</v>
      </c>
      <c r="N106" s="135"/>
      <c r="P106">
        <v>1</v>
      </c>
      <c r="Q106">
        <v>4</v>
      </c>
    </row>
    <row r="107" spans="1:17" ht="22.5" customHeight="1">
      <c r="A107" s="1182" t="s">
        <v>70</v>
      </c>
      <c r="B107" s="1183"/>
      <c r="C107" s="1170" t="s">
        <v>285</v>
      </c>
      <c r="D107" s="1171"/>
      <c r="E107" s="1179" t="s">
        <v>284</v>
      </c>
      <c r="F107" s="1180"/>
      <c r="G107" s="1181"/>
      <c r="H107" s="71">
        <v>16</v>
      </c>
      <c r="I107" s="1198">
        <v>1500000</v>
      </c>
      <c r="J107" s="1199"/>
      <c r="K107" s="1279"/>
      <c r="N107" s="135"/>
    </row>
    <row r="108" spans="1:17" ht="56.25" customHeight="1">
      <c r="A108" s="1182" t="s">
        <v>70</v>
      </c>
      <c r="B108" s="1183"/>
      <c r="C108" s="1204" t="s">
        <v>80</v>
      </c>
      <c r="D108" s="1205"/>
      <c r="E108" s="1210" t="s">
        <v>81</v>
      </c>
      <c r="F108" s="1211"/>
      <c r="G108" s="1212"/>
      <c r="H108" s="71">
        <v>16</v>
      </c>
      <c r="I108" s="1198">
        <v>5000000</v>
      </c>
      <c r="J108" s="1199"/>
      <c r="K108" s="61" t="s">
        <v>74</v>
      </c>
      <c r="P108">
        <v>55</v>
      </c>
      <c r="Q108">
        <f>P108*Q106</f>
        <v>220</v>
      </c>
    </row>
    <row r="109" spans="1:17" ht="26.25" customHeight="1">
      <c r="A109" s="1182" t="s">
        <v>70</v>
      </c>
      <c r="B109" s="1183"/>
      <c r="C109" s="1204" t="s">
        <v>86</v>
      </c>
      <c r="D109" s="1205"/>
      <c r="E109" s="1210" t="s">
        <v>85</v>
      </c>
      <c r="F109" s="1211"/>
      <c r="G109" s="1212"/>
      <c r="H109" s="71">
        <v>16</v>
      </c>
      <c r="I109" s="1198">
        <v>11000000</v>
      </c>
      <c r="J109" s="1199"/>
      <c r="K109" s="65" t="s">
        <v>83</v>
      </c>
    </row>
    <row r="110" spans="1:17" ht="30" customHeight="1">
      <c r="A110" s="1182" t="s">
        <v>70</v>
      </c>
      <c r="B110" s="1183"/>
      <c r="C110" s="1204" t="s">
        <v>86</v>
      </c>
      <c r="D110" s="1205"/>
      <c r="E110" s="1210" t="s">
        <v>85</v>
      </c>
      <c r="F110" s="1211"/>
      <c r="G110" s="1212"/>
      <c r="H110" s="71">
        <v>16</v>
      </c>
      <c r="I110" s="1200">
        <v>25000000</v>
      </c>
      <c r="J110" s="1201"/>
      <c r="K110" s="65" t="s">
        <v>84</v>
      </c>
    </row>
    <row r="111" spans="1:17" ht="63" customHeight="1">
      <c r="A111" s="1182" t="s">
        <v>70</v>
      </c>
      <c r="B111" s="1183"/>
      <c r="C111" s="1204" t="s">
        <v>89</v>
      </c>
      <c r="D111" s="1205"/>
      <c r="E111" s="1210" t="s">
        <v>88</v>
      </c>
      <c r="F111" s="1211"/>
      <c r="G111" s="1212"/>
      <c r="H111" s="71">
        <v>16</v>
      </c>
      <c r="I111" s="1175">
        <v>8600000</v>
      </c>
      <c r="J111" s="1176"/>
      <c r="K111" s="66" t="s">
        <v>87</v>
      </c>
    </row>
    <row r="112" spans="1:17" s="68" customFormat="1" ht="31.5" customHeight="1">
      <c r="A112" s="1182" t="s">
        <v>70</v>
      </c>
      <c r="B112" s="1183"/>
      <c r="C112" s="1170" t="s">
        <v>91</v>
      </c>
      <c r="D112" s="1171"/>
      <c r="E112" s="1184" t="s">
        <v>96</v>
      </c>
      <c r="F112" s="1185"/>
      <c r="G112" s="1186"/>
      <c r="H112" s="71">
        <v>16</v>
      </c>
      <c r="I112" s="147"/>
      <c r="J112" s="148">
        <v>10000000</v>
      </c>
      <c r="K112" s="1177">
        <f>SUM(I112:J120)</f>
        <v>73000000</v>
      </c>
    </row>
    <row r="113" spans="1:14" s="68" customFormat="1">
      <c r="A113" s="1182" t="s">
        <v>70</v>
      </c>
      <c r="B113" s="1183"/>
      <c r="C113" s="1170" t="s">
        <v>269</v>
      </c>
      <c r="D113" s="1171"/>
      <c r="E113" s="1187" t="s">
        <v>268</v>
      </c>
      <c r="F113" s="1188"/>
      <c r="G113" s="1189"/>
      <c r="H113" s="71">
        <v>16</v>
      </c>
      <c r="I113" s="1175">
        <v>6000000</v>
      </c>
      <c r="J113" s="1176"/>
      <c r="K113" s="1178"/>
    </row>
    <row r="114" spans="1:14" s="68" customFormat="1" ht="48.75" customHeight="1">
      <c r="A114" s="1182" t="s">
        <v>70</v>
      </c>
      <c r="B114" s="1183"/>
      <c r="C114" s="1170" t="s">
        <v>92</v>
      </c>
      <c r="D114" s="1171"/>
      <c r="E114" s="1184" t="s">
        <v>97</v>
      </c>
      <c r="F114" s="1185"/>
      <c r="G114" s="1186"/>
      <c r="H114" s="71">
        <v>16</v>
      </c>
      <c r="I114" s="147"/>
      <c r="J114" s="148">
        <v>12000000</v>
      </c>
      <c r="K114" s="1178"/>
      <c r="M114" s="69">
        <v>73000000</v>
      </c>
    </row>
    <row r="115" spans="1:14" s="68" customFormat="1" ht="26.25" customHeight="1">
      <c r="A115" s="1182" t="s">
        <v>70</v>
      </c>
      <c r="B115" s="1183"/>
      <c r="C115" s="1170" t="s">
        <v>38</v>
      </c>
      <c r="D115" s="1171"/>
      <c r="E115" s="1172" t="s">
        <v>77</v>
      </c>
      <c r="F115" s="1173"/>
      <c r="G115" s="1174"/>
      <c r="H115" s="71">
        <v>16</v>
      </c>
      <c r="I115" s="1280">
        <v>5000000</v>
      </c>
      <c r="J115" s="1281"/>
      <c r="K115" s="1178"/>
      <c r="M115" s="137">
        <f>M114-K112</f>
        <v>0</v>
      </c>
    </row>
    <row r="116" spans="1:14" s="68" customFormat="1" ht="51.75" customHeight="1">
      <c r="A116" s="1182" t="s">
        <v>70</v>
      </c>
      <c r="B116" s="1183"/>
      <c r="C116" s="1170" t="s">
        <v>93</v>
      </c>
      <c r="D116" s="1171"/>
      <c r="E116" s="1184" t="s">
        <v>98</v>
      </c>
      <c r="F116" s="1185"/>
      <c r="G116" s="1186"/>
      <c r="H116" s="71">
        <v>16</v>
      </c>
      <c r="I116" s="1175">
        <v>15000000</v>
      </c>
      <c r="J116" s="1176"/>
      <c r="K116" s="1178"/>
    </row>
    <row r="117" spans="1:14" ht="33" customHeight="1">
      <c r="A117" s="1182" t="s">
        <v>70</v>
      </c>
      <c r="B117" s="1183"/>
      <c r="C117" s="1170" t="s">
        <v>271</v>
      </c>
      <c r="D117" s="1171"/>
      <c r="E117" s="1187" t="s">
        <v>270</v>
      </c>
      <c r="F117" s="1188"/>
      <c r="G117" s="1189"/>
      <c r="H117" s="71">
        <v>16</v>
      </c>
      <c r="I117" s="1175">
        <v>2000000</v>
      </c>
      <c r="J117" s="1176"/>
      <c r="K117" s="1178"/>
    </row>
    <row r="118" spans="1:14" ht="25.5" customHeight="1">
      <c r="A118" s="1182" t="s">
        <v>70</v>
      </c>
      <c r="B118" s="1183"/>
      <c r="C118" s="1170" t="s">
        <v>94</v>
      </c>
      <c r="D118" s="1171"/>
      <c r="E118" s="1184" t="s">
        <v>99</v>
      </c>
      <c r="F118" s="1185"/>
      <c r="G118" s="1186"/>
      <c r="H118" s="71">
        <v>16</v>
      </c>
      <c r="I118" s="1175">
        <v>15000000</v>
      </c>
      <c r="J118" s="1176"/>
      <c r="K118" s="1178"/>
    </row>
    <row r="119" spans="1:14" ht="49.5" customHeight="1">
      <c r="A119" s="1182" t="s">
        <v>70</v>
      </c>
      <c r="B119" s="1183"/>
      <c r="C119" s="1170" t="s">
        <v>95</v>
      </c>
      <c r="D119" s="1171"/>
      <c r="E119" s="1184" t="s">
        <v>100</v>
      </c>
      <c r="F119" s="1185"/>
      <c r="G119" s="1186"/>
      <c r="H119" s="71">
        <v>16</v>
      </c>
      <c r="I119" s="1175">
        <v>3000000</v>
      </c>
      <c r="J119" s="1176"/>
      <c r="K119" s="1178"/>
    </row>
    <row r="120" spans="1:14" ht="33.75" customHeight="1">
      <c r="A120" s="1182" t="s">
        <v>70</v>
      </c>
      <c r="B120" s="1183"/>
      <c r="C120" s="1170" t="s">
        <v>273</v>
      </c>
      <c r="D120" s="1171"/>
      <c r="E120" s="1172" t="s">
        <v>272</v>
      </c>
      <c r="F120" s="1173"/>
      <c r="G120" s="1174"/>
      <c r="H120" s="71">
        <v>16</v>
      </c>
      <c r="I120" s="1175">
        <v>5000000</v>
      </c>
      <c r="J120" s="1176"/>
      <c r="K120" s="1178"/>
    </row>
    <row r="121" spans="1:14" ht="33.75" customHeight="1">
      <c r="A121" s="1182" t="s">
        <v>70</v>
      </c>
      <c r="B121" s="1183"/>
      <c r="C121" s="1170" t="s">
        <v>285</v>
      </c>
      <c r="D121" s="1171"/>
      <c r="E121" s="1179" t="s">
        <v>284</v>
      </c>
      <c r="F121" s="1180"/>
      <c r="G121" s="1181"/>
      <c r="H121" s="71">
        <v>16</v>
      </c>
      <c r="I121" s="1175">
        <v>500000</v>
      </c>
      <c r="J121" s="1176"/>
      <c r="K121" s="1269" t="s">
        <v>288</v>
      </c>
      <c r="M121" s="1267">
        <v>20000000</v>
      </c>
      <c r="N121">
        <v>30000000</v>
      </c>
    </row>
    <row r="122" spans="1:14" ht="33.75" customHeight="1">
      <c r="A122" s="1168" t="s">
        <v>70</v>
      </c>
      <c r="B122" s="1169"/>
      <c r="C122" s="1252" t="s">
        <v>275</v>
      </c>
      <c r="D122" s="1253"/>
      <c r="E122" s="1254" t="s">
        <v>274</v>
      </c>
      <c r="F122" s="1255"/>
      <c r="G122" s="1256"/>
      <c r="H122" s="71">
        <v>16</v>
      </c>
      <c r="I122" s="1175">
        <v>8500000</v>
      </c>
      <c r="J122" s="1176"/>
      <c r="K122" s="1269"/>
      <c r="M122" s="1268"/>
    </row>
    <row r="123" spans="1:14" ht="33.75" customHeight="1">
      <c r="A123" s="1168" t="s">
        <v>70</v>
      </c>
      <c r="B123" s="1169"/>
      <c r="C123" s="1170" t="s">
        <v>330</v>
      </c>
      <c r="D123" s="1171"/>
      <c r="E123" s="1172" t="s">
        <v>329</v>
      </c>
      <c r="F123" s="1173"/>
      <c r="G123" s="1174"/>
      <c r="H123" s="71">
        <v>16</v>
      </c>
      <c r="I123" s="1175">
        <v>500000</v>
      </c>
      <c r="J123" s="1176"/>
      <c r="K123" s="1269"/>
      <c r="M123" s="1268"/>
    </row>
    <row r="124" spans="1:14" ht="33.75" customHeight="1">
      <c r="A124" s="1168" t="s">
        <v>70</v>
      </c>
      <c r="B124" s="1169"/>
      <c r="C124" s="1170" t="s">
        <v>95</v>
      </c>
      <c r="D124" s="1171"/>
      <c r="E124" s="1172" t="s">
        <v>100</v>
      </c>
      <c r="F124" s="1173"/>
      <c r="G124" s="1174"/>
      <c r="H124" s="71">
        <v>16</v>
      </c>
      <c r="I124" s="1175">
        <v>8000000</v>
      </c>
      <c r="J124" s="1176"/>
      <c r="K124" s="1269"/>
      <c r="M124" s="1268"/>
    </row>
    <row r="125" spans="1:14" ht="33.75" customHeight="1">
      <c r="A125" s="1168" t="s">
        <v>70</v>
      </c>
      <c r="B125" s="1169"/>
      <c r="C125" s="1170" t="s">
        <v>93</v>
      </c>
      <c r="D125" s="1171"/>
      <c r="E125" s="1172" t="s">
        <v>335</v>
      </c>
      <c r="F125" s="1173"/>
      <c r="G125" s="1174"/>
      <c r="H125" s="71">
        <v>16</v>
      </c>
      <c r="I125" s="1175">
        <v>500000</v>
      </c>
      <c r="J125" s="1176"/>
      <c r="K125" s="1269"/>
      <c r="M125" s="1268"/>
    </row>
    <row r="126" spans="1:14" ht="33.75" customHeight="1">
      <c r="A126" s="1168" t="s">
        <v>70</v>
      </c>
      <c r="B126" s="1169"/>
      <c r="C126" s="1170" t="s">
        <v>78</v>
      </c>
      <c r="D126" s="1171"/>
      <c r="E126" s="72" t="s">
        <v>79</v>
      </c>
      <c r="F126" s="73"/>
      <c r="G126" s="74"/>
      <c r="H126" s="71">
        <v>16</v>
      </c>
      <c r="I126" s="1175">
        <v>2000000</v>
      </c>
      <c r="J126" s="1176"/>
      <c r="K126" s="1269"/>
      <c r="M126" s="1268"/>
    </row>
    <row r="127" spans="1:14" ht="33.75" customHeight="1">
      <c r="A127" s="1168" t="s">
        <v>70</v>
      </c>
      <c r="B127" s="1169"/>
      <c r="C127" s="1170" t="s">
        <v>275</v>
      </c>
      <c r="D127" s="1171"/>
      <c r="E127" s="1172" t="s">
        <v>274</v>
      </c>
      <c r="F127" s="1173"/>
      <c r="G127" s="1174"/>
      <c r="H127" s="71">
        <v>16</v>
      </c>
      <c r="I127" s="1175">
        <v>10000000</v>
      </c>
      <c r="J127" s="1176"/>
      <c r="K127" s="70" t="s">
        <v>289</v>
      </c>
      <c r="M127" s="124">
        <v>10000000</v>
      </c>
    </row>
    <row r="128" spans="1:14" ht="33.75" customHeight="1">
      <c r="A128" s="1168" t="s">
        <v>70</v>
      </c>
      <c r="B128" s="1169"/>
      <c r="C128" s="1170" t="s">
        <v>277</v>
      </c>
      <c r="D128" s="1171"/>
      <c r="E128" s="1172" t="s">
        <v>276</v>
      </c>
      <c r="F128" s="1173"/>
      <c r="G128" s="1174"/>
      <c r="H128" s="71">
        <v>16</v>
      </c>
      <c r="I128" s="1175">
        <f>3500000*10</f>
        <v>35000000</v>
      </c>
      <c r="J128" s="1176"/>
      <c r="K128" s="65" t="s">
        <v>90</v>
      </c>
    </row>
    <row r="129" spans="1:20" ht="33.75" customHeight="1">
      <c r="A129" s="1168" t="s">
        <v>70</v>
      </c>
      <c r="B129" s="1169"/>
      <c r="C129" s="1170" t="s">
        <v>280</v>
      </c>
      <c r="D129" s="1171"/>
      <c r="E129" s="1172" t="s">
        <v>279</v>
      </c>
      <c r="F129" s="1173"/>
      <c r="G129" s="1174"/>
      <c r="H129" s="71">
        <v>16</v>
      </c>
      <c r="I129" s="1175">
        <f>1500000*10</f>
        <v>15000000</v>
      </c>
      <c r="J129" s="1176"/>
      <c r="K129" s="65" t="s">
        <v>278</v>
      </c>
    </row>
    <row r="130" spans="1:20" ht="33.75" customHeight="1">
      <c r="A130" s="1168" t="s">
        <v>70</v>
      </c>
      <c r="B130" s="1169"/>
      <c r="C130" s="1170" t="s">
        <v>277</v>
      </c>
      <c r="D130" s="1171"/>
      <c r="E130" s="1172" t="s">
        <v>276</v>
      </c>
      <c r="F130" s="1173"/>
      <c r="G130" s="1174"/>
      <c r="H130" s="71">
        <v>16</v>
      </c>
      <c r="I130" s="1175">
        <v>15000000</v>
      </c>
      <c r="J130" s="1176"/>
      <c r="K130" s="65" t="s">
        <v>282</v>
      </c>
      <c r="M130" s="1166">
        <v>30000000</v>
      </c>
    </row>
    <row r="131" spans="1:20" ht="33.75" customHeight="1">
      <c r="A131" s="1168" t="s">
        <v>70</v>
      </c>
      <c r="B131" s="1169"/>
      <c r="C131" s="1170" t="s">
        <v>277</v>
      </c>
      <c r="D131" s="1171"/>
      <c r="E131" s="1172" t="s">
        <v>276</v>
      </c>
      <c r="F131" s="1173"/>
      <c r="G131" s="1174"/>
      <c r="H131" s="71">
        <v>16</v>
      </c>
      <c r="I131" s="1175">
        <v>7000000</v>
      </c>
      <c r="J131" s="1176"/>
      <c r="K131" s="65" t="s">
        <v>287</v>
      </c>
      <c r="M131" s="1166"/>
    </row>
    <row r="132" spans="1:20" ht="55.5" customHeight="1">
      <c r="A132" s="1168" t="s">
        <v>70</v>
      </c>
      <c r="B132" s="1169"/>
      <c r="C132" s="1170" t="s">
        <v>80</v>
      </c>
      <c r="D132" s="1171"/>
      <c r="E132" s="1172" t="s">
        <v>81</v>
      </c>
      <c r="F132" s="1173"/>
      <c r="G132" s="1174"/>
      <c r="H132" s="71">
        <v>16</v>
      </c>
      <c r="I132" s="1175">
        <v>8000000</v>
      </c>
      <c r="J132" s="1176"/>
      <c r="K132" s="75" t="s">
        <v>281</v>
      </c>
      <c r="M132" s="1167"/>
    </row>
    <row r="133" spans="1:20" ht="63" customHeight="1">
      <c r="A133" s="1168" t="s">
        <v>70</v>
      </c>
      <c r="B133" s="1169"/>
      <c r="C133" s="1170" t="s">
        <v>92</v>
      </c>
      <c r="D133" s="1171"/>
      <c r="E133" s="1172" t="s">
        <v>97</v>
      </c>
      <c r="F133" s="1173"/>
      <c r="G133" s="1174"/>
      <c r="H133" s="71">
        <v>16</v>
      </c>
      <c r="I133" s="1175">
        <v>30000000</v>
      </c>
      <c r="J133" s="1176"/>
      <c r="K133" s="65" t="s">
        <v>283</v>
      </c>
    </row>
    <row r="134" spans="1:20" ht="33.75" customHeight="1">
      <c r="A134" s="1168" t="s">
        <v>70</v>
      </c>
      <c r="B134" s="1169"/>
      <c r="C134" s="1170" t="s">
        <v>285</v>
      </c>
      <c r="D134" s="1171"/>
      <c r="E134" s="1179" t="s">
        <v>284</v>
      </c>
      <c r="F134" s="1180"/>
      <c r="G134" s="1181"/>
      <c r="H134" s="71">
        <v>16</v>
      </c>
      <c r="I134" s="1175">
        <v>35000000</v>
      </c>
      <c r="J134" s="1176"/>
      <c r="K134" s="65" t="s">
        <v>286</v>
      </c>
    </row>
    <row r="135" spans="1:20" ht="30" customHeight="1">
      <c r="A135" s="1240"/>
      <c r="B135" s="1240"/>
      <c r="C135" s="1240"/>
      <c r="D135" s="1240"/>
      <c r="E135" s="1240"/>
      <c r="F135" s="1240"/>
      <c r="G135" s="1241"/>
      <c r="H135" s="35" t="s">
        <v>19</v>
      </c>
      <c r="I135" s="1250">
        <f>SUM(I104:J134)</f>
        <v>354225600</v>
      </c>
      <c r="J135" s="1251"/>
      <c r="K135" s="67">
        <f>J99-I135</f>
        <v>0</v>
      </c>
      <c r="M135" s="130"/>
    </row>
    <row r="136" spans="1:20">
      <c r="A136" s="62"/>
      <c r="B136" s="62"/>
      <c r="C136" s="62"/>
      <c r="D136" s="63"/>
      <c r="E136" s="63"/>
      <c r="F136" s="62"/>
      <c r="G136" s="64"/>
      <c r="H136" s="64"/>
      <c r="I136" s="64"/>
      <c r="J136" s="64"/>
      <c r="K136" s="64"/>
      <c r="L136" s="64"/>
      <c r="M136" s="64"/>
      <c r="N136" s="64"/>
      <c r="O136" s="64"/>
      <c r="P136" s="64"/>
      <c r="Q136" s="64"/>
      <c r="R136" s="64"/>
      <c r="S136" s="64"/>
      <c r="T136" s="64"/>
    </row>
    <row r="137" spans="1:20">
      <c r="A137" s="1242" t="s">
        <v>25</v>
      </c>
      <c r="B137" s="1242"/>
      <c r="C137" s="1242"/>
      <c r="D137" s="1242"/>
      <c r="E137" s="1242"/>
      <c r="F137" s="1242"/>
      <c r="G137" s="1242"/>
      <c r="H137" s="1242"/>
      <c r="I137" s="1242"/>
      <c r="J137" s="5"/>
    </row>
    <row r="138" spans="1:20">
      <c r="A138" s="31"/>
      <c r="B138" s="31"/>
      <c r="C138" s="31"/>
      <c r="D138" s="31"/>
      <c r="E138" s="31"/>
      <c r="F138" s="31"/>
      <c r="G138" s="31"/>
      <c r="H138" s="31"/>
      <c r="I138" s="31"/>
      <c r="J138" s="5"/>
    </row>
    <row r="139" spans="1:20">
      <c r="A139" s="1190" t="s">
        <v>290</v>
      </c>
      <c r="B139" s="1190"/>
      <c r="C139" s="1190"/>
      <c r="D139" s="1190"/>
      <c r="E139" s="1190"/>
      <c r="F139" s="1190"/>
      <c r="G139" s="1190"/>
      <c r="H139" s="1190"/>
      <c r="I139" s="1190"/>
      <c r="J139" s="1190"/>
    </row>
    <row r="140" spans="1:20">
      <c r="A140" s="1243" t="s">
        <v>20</v>
      </c>
      <c r="B140" s="1244"/>
      <c r="C140" s="1244"/>
      <c r="D140" s="1244"/>
      <c r="E140" s="1244"/>
      <c r="F140" s="1244"/>
      <c r="G140" s="1244"/>
      <c r="H140" s="1244"/>
      <c r="I140" s="1244"/>
      <c r="J140" s="1244"/>
    </row>
    <row r="141" spans="1:20">
      <c r="A141" s="1154" t="s">
        <v>57</v>
      </c>
      <c r="B141" s="1154"/>
      <c r="C141" s="1154"/>
      <c r="D141" s="1154"/>
      <c r="E141" s="1154"/>
      <c r="F141" s="1154"/>
      <c r="G141" s="1154"/>
      <c r="H141" s="1154"/>
      <c r="I141" s="1154"/>
      <c r="J141" s="1154"/>
    </row>
    <row r="142" spans="1:20">
      <c r="A142" s="40"/>
      <c r="B142" s="40"/>
      <c r="C142" s="40"/>
      <c r="D142" s="40"/>
      <c r="E142" s="40"/>
      <c r="F142" s="40"/>
      <c r="G142" s="40"/>
      <c r="H142" s="40"/>
      <c r="I142" s="40"/>
      <c r="J142" s="40"/>
    </row>
    <row r="143" spans="1:20">
      <c r="A143" s="1154" t="s">
        <v>296</v>
      </c>
      <c r="B143" s="1154"/>
      <c r="C143" s="1154"/>
      <c r="D143" s="1154"/>
      <c r="E143" s="1154"/>
      <c r="F143" s="1154"/>
      <c r="G143" s="1154"/>
      <c r="H143" s="1154"/>
      <c r="I143" s="1154"/>
      <c r="J143" s="1154"/>
    </row>
    <row r="144" spans="1:20">
      <c r="A144" s="1154"/>
      <c r="B144" s="1154"/>
      <c r="C144" s="1154"/>
      <c r="D144" s="1154"/>
      <c r="E144" s="1154"/>
      <c r="F144" s="1154"/>
      <c r="G144" s="1154"/>
      <c r="H144" s="1154"/>
      <c r="I144" s="1154"/>
      <c r="J144" s="1154"/>
    </row>
    <row r="145" spans="1:11">
      <c r="A145" s="1155" t="s">
        <v>293</v>
      </c>
      <c r="B145" s="1155"/>
      <c r="C145" s="1155"/>
      <c r="D145" s="1155"/>
      <c r="E145" s="1155"/>
      <c r="F145" s="1155"/>
      <c r="G145" s="1155"/>
      <c r="H145" s="1155"/>
      <c r="I145" s="1155"/>
      <c r="J145" s="1155"/>
    </row>
    <row r="146" spans="1:11" ht="18" customHeight="1">
      <c r="A146" s="1156" t="s">
        <v>39</v>
      </c>
      <c r="B146" s="1156"/>
      <c r="C146" s="1156"/>
      <c r="D146" s="1156" t="s">
        <v>40</v>
      </c>
      <c r="E146" s="1156"/>
      <c r="F146" s="1156"/>
      <c r="G146" s="1156"/>
      <c r="H146" s="1156" t="s">
        <v>26</v>
      </c>
      <c r="I146" s="1156"/>
      <c r="J146" s="1156"/>
    </row>
    <row r="147" spans="1:11" ht="51" customHeight="1">
      <c r="A147" s="1156" t="s">
        <v>76</v>
      </c>
      <c r="B147" s="1156"/>
      <c r="C147" s="1156"/>
      <c r="D147" s="1157" t="s">
        <v>75</v>
      </c>
      <c r="E147" s="1157"/>
      <c r="F147" s="1157"/>
      <c r="G147" s="1157"/>
      <c r="H147" s="1158">
        <v>8350240</v>
      </c>
      <c r="I147" s="1159"/>
      <c r="J147" s="1159"/>
      <c r="K147" s="135"/>
    </row>
    <row r="148" spans="1:11" ht="56.25" customHeight="1">
      <c r="A148" s="36" t="s">
        <v>41</v>
      </c>
      <c r="B148" s="47" t="s">
        <v>42</v>
      </c>
      <c r="C148" s="47" t="s">
        <v>43</v>
      </c>
      <c r="D148" s="47" t="s">
        <v>44</v>
      </c>
      <c r="E148" s="47" t="s">
        <v>45</v>
      </c>
      <c r="F148" s="47" t="s">
        <v>46</v>
      </c>
      <c r="G148" s="47" t="s">
        <v>47</v>
      </c>
      <c r="H148" s="47" t="s">
        <v>48</v>
      </c>
      <c r="I148" s="47" t="s">
        <v>49</v>
      </c>
      <c r="J148" s="47" t="s">
        <v>50</v>
      </c>
    </row>
    <row r="149" spans="1:11" ht="34.5" customHeight="1">
      <c r="A149" s="37">
        <v>1</v>
      </c>
      <c r="B149" s="46">
        <v>3331101</v>
      </c>
      <c r="C149" s="77" t="s">
        <v>294</v>
      </c>
      <c r="D149" s="46" t="s">
        <v>295</v>
      </c>
      <c r="E149" s="46">
        <v>0</v>
      </c>
      <c r="F149" s="46">
        <v>1000</v>
      </c>
      <c r="G149" s="46">
        <v>1000</v>
      </c>
      <c r="H149" s="149">
        <v>15101506</v>
      </c>
      <c r="I149" s="38">
        <v>234504</v>
      </c>
      <c r="J149" s="38">
        <f>I149*F149</f>
        <v>234504000</v>
      </c>
    </row>
    <row r="150" spans="1:11">
      <c r="A150" s="40"/>
      <c r="B150" s="19"/>
      <c r="C150" s="10"/>
      <c r="D150" s="19"/>
      <c r="E150" s="19"/>
      <c r="F150" s="19"/>
      <c r="G150" s="19"/>
      <c r="H150" s="19"/>
      <c r="I150" s="80"/>
      <c r="J150" s="80"/>
    </row>
    <row r="151" spans="1:11" ht="18" customHeight="1">
      <c r="A151" s="1156" t="s">
        <v>39</v>
      </c>
      <c r="B151" s="1156"/>
      <c r="C151" s="1156"/>
      <c r="D151" s="1156" t="s">
        <v>40</v>
      </c>
      <c r="E151" s="1156"/>
      <c r="F151" s="1156"/>
      <c r="G151" s="1156"/>
      <c r="H151" s="1156" t="s">
        <v>26</v>
      </c>
      <c r="I151" s="1156"/>
      <c r="J151" s="1156"/>
    </row>
    <row r="152" spans="1:11" ht="51" customHeight="1">
      <c r="A152" s="1156" t="s">
        <v>76</v>
      </c>
      <c r="B152" s="1156"/>
      <c r="C152" s="1156"/>
      <c r="D152" s="1157" t="s">
        <v>75</v>
      </c>
      <c r="E152" s="1157"/>
      <c r="F152" s="1157"/>
      <c r="G152" s="1157"/>
      <c r="H152" s="1158">
        <v>13575360</v>
      </c>
      <c r="I152" s="1159"/>
      <c r="J152" s="1159"/>
      <c r="K152" s="135"/>
    </row>
    <row r="153" spans="1:11" ht="56.25" customHeight="1">
      <c r="A153" s="36" t="s">
        <v>41</v>
      </c>
      <c r="B153" s="47" t="s">
        <v>42</v>
      </c>
      <c r="C153" s="47" t="s">
        <v>43</v>
      </c>
      <c r="D153" s="47" t="s">
        <v>44</v>
      </c>
      <c r="E153" s="47" t="s">
        <v>45</v>
      </c>
      <c r="F153" s="47" t="s">
        <v>46</v>
      </c>
      <c r="G153" s="47" t="s">
        <v>47</v>
      </c>
      <c r="H153" s="47" t="s">
        <v>48</v>
      </c>
      <c r="I153" s="47" t="s">
        <v>49</v>
      </c>
      <c r="J153" s="47" t="s">
        <v>50</v>
      </c>
    </row>
    <row r="154" spans="1:11" ht="15">
      <c r="A154" s="37">
        <v>2</v>
      </c>
      <c r="B154" s="37">
        <v>3335102</v>
      </c>
      <c r="C154" s="78" t="s">
        <v>297</v>
      </c>
      <c r="D154" s="46" t="s">
        <v>295</v>
      </c>
      <c r="E154" s="46">
        <v>0</v>
      </c>
      <c r="F154" s="46">
        <v>1600</v>
      </c>
      <c r="G154" s="39">
        <v>1600</v>
      </c>
      <c r="H154" s="149">
        <v>15101505</v>
      </c>
      <c r="I154" s="38">
        <v>389657</v>
      </c>
      <c r="J154" s="38">
        <f>I154*F154</f>
        <v>623451200</v>
      </c>
    </row>
    <row r="155" spans="1:11">
      <c r="A155" s="40"/>
      <c r="B155" s="40"/>
      <c r="C155" s="79"/>
      <c r="D155" s="19"/>
      <c r="E155" s="19"/>
      <c r="F155" s="19"/>
      <c r="G155" s="41"/>
      <c r="H155" s="41"/>
      <c r="I155" s="80"/>
      <c r="J155" s="80"/>
    </row>
    <row r="156" spans="1:11">
      <c r="A156" s="40"/>
      <c r="B156" s="19"/>
      <c r="C156" s="10"/>
      <c r="D156" s="19"/>
      <c r="E156" s="19"/>
      <c r="F156" s="19"/>
      <c r="G156" s="19"/>
      <c r="H156" s="19"/>
      <c r="I156" s="80"/>
      <c r="J156" s="80"/>
    </row>
    <row r="157" spans="1:11">
      <c r="A157" s="40"/>
      <c r="B157" s="19"/>
      <c r="C157" s="10"/>
      <c r="D157" s="19"/>
      <c r="E157" s="19"/>
      <c r="F157" s="19"/>
      <c r="G157" s="19"/>
      <c r="H157" s="19"/>
      <c r="I157" s="80"/>
      <c r="J157" s="80"/>
    </row>
    <row r="158" spans="1:11" ht="18" customHeight="1">
      <c r="A158" s="1156" t="s">
        <v>39</v>
      </c>
      <c r="B158" s="1156"/>
      <c r="C158" s="1156"/>
      <c r="D158" s="1156" t="s">
        <v>40</v>
      </c>
      <c r="E158" s="1156"/>
      <c r="F158" s="1156"/>
      <c r="G158" s="1156"/>
      <c r="H158" s="1156" t="s">
        <v>26</v>
      </c>
      <c r="I158" s="1156"/>
      <c r="J158" s="1156"/>
    </row>
    <row r="159" spans="1:11" ht="41.25" customHeight="1">
      <c r="A159" s="1156" t="s">
        <v>76</v>
      </c>
      <c r="B159" s="1156"/>
      <c r="C159" s="1156"/>
      <c r="D159" s="1157" t="s">
        <v>75</v>
      </c>
      <c r="E159" s="1157"/>
      <c r="F159" s="1157"/>
      <c r="G159" s="1157"/>
      <c r="H159" s="1158">
        <v>4700000</v>
      </c>
      <c r="I159" s="1159"/>
      <c r="J159" s="1159"/>
    </row>
    <row r="160" spans="1:11" ht="56.25" customHeight="1">
      <c r="A160" s="36" t="s">
        <v>41</v>
      </c>
      <c r="B160" s="47" t="s">
        <v>42</v>
      </c>
      <c r="C160" s="47" t="s">
        <v>43</v>
      </c>
      <c r="D160" s="47" t="s">
        <v>44</v>
      </c>
      <c r="E160" s="47" t="s">
        <v>45</v>
      </c>
      <c r="F160" s="47" t="s">
        <v>46</v>
      </c>
      <c r="G160" s="47" t="s">
        <v>47</v>
      </c>
      <c r="H160" s="47" t="s">
        <v>48</v>
      </c>
      <c r="I160" s="47" t="s">
        <v>49</v>
      </c>
      <c r="J160" s="47" t="s">
        <v>50</v>
      </c>
    </row>
    <row r="161" spans="1:13" ht="27.6">
      <c r="A161" s="37">
        <v>3</v>
      </c>
      <c r="B161" s="37">
        <v>33380</v>
      </c>
      <c r="C161" s="78" t="s">
        <v>399</v>
      </c>
      <c r="D161" s="46" t="s">
        <v>400</v>
      </c>
      <c r="E161" s="46">
        <v>0</v>
      </c>
      <c r="F161" s="46">
        <v>1</v>
      </c>
      <c r="G161" s="39">
        <v>1</v>
      </c>
      <c r="H161" s="150">
        <v>15000000</v>
      </c>
      <c r="I161" s="38">
        <v>389657</v>
      </c>
      <c r="J161" s="38">
        <f>I161*F161</f>
        <v>389657</v>
      </c>
    </row>
    <row r="162" spans="1:13" ht="27.6">
      <c r="A162" s="37">
        <v>4</v>
      </c>
      <c r="B162" s="37">
        <v>33380</v>
      </c>
      <c r="C162" s="78" t="s">
        <v>401</v>
      </c>
      <c r="D162" s="46" t="s">
        <v>400</v>
      </c>
      <c r="E162" s="46">
        <v>0</v>
      </c>
      <c r="F162" s="46">
        <v>1</v>
      </c>
      <c r="G162" s="39">
        <v>1</v>
      </c>
      <c r="H162" s="150">
        <v>15000000</v>
      </c>
      <c r="I162" s="38">
        <v>389657</v>
      </c>
      <c r="J162" s="38">
        <f>I162*F162</f>
        <v>389657</v>
      </c>
    </row>
    <row r="163" spans="1:13">
      <c r="A163" s="40"/>
      <c r="B163" s="40"/>
      <c r="C163" s="79"/>
      <c r="D163" s="19"/>
      <c r="E163" s="19"/>
      <c r="F163" s="19"/>
      <c r="G163" s="41"/>
      <c r="H163" s="41"/>
      <c r="I163" s="80"/>
      <c r="J163" s="80"/>
    </row>
    <row r="164" spans="1:13" ht="18" customHeight="1">
      <c r="A164" s="1156" t="s">
        <v>39</v>
      </c>
      <c r="B164" s="1156"/>
      <c r="C164" s="1156"/>
      <c r="D164" s="1156" t="s">
        <v>40</v>
      </c>
      <c r="E164" s="1156"/>
      <c r="F164" s="1156"/>
      <c r="G164" s="1156"/>
      <c r="H164" s="1156" t="s">
        <v>26</v>
      </c>
      <c r="I164" s="1156"/>
      <c r="J164" s="1156"/>
    </row>
    <row r="165" spans="1:13" ht="51" customHeight="1">
      <c r="A165" s="1156" t="s">
        <v>38</v>
      </c>
      <c r="B165" s="1156"/>
      <c r="C165" s="1156"/>
      <c r="D165" s="1157" t="s">
        <v>77</v>
      </c>
      <c r="E165" s="1157"/>
      <c r="F165" s="1157"/>
      <c r="G165" s="1157"/>
      <c r="H165" s="1158">
        <v>15000000</v>
      </c>
      <c r="I165" s="1159"/>
      <c r="J165" s="1159"/>
    </row>
    <row r="166" spans="1:13" ht="56.25" customHeight="1">
      <c r="A166" s="36" t="s">
        <v>41</v>
      </c>
      <c r="B166" s="47" t="s">
        <v>42</v>
      </c>
      <c r="C166" s="47" t="s">
        <v>43</v>
      </c>
      <c r="D166" s="47" t="s">
        <v>44</v>
      </c>
      <c r="E166" s="47" t="s">
        <v>45</v>
      </c>
      <c r="F166" s="47" t="s">
        <v>46</v>
      </c>
      <c r="G166" s="47" t="s">
        <v>47</v>
      </c>
      <c r="H166" s="47" t="s">
        <v>48</v>
      </c>
      <c r="I166" s="47" t="s">
        <v>49</v>
      </c>
      <c r="J166" s="47" t="s">
        <v>50</v>
      </c>
    </row>
    <row r="167" spans="1:13" ht="56.25" customHeight="1">
      <c r="A167" s="37">
        <v>5</v>
      </c>
      <c r="B167" s="37">
        <v>3611301</v>
      </c>
      <c r="C167" s="78" t="s">
        <v>379</v>
      </c>
      <c r="D167" s="46" t="s">
        <v>298</v>
      </c>
      <c r="E167" s="46">
        <v>0</v>
      </c>
      <c r="F167" s="46">
        <v>18</v>
      </c>
      <c r="G167" s="39">
        <v>18</v>
      </c>
      <c r="H167" s="150">
        <v>25172503</v>
      </c>
      <c r="I167" s="133"/>
      <c r="J167" s="133"/>
    </row>
    <row r="168" spans="1:13" ht="56.25" customHeight="1">
      <c r="A168" s="37">
        <v>6</v>
      </c>
      <c r="B168" s="37">
        <v>3611101</v>
      </c>
      <c r="C168" s="78" t="s">
        <v>383</v>
      </c>
      <c r="D168" s="46" t="s">
        <v>298</v>
      </c>
      <c r="E168" s="46">
        <v>0</v>
      </c>
      <c r="F168" s="46">
        <v>8</v>
      </c>
      <c r="G168" s="39">
        <v>8</v>
      </c>
      <c r="H168" s="150">
        <v>25172504</v>
      </c>
      <c r="I168" s="133"/>
      <c r="J168" s="133"/>
    </row>
    <row r="169" spans="1:13" ht="56.25" customHeight="1">
      <c r="A169" s="37">
        <v>7</v>
      </c>
      <c r="B169" s="37">
        <v>3611101</v>
      </c>
      <c r="C169" s="78" t="s">
        <v>383</v>
      </c>
      <c r="D169" s="46" t="s">
        <v>298</v>
      </c>
      <c r="E169" s="46">
        <v>0</v>
      </c>
      <c r="F169" s="46">
        <v>4</v>
      </c>
      <c r="G169" s="39">
        <v>4</v>
      </c>
      <c r="H169" s="150">
        <v>25172504</v>
      </c>
      <c r="I169" s="133"/>
      <c r="J169" s="133"/>
    </row>
    <row r="170" spans="1:13" ht="56.25" customHeight="1">
      <c r="A170" s="37">
        <v>8</v>
      </c>
      <c r="B170" s="37">
        <v>3611101</v>
      </c>
      <c r="C170" s="78" t="s">
        <v>382</v>
      </c>
      <c r="D170" s="46" t="s">
        <v>298</v>
      </c>
      <c r="E170" s="46">
        <v>0</v>
      </c>
      <c r="F170" s="46">
        <v>4</v>
      </c>
      <c r="G170" s="39">
        <v>4</v>
      </c>
      <c r="H170" s="150">
        <v>25172504</v>
      </c>
      <c r="I170" s="133"/>
      <c r="J170" s="133"/>
      <c r="K170" s="134"/>
      <c r="M170" s="135"/>
    </row>
    <row r="171" spans="1:13">
      <c r="A171" s="40"/>
      <c r="B171" s="40"/>
      <c r="C171" s="79"/>
      <c r="D171" s="19"/>
      <c r="E171" s="19"/>
      <c r="F171" s="19"/>
      <c r="G171" s="41"/>
      <c r="H171" s="41"/>
      <c r="I171" s="80"/>
      <c r="J171" s="80"/>
    </row>
    <row r="172" spans="1:13">
      <c r="A172" s="1154" t="s">
        <v>296</v>
      </c>
      <c r="B172" s="1154"/>
      <c r="C172" s="1154"/>
      <c r="D172" s="1154"/>
      <c r="E172" s="1154"/>
      <c r="F172" s="1154"/>
      <c r="G172" s="1154"/>
      <c r="H172" s="1154"/>
      <c r="I172" s="1154"/>
      <c r="J172" s="1154"/>
    </row>
    <row r="173" spans="1:13">
      <c r="A173" s="1154"/>
      <c r="B173" s="1154"/>
      <c r="C173" s="1154"/>
      <c r="D173" s="1154"/>
      <c r="E173" s="1154"/>
      <c r="F173" s="1154"/>
      <c r="G173" s="1154"/>
      <c r="H173" s="1154"/>
      <c r="I173" s="1154"/>
      <c r="J173" s="1154"/>
    </row>
    <row r="174" spans="1:13">
      <c r="A174" s="1155" t="s">
        <v>299</v>
      </c>
      <c r="B174" s="1155"/>
      <c r="C174" s="1155"/>
      <c r="D174" s="1155"/>
      <c r="E174" s="1155"/>
      <c r="F174" s="1155"/>
      <c r="G174" s="1155"/>
      <c r="H174" s="1155"/>
      <c r="I174" s="1155"/>
      <c r="J174" s="1155"/>
    </row>
    <row r="175" spans="1:13" ht="18" customHeight="1">
      <c r="A175" s="1165" t="s">
        <v>39</v>
      </c>
      <c r="B175" s="1165"/>
      <c r="C175" s="1165"/>
      <c r="D175" s="1165" t="s">
        <v>40</v>
      </c>
      <c r="E175" s="1165"/>
      <c r="F175" s="1165"/>
      <c r="G175" s="1165"/>
      <c r="H175" s="1165" t="s">
        <v>26</v>
      </c>
      <c r="I175" s="1165"/>
      <c r="J175" s="1165"/>
    </row>
    <row r="176" spans="1:13" ht="51" customHeight="1">
      <c r="A176" s="1165" t="s">
        <v>78</v>
      </c>
      <c r="B176" s="1165"/>
      <c r="C176" s="1165"/>
      <c r="D176" s="1261" t="s">
        <v>79</v>
      </c>
      <c r="E176" s="1261"/>
      <c r="F176" s="1261"/>
      <c r="G176" s="1261"/>
      <c r="H176" s="1262">
        <f>15000000-1500000</f>
        <v>13500000</v>
      </c>
      <c r="I176" s="1263"/>
      <c r="J176" s="1263"/>
    </row>
    <row r="177" spans="1:17" ht="56.25" customHeight="1">
      <c r="A177" s="85" t="s">
        <v>41</v>
      </c>
      <c r="B177" s="37" t="s">
        <v>42</v>
      </c>
      <c r="C177" s="37" t="s">
        <v>43</v>
      </c>
      <c r="D177" s="37" t="s">
        <v>44</v>
      </c>
      <c r="E177" s="37" t="s">
        <v>45</v>
      </c>
      <c r="F177" s="37" t="s">
        <v>46</v>
      </c>
      <c r="G177" s="37" t="s">
        <v>47</v>
      </c>
      <c r="H177" s="37" t="s">
        <v>48</v>
      </c>
      <c r="I177" s="37" t="s">
        <v>49</v>
      </c>
      <c r="J177" s="37" t="s">
        <v>50</v>
      </c>
    </row>
    <row r="178" spans="1:17" ht="27.6">
      <c r="A178" s="37">
        <v>9</v>
      </c>
      <c r="B178" s="37">
        <v>49941</v>
      </c>
      <c r="C178" s="78" t="s">
        <v>300</v>
      </c>
      <c r="D178" s="46" t="s">
        <v>298</v>
      </c>
      <c r="E178" s="46">
        <v>0</v>
      </c>
      <c r="F178" s="46">
        <v>10</v>
      </c>
      <c r="G178" s="39">
        <v>10</v>
      </c>
      <c r="H178" s="39"/>
      <c r="I178" s="133"/>
      <c r="J178" s="133"/>
      <c r="M178" s="1160"/>
      <c r="N178" s="1160"/>
      <c r="O178" s="1162"/>
      <c r="P178" s="1162"/>
      <c r="Q178" s="1162"/>
    </row>
    <row r="179" spans="1:17" ht="27.6">
      <c r="A179" s="37">
        <v>10</v>
      </c>
      <c r="B179" s="37">
        <v>49941</v>
      </c>
      <c r="C179" s="78" t="s">
        <v>301</v>
      </c>
      <c r="D179" s="46" t="s">
        <v>298</v>
      </c>
      <c r="E179" s="46">
        <v>0</v>
      </c>
      <c r="F179" s="46">
        <v>10</v>
      </c>
      <c r="G179" s="39">
        <v>10</v>
      </c>
      <c r="H179" s="39"/>
      <c r="I179" s="133"/>
      <c r="J179" s="133"/>
      <c r="M179" s="1160"/>
      <c r="N179" s="1160"/>
      <c r="O179" s="1162"/>
      <c r="P179" s="1162"/>
      <c r="Q179" s="1162"/>
    </row>
    <row r="180" spans="1:17" ht="27.6">
      <c r="A180" s="37">
        <v>11</v>
      </c>
      <c r="B180" s="37">
        <v>49941</v>
      </c>
      <c r="C180" s="78" t="s">
        <v>302</v>
      </c>
      <c r="D180" s="46" t="s">
        <v>298</v>
      </c>
      <c r="E180" s="46">
        <v>0</v>
      </c>
      <c r="F180" s="46">
        <v>13</v>
      </c>
      <c r="G180" s="39">
        <v>13</v>
      </c>
      <c r="H180" s="39"/>
      <c r="I180" s="133"/>
      <c r="J180" s="133"/>
      <c r="M180" s="1160"/>
      <c r="N180" s="1160"/>
      <c r="O180" s="1162"/>
      <c r="P180" s="1162"/>
      <c r="Q180" s="1162"/>
    </row>
    <row r="181" spans="1:17" ht="27.6">
      <c r="A181" s="37">
        <f>+A180+1</f>
        <v>12</v>
      </c>
      <c r="B181" s="37">
        <v>49941</v>
      </c>
      <c r="C181" s="78" t="s">
        <v>303</v>
      </c>
      <c r="D181" s="46" t="s">
        <v>304</v>
      </c>
      <c r="E181" s="46">
        <v>0</v>
      </c>
      <c r="F181" s="46">
        <v>10</v>
      </c>
      <c r="G181" s="39">
        <v>10</v>
      </c>
      <c r="H181" s="39"/>
      <c r="I181" s="133"/>
      <c r="J181" s="133"/>
      <c r="M181" s="1160"/>
      <c r="N181" s="1160"/>
      <c r="O181" s="1162"/>
      <c r="P181" s="1162"/>
      <c r="Q181" s="1162"/>
    </row>
    <row r="182" spans="1:17" ht="27.6">
      <c r="A182" s="37">
        <f t="shared" ref="A182:A192" si="1">+A181+1</f>
        <v>13</v>
      </c>
      <c r="B182" s="37">
        <v>49941</v>
      </c>
      <c r="C182" s="78" t="s">
        <v>305</v>
      </c>
      <c r="D182" s="46" t="s">
        <v>304</v>
      </c>
      <c r="E182" s="46">
        <v>0</v>
      </c>
      <c r="F182" s="46">
        <v>10</v>
      </c>
      <c r="G182" s="39">
        <v>10</v>
      </c>
      <c r="H182" s="39"/>
      <c r="I182" s="133"/>
      <c r="J182" s="133"/>
      <c r="M182" s="1160"/>
      <c r="N182" s="1160"/>
      <c r="O182" s="1162"/>
      <c r="P182" s="1162"/>
      <c r="Q182" s="1162"/>
    </row>
    <row r="183" spans="1:17" ht="27.6">
      <c r="A183" s="37">
        <f t="shared" si="1"/>
        <v>14</v>
      </c>
      <c r="B183" s="37">
        <v>49941</v>
      </c>
      <c r="C183" s="78" t="s">
        <v>306</v>
      </c>
      <c r="D183" s="46" t="s">
        <v>304</v>
      </c>
      <c r="E183" s="46">
        <v>0</v>
      </c>
      <c r="F183" s="46">
        <v>10</v>
      </c>
      <c r="G183" s="39">
        <v>10</v>
      </c>
      <c r="H183" s="39"/>
      <c r="I183" s="133"/>
      <c r="J183" s="133"/>
      <c r="M183" s="1160"/>
      <c r="N183" s="1160"/>
      <c r="O183" s="1162"/>
      <c r="P183" s="1162"/>
      <c r="Q183" s="1162"/>
    </row>
    <row r="184" spans="1:17" ht="27.6">
      <c r="A184" s="37">
        <f t="shared" si="1"/>
        <v>15</v>
      </c>
      <c r="B184" s="37">
        <v>49941</v>
      </c>
      <c r="C184" s="78" t="s">
        <v>307</v>
      </c>
      <c r="D184" s="46" t="s">
        <v>304</v>
      </c>
      <c r="E184" s="46">
        <v>0</v>
      </c>
      <c r="F184" s="46">
        <v>10</v>
      </c>
      <c r="G184" s="39">
        <v>10</v>
      </c>
      <c r="H184" s="39"/>
      <c r="I184" s="133"/>
      <c r="J184" s="133"/>
      <c r="K184" s="134"/>
      <c r="M184" s="1160"/>
      <c r="N184" s="1160"/>
      <c r="O184" s="1162"/>
      <c r="P184" s="1162"/>
      <c r="Q184" s="1162"/>
    </row>
    <row r="185" spans="1:17" ht="27.6">
      <c r="A185" s="37">
        <f t="shared" si="1"/>
        <v>16</v>
      </c>
      <c r="B185" s="37">
        <v>4912932</v>
      </c>
      <c r="C185" s="78" t="s">
        <v>390</v>
      </c>
      <c r="D185" s="46" t="s">
        <v>391</v>
      </c>
      <c r="E185" s="46">
        <v>0</v>
      </c>
      <c r="F185" s="46">
        <v>6</v>
      </c>
      <c r="G185" s="39">
        <v>6</v>
      </c>
      <c r="H185" s="39"/>
      <c r="I185" s="133"/>
      <c r="J185" s="133"/>
      <c r="K185" s="134"/>
      <c r="M185" s="1160"/>
      <c r="N185" s="1160"/>
      <c r="O185" s="1162"/>
      <c r="P185" s="1162"/>
      <c r="Q185" s="1162"/>
    </row>
    <row r="186" spans="1:17" ht="27.6">
      <c r="A186" s="37">
        <f t="shared" si="1"/>
        <v>17</v>
      </c>
      <c r="B186" s="37">
        <v>4912932</v>
      </c>
      <c r="C186" s="78" t="s">
        <v>392</v>
      </c>
      <c r="D186" s="46" t="s">
        <v>391</v>
      </c>
      <c r="E186" s="46">
        <v>0</v>
      </c>
      <c r="F186" s="46">
        <v>2</v>
      </c>
      <c r="G186" s="39">
        <v>2</v>
      </c>
      <c r="H186" s="39"/>
      <c r="I186" s="133"/>
      <c r="J186" s="133"/>
      <c r="K186" s="134"/>
      <c r="M186" s="1160"/>
      <c r="N186" s="1160"/>
      <c r="O186" s="1162"/>
      <c r="P186" s="1162"/>
      <c r="Q186" s="1162"/>
    </row>
    <row r="187" spans="1:17" ht="27.6">
      <c r="A187" s="37">
        <f t="shared" si="1"/>
        <v>18</v>
      </c>
      <c r="B187" s="37">
        <v>4912932</v>
      </c>
      <c r="C187" s="78" t="s">
        <v>393</v>
      </c>
      <c r="D187" s="46" t="s">
        <v>391</v>
      </c>
      <c r="E187" s="46">
        <v>0</v>
      </c>
      <c r="F187" s="46">
        <v>6</v>
      </c>
      <c r="G187" s="39">
        <v>6</v>
      </c>
      <c r="H187" s="39"/>
      <c r="I187" s="133"/>
      <c r="J187" s="133"/>
      <c r="K187" s="134"/>
      <c r="M187" s="139"/>
      <c r="N187" s="139"/>
      <c r="O187" s="145"/>
      <c r="P187" s="145"/>
      <c r="Q187" s="145"/>
    </row>
    <row r="188" spans="1:17" ht="27.6">
      <c r="A188" s="37">
        <f t="shared" si="1"/>
        <v>19</v>
      </c>
      <c r="B188" s="37">
        <v>4912932</v>
      </c>
      <c r="C188" s="78" t="s">
        <v>394</v>
      </c>
      <c r="D188" s="46" t="s">
        <v>391</v>
      </c>
      <c r="E188" s="46">
        <v>0</v>
      </c>
      <c r="F188" s="46">
        <v>6</v>
      </c>
      <c r="G188" s="39">
        <v>6</v>
      </c>
      <c r="H188" s="39"/>
      <c r="I188" s="133"/>
      <c r="J188" s="133"/>
      <c r="K188" s="134"/>
      <c r="M188" s="139"/>
      <c r="N188" s="139"/>
      <c r="O188" s="145"/>
      <c r="P188" s="145"/>
      <c r="Q188" s="145"/>
    </row>
    <row r="189" spans="1:17" ht="27.6">
      <c r="A189" s="37">
        <f t="shared" si="1"/>
        <v>20</v>
      </c>
      <c r="B189" s="37">
        <v>4912932</v>
      </c>
      <c r="C189" s="78" t="s">
        <v>395</v>
      </c>
      <c r="D189" s="46" t="s">
        <v>391</v>
      </c>
      <c r="E189" s="46">
        <v>0</v>
      </c>
      <c r="F189" s="46">
        <v>6</v>
      </c>
      <c r="G189" s="39">
        <v>6</v>
      </c>
      <c r="H189" s="39"/>
      <c r="I189" s="133"/>
      <c r="J189" s="133"/>
      <c r="K189" s="134"/>
      <c r="M189" s="139"/>
      <c r="N189" s="139"/>
      <c r="O189" s="145"/>
      <c r="P189" s="145"/>
      <c r="Q189" s="145"/>
    </row>
    <row r="190" spans="1:17" ht="27.6">
      <c r="A190" s="37">
        <f t="shared" si="1"/>
        <v>21</v>
      </c>
      <c r="B190" s="37">
        <v>4912932</v>
      </c>
      <c r="C190" s="78" t="s">
        <v>396</v>
      </c>
      <c r="D190" s="46" t="s">
        <v>391</v>
      </c>
      <c r="E190" s="46">
        <v>0</v>
      </c>
      <c r="F190" s="46">
        <v>2</v>
      </c>
      <c r="G190" s="39">
        <v>2</v>
      </c>
      <c r="H190" s="39"/>
      <c r="I190" s="133"/>
      <c r="J190" s="133"/>
      <c r="K190" s="134"/>
      <c r="M190" s="139"/>
      <c r="N190" s="139"/>
      <c r="O190" s="145"/>
      <c r="P190" s="145"/>
      <c r="Q190" s="145"/>
    </row>
    <row r="191" spans="1:17" ht="27.6">
      <c r="A191" s="37">
        <f t="shared" si="1"/>
        <v>22</v>
      </c>
      <c r="B191" s="37">
        <v>4912932</v>
      </c>
      <c r="C191" s="78" t="s">
        <v>397</v>
      </c>
      <c r="D191" s="46" t="s">
        <v>304</v>
      </c>
      <c r="E191" s="46">
        <v>0</v>
      </c>
      <c r="F191" s="46">
        <v>6</v>
      </c>
      <c r="G191" s="39">
        <v>6</v>
      </c>
      <c r="H191" s="39"/>
      <c r="I191" s="133"/>
      <c r="J191" s="133"/>
      <c r="K191" s="134"/>
      <c r="M191" s="139"/>
      <c r="N191" s="139"/>
      <c r="O191" s="145"/>
      <c r="P191" s="145"/>
      <c r="Q191" s="145"/>
    </row>
    <row r="192" spans="1:17" ht="27.6">
      <c r="A192" s="37">
        <f t="shared" si="1"/>
        <v>23</v>
      </c>
      <c r="B192" s="37">
        <v>4912932</v>
      </c>
      <c r="C192" s="78" t="s">
        <v>398</v>
      </c>
      <c r="D192" s="46" t="s">
        <v>304</v>
      </c>
      <c r="E192" s="46">
        <v>0</v>
      </c>
      <c r="F192" s="46">
        <v>6</v>
      </c>
      <c r="G192" s="39">
        <v>6</v>
      </c>
      <c r="H192" s="39"/>
      <c r="I192" s="133"/>
      <c r="J192" s="133"/>
      <c r="K192" s="134"/>
      <c r="M192" s="139"/>
      <c r="N192" s="139"/>
      <c r="O192" s="145"/>
      <c r="P192" s="145"/>
      <c r="Q192" s="145"/>
    </row>
    <row r="193" spans="1:17">
      <c r="A193" s="40"/>
      <c r="B193" s="40"/>
      <c r="C193" s="79"/>
      <c r="D193" s="19"/>
      <c r="E193" s="19"/>
      <c r="F193" s="19"/>
      <c r="G193" s="41"/>
      <c r="H193" s="41"/>
      <c r="I193" s="138"/>
      <c r="J193" s="138"/>
      <c r="K193" s="134"/>
      <c r="M193" s="139"/>
      <c r="N193" s="139"/>
      <c r="O193" s="145"/>
      <c r="P193" s="145"/>
      <c r="Q193" s="145"/>
    </row>
    <row r="194" spans="1:17">
      <c r="A194" s="1165" t="s">
        <v>39</v>
      </c>
      <c r="B194" s="1165"/>
      <c r="C194" s="1165"/>
      <c r="D194" s="1165" t="s">
        <v>40</v>
      </c>
      <c r="E194" s="1165"/>
      <c r="F194" s="1165"/>
      <c r="G194" s="1165"/>
      <c r="H194" s="1165" t="s">
        <v>26</v>
      </c>
      <c r="I194" s="1165"/>
      <c r="J194" s="1165"/>
    </row>
    <row r="195" spans="1:17">
      <c r="A195" s="1165" t="s">
        <v>285</v>
      </c>
      <c r="B195" s="1165"/>
      <c r="C195" s="1165"/>
      <c r="D195" s="1261" t="s">
        <v>284</v>
      </c>
      <c r="E195" s="1261"/>
      <c r="F195" s="1261"/>
      <c r="G195" s="1261"/>
      <c r="H195" s="1262">
        <v>1500000</v>
      </c>
      <c r="I195" s="1263"/>
      <c r="J195" s="1263"/>
      <c r="K195" s="134"/>
      <c r="M195" s="1160"/>
      <c r="N195" s="1160"/>
      <c r="O195" s="1162"/>
      <c r="P195" s="1162"/>
      <c r="Q195" s="1162"/>
    </row>
    <row r="196" spans="1:17" ht="41.4">
      <c r="A196" s="85" t="s">
        <v>41</v>
      </c>
      <c r="B196" s="37" t="s">
        <v>42</v>
      </c>
      <c r="C196" s="37" t="s">
        <v>43</v>
      </c>
      <c r="D196" s="37" t="s">
        <v>44</v>
      </c>
      <c r="E196" s="37" t="s">
        <v>45</v>
      </c>
      <c r="F196" s="37" t="s">
        <v>46</v>
      </c>
      <c r="G196" s="37" t="s">
        <v>47</v>
      </c>
      <c r="H196" s="37" t="s">
        <v>48</v>
      </c>
      <c r="I196" s="37" t="s">
        <v>49</v>
      </c>
      <c r="J196" s="37" t="s">
        <v>50</v>
      </c>
      <c r="K196" s="134"/>
      <c r="M196" s="1160"/>
      <c r="N196" s="1160"/>
      <c r="O196" s="1162"/>
      <c r="P196" s="1162"/>
      <c r="Q196" s="1162"/>
    </row>
    <row r="197" spans="1:17">
      <c r="A197" s="40"/>
      <c r="B197" s="40"/>
      <c r="C197" s="79"/>
      <c r="D197" s="19"/>
      <c r="E197" s="19"/>
      <c r="F197" s="19"/>
      <c r="G197" s="41"/>
      <c r="H197" s="41"/>
      <c r="I197" s="80"/>
      <c r="J197" s="80"/>
      <c r="K197" s="134"/>
      <c r="M197" s="1160"/>
      <c r="N197" s="1160"/>
      <c r="O197" s="1162"/>
      <c r="P197" s="1162"/>
      <c r="Q197" s="1162"/>
    </row>
    <row r="198" spans="1:17" ht="27.6">
      <c r="A198" s="37">
        <v>24</v>
      </c>
      <c r="B198" s="37">
        <v>4391506</v>
      </c>
      <c r="C198" s="78" t="s">
        <v>384</v>
      </c>
      <c r="D198" s="46" t="s">
        <v>304</v>
      </c>
      <c r="E198" s="46">
        <v>0</v>
      </c>
      <c r="F198" s="46">
        <v>6</v>
      </c>
      <c r="G198" s="39">
        <v>6</v>
      </c>
      <c r="H198" s="39"/>
      <c r="I198" s="133"/>
      <c r="J198" s="133"/>
      <c r="K198" s="134"/>
      <c r="M198" s="1160"/>
      <c r="N198" s="1160"/>
      <c r="O198" s="1162"/>
      <c r="P198" s="1162"/>
      <c r="Q198" s="1162"/>
    </row>
    <row r="199" spans="1:17" ht="27.6">
      <c r="A199" s="37">
        <f>A198+1</f>
        <v>25</v>
      </c>
      <c r="B199" s="37">
        <v>4391504</v>
      </c>
      <c r="C199" s="78" t="s">
        <v>385</v>
      </c>
      <c r="D199" s="46" t="s">
        <v>304</v>
      </c>
      <c r="E199" s="46">
        <v>0</v>
      </c>
      <c r="F199" s="46">
        <v>6</v>
      </c>
      <c r="G199" s="39">
        <v>6</v>
      </c>
      <c r="H199" s="39"/>
      <c r="I199" s="133"/>
      <c r="J199" s="133"/>
      <c r="K199" s="134"/>
      <c r="M199" s="1160"/>
      <c r="N199" s="1160"/>
      <c r="O199" s="1162"/>
      <c r="P199" s="1162"/>
      <c r="Q199" s="1162"/>
    </row>
    <row r="200" spans="1:17" ht="27.6">
      <c r="A200" s="37">
        <f>A199+1</f>
        <v>26</v>
      </c>
      <c r="B200" s="37">
        <v>4391506</v>
      </c>
      <c r="C200" s="78" t="s">
        <v>387</v>
      </c>
      <c r="D200" s="46" t="s">
        <v>304</v>
      </c>
      <c r="E200" s="46">
        <v>0</v>
      </c>
      <c r="F200" s="46">
        <v>6</v>
      </c>
      <c r="G200" s="39">
        <v>6</v>
      </c>
      <c r="H200" s="39"/>
      <c r="I200" s="133"/>
      <c r="J200" s="133"/>
      <c r="K200" s="134"/>
      <c r="M200" s="1160"/>
      <c r="N200" s="1160"/>
      <c r="O200" s="1162"/>
      <c r="P200" s="1162"/>
      <c r="Q200" s="1162"/>
    </row>
    <row r="201" spans="1:17" ht="27.6">
      <c r="A201" s="37">
        <f>A200+1</f>
        <v>27</v>
      </c>
      <c r="B201" s="37">
        <v>4391504</v>
      </c>
      <c r="C201" s="78" t="s">
        <v>386</v>
      </c>
      <c r="D201" s="46" t="s">
        <v>304</v>
      </c>
      <c r="E201" s="46">
        <v>0</v>
      </c>
      <c r="F201" s="46">
        <v>6</v>
      </c>
      <c r="G201" s="39">
        <v>6</v>
      </c>
      <c r="H201" s="39"/>
      <c r="I201" s="133"/>
      <c r="J201" s="133"/>
    </row>
    <row r="202" spans="1:17" ht="27.6">
      <c r="A202" s="37">
        <f>A201+1</f>
        <v>28</v>
      </c>
      <c r="B202" s="37">
        <v>4391506</v>
      </c>
      <c r="C202" s="78" t="s">
        <v>388</v>
      </c>
      <c r="D202" s="46" t="s">
        <v>304</v>
      </c>
      <c r="E202" s="46">
        <v>0</v>
      </c>
      <c r="F202" s="46">
        <v>2</v>
      </c>
      <c r="G202" s="39">
        <v>2</v>
      </c>
      <c r="H202" s="39"/>
      <c r="I202" s="133"/>
      <c r="J202" s="133"/>
    </row>
    <row r="203" spans="1:17" ht="27.6">
      <c r="A203" s="37">
        <f>A202+1</f>
        <v>29</v>
      </c>
      <c r="B203" s="37">
        <v>4391504</v>
      </c>
      <c r="C203" s="78" t="s">
        <v>389</v>
      </c>
      <c r="D203" s="46" t="s">
        <v>304</v>
      </c>
      <c r="E203" s="46">
        <v>0</v>
      </c>
      <c r="F203" s="46">
        <v>2</v>
      </c>
      <c r="G203" s="39">
        <v>2</v>
      </c>
      <c r="H203" s="39"/>
      <c r="I203" s="133"/>
      <c r="J203" s="133"/>
    </row>
    <row r="204" spans="1:17">
      <c r="A204" s="40"/>
      <c r="B204" s="40"/>
      <c r="C204" s="79"/>
      <c r="D204" s="19"/>
      <c r="E204" s="19"/>
      <c r="F204" s="19"/>
      <c r="G204" s="41"/>
      <c r="H204" s="41"/>
      <c r="I204" s="138"/>
      <c r="J204" s="138"/>
    </row>
    <row r="205" spans="1:17">
      <c r="A205" s="1154" t="s">
        <v>296</v>
      </c>
      <c r="B205" s="1154"/>
      <c r="C205" s="1154"/>
      <c r="D205" s="1154"/>
      <c r="E205" s="1154"/>
      <c r="F205" s="1154"/>
      <c r="G205" s="1154"/>
      <c r="H205" s="1154"/>
      <c r="I205" s="1154"/>
      <c r="J205" s="1154"/>
    </row>
    <row r="206" spans="1:17" ht="18" customHeight="1">
      <c r="A206" s="62"/>
      <c r="B206" s="62"/>
      <c r="C206" s="62"/>
      <c r="D206" s="63"/>
      <c r="E206" s="63"/>
      <c r="F206" s="62"/>
      <c r="G206" s="64"/>
      <c r="H206" s="63"/>
      <c r="I206" s="64"/>
      <c r="J206" s="64"/>
      <c r="K206" s="64"/>
      <c r="L206" s="64"/>
      <c r="M206" s="64"/>
      <c r="N206" s="64"/>
      <c r="O206" s="64"/>
    </row>
    <row r="207" spans="1:17">
      <c r="A207" s="1155" t="s">
        <v>299</v>
      </c>
      <c r="B207" s="1155"/>
      <c r="C207" s="1155"/>
      <c r="D207" s="1155"/>
      <c r="E207" s="1155"/>
      <c r="F207" s="1155"/>
      <c r="G207" s="1155"/>
      <c r="H207" s="1155"/>
      <c r="I207" s="1155"/>
      <c r="J207" s="1155"/>
    </row>
    <row r="208" spans="1:17">
      <c r="A208" s="125"/>
      <c r="B208" s="125"/>
      <c r="C208" s="125"/>
      <c r="D208" s="125"/>
      <c r="E208" s="125"/>
      <c r="F208" s="125"/>
      <c r="G208" s="125"/>
      <c r="H208" s="125"/>
      <c r="I208" s="125"/>
      <c r="J208" s="125"/>
      <c r="M208" s="1160"/>
      <c r="N208" s="1160"/>
      <c r="O208" s="1164"/>
      <c r="P208" s="1164"/>
      <c r="Q208" s="1164"/>
    </row>
    <row r="209" spans="1:17">
      <c r="A209" s="1156" t="s">
        <v>39</v>
      </c>
      <c r="B209" s="1156"/>
      <c r="C209" s="1156"/>
      <c r="D209" s="1156" t="s">
        <v>40</v>
      </c>
      <c r="E209" s="1156"/>
      <c r="F209" s="1156"/>
      <c r="G209" s="1156"/>
      <c r="H209" s="1156" t="s">
        <v>26</v>
      </c>
      <c r="I209" s="1156"/>
      <c r="J209" s="1156"/>
      <c r="M209" s="1161"/>
      <c r="N209" s="1161"/>
      <c r="O209" s="1163"/>
      <c r="P209" s="1163"/>
      <c r="Q209" s="1163"/>
    </row>
    <row r="210" spans="1:17" ht="50.25" customHeight="1">
      <c r="A210" s="1156" t="s">
        <v>80</v>
      </c>
      <c r="B210" s="1156"/>
      <c r="C210" s="1156"/>
      <c r="D210" s="1157" t="s">
        <v>81</v>
      </c>
      <c r="E210" s="1157"/>
      <c r="F210" s="1157"/>
      <c r="G210" s="1157"/>
      <c r="H210" s="1158">
        <v>5000000</v>
      </c>
      <c r="I210" s="1159"/>
      <c r="J210" s="1159"/>
      <c r="M210" s="1161"/>
      <c r="N210" s="1161"/>
      <c r="O210" s="1163"/>
      <c r="P210" s="1163"/>
      <c r="Q210" s="1163"/>
    </row>
    <row r="211" spans="1:17" ht="41.4">
      <c r="A211" s="36" t="s">
        <v>41</v>
      </c>
      <c r="B211" s="47" t="s">
        <v>42</v>
      </c>
      <c r="C211" s="47" t="s">
        <v>43</v>
      </c>
      <c r="D211" s="47" t="s">
        <v>44</v>
      </c>
      <c r="E211" s="47" t="s">
        <v>45</v>
      </c>
      <c r="F211" s="47" t="s">
        <v>46</v>
      </c>
      <c r="G211" s="47" t="s">
        <v>47</v>
      </c>
      <c r="H211" s="47" t="s">
        <v>48</v>
      </c>
      <c r="I211" s="47" t="s">
        <v>49</v>
      </c>
      <c r="J211" s="47" t="s">
        <v>50</v>
      </c>
      <c r="M211" s="1161"/>
      <c r="N211" s="1161"/>
      <c r="O211" s="1163"/>
      <c r="P211" s="1163"/>
      <c r="Q211" s="1163"/>
    </row>
    <row r="212" spans="1:17" ht="27.6">
      <c r="A212" s="37">
        <v>30</v>
      </c>
      <c r="B212" s="37">
        <v>8714200</v>
      </c>
      <c r="C212" s="78" t="s">
        <v>308</v>
      </c>
      <c r="D212" s="46" t="s">
        <v>298</v>
      </c>
      <c r="E212" s="46">
        <v>0</v>
      </c>
      <c r="F212" s="46">
        <v>10</v>
      </c>
      <c r="G212" s="39">
        <v>10</v>
      </c>
      <c r="H212" s="39"/>
      <c r="I212" s="38">
        <v>389657</v>
      </c>
      <c r="J212" s="38">
        <f>I212*F212</f>
        <v>3896570</v>
      </c>
      <c r="M212" s="1161"/>
      <c r="N212" s="1161"/>
      <c r="O212" s="1163"/>
      <c r="P212" s="1163"/>
      <c r="Q212" s="1163"/>
    </row>
    <row r="213" spans="1:17" ht="27.6">
      <c r="A213" s="37">
        <f t="shared" ref="A213:A218" si="2">A212+1</f>
        <v>31</v>
      </c>
      <c r="B213" s="37">
        <v>8714200</v>
      </c>
      <c r="C213" s="78" t="s">
        <v>309</v>
      </c>
      <c r="D213" s="46" t="s">
        <v>298</v>
      </c>
      <c r="E213" s="46">
        <v>0</v>
      </c>
      <c r="F213" s="46">
        <v>10</v>
      </c>
      <c r="G213" s="39">
        <v>10</v>
      </c>
      <c r="H213" s="39"/>
      <c r="I213" s="38">
        <v>389657</v>
      </c>
      <c r="J213" s="38">
        <f t="shared" ref="J213:J218" si="3">I213*F213</f>
        <v>3896570</v>
      </c>
      <c r="M213" s="1161"/>
      <c r="N213" s="1161"/>
      <c r="O213" s="1163"/>
      <c r="P213" s="1163"/>
      <c r="Q213" s="1163"/>
    </row>
    <row r="214" spans="1:17" ht="27.6">
      <c r="A214" s="37">
        <f t="shared" si="2"/>
        <v>32</v>
      </c>
      <c r="B214" s="37">
        <v>8714200</v>
      </c>
      <c r="C214" s="78" t="s">
        <v>310</v>
      </c>
      <c r="D214" s="46" t="s">
        <v>298</v>
      </c>
      <c r="E214" s="46">
        <v>0</v>
      </c>
      <c r="F214" s="46">
        <v>13</v>
      </c>
      <c r="G214" s="39">
        <v>13</v>
      </c>
      <c r="H214" s="39"/>
      <c r="I214" s="38">
        <v>389657</v>
      </c>
      <c r="J214" s="38">
        <f t="shared" si="3"/>
        <v>5065541</v>
      </c>
      <c r="M214" s="1161"/>
      <c r="N214" s="1161"/>
      <c r="O214" s="1163"/>
      <c r="P214" s="1163"/>
      <c r="Q214" s="1163"/>
    </row>
    <row r="215" spans="1:17" ht="40.5" customHeight="1">
      <c r="A215" s="37">
        <f t="shared" si="2"/>
        <v>33</v>
      </c>
      <c r="B215" s="37">
        <v>8714200</v>
      </c>
      <c r="C215" s="78" t="s">
        <v>311</v>
      </c>
      <c r="D215" s="46" t="s">
        <v>304</v>
      </c>
      <c r="E215" s="46">
        <v>0</v>
      </c>
      <c r="F215" s="46">
        <v>10</v>
      </c>
      <c r="G215" s="39">
        <v>10</v>
      </c>
      <c r="H215" s="39"/>
      <c r="I215" s="38">
        <v>389657</v>
      </c>
      <c r="J215" s="38">
        <f t="shared" si="3"/>
        <v>3896570</v>
      </c>
      <c r="M215" s="1161"/>
      <c r="N215" s="1161"/>
      <c r="O215" s="1163"/>
      <c r="P215" s="1163"/>
      <c r="Q215" s="1163"/>
    </row>
    <row r="216" spans="1:17" ht="27.6">
      <c r="A216" s="37">
        <f t="shared" si="2"/>
        <v>34</v>
      </c>
      <c r="B216" s="37">
        <v>8714200</v>
      </c>
      <c r="C216" s="78" t="s">
        <v>312</v>
      </c>
      <c r="D216" s="46" t="s">
        <v>304</v>
      </c>
      <c r="E216" s="46">
        <v>0</v>
      </c>
      <c r="F216" s="46">
        <v>10</v>
      </c>
      <c r="G216" s="39">
        <v>10</v>
      </c>
      <c r="H216" s="39"/>
      <c r="I216" s="38">
        <v>389657</v>
      </c>
      <c r="J216" s="38">
        <f t="shared" si="3"/>
        <v>3896570</v>
      </c>
    </row>
    <row r="217" spans="1:17" ht="27.6">
      <c r="A217" s="37">
        <f t="shared" si="2"/>
        <v>35</v>
      </c>
      <c r="B217" s="37">
        <v>8714200</v>
      </c>
      <c r="C217" s="78" t="s">
        <v>313</v>
      </c>
      <c r="D217" s="46" t="s">
        <v>304</v>
      </c>
      <c r="E217" s="46">
        <v>0</v>
      </c>
      <c r="F217" s="46">
        <v>10</v>
      </c>
      <c r="G217" s="39">
        <v>10</v>
      </c>
      <c r="H217" s="39"/>
      <c r="I217" s="38">
        <v>389657</v>
      </c>
      <c r="J217" s="38">
        <f t="shared" si="3"/>
        <v>3896570</v>
      </c>
    </row>
    <row r="218" spans="1:17" ht="27.6">
      <c r="A218" s="37">
        <f t="shared" si="2"/>
        <v>36</v>
      </c>
      <c r="B218" s="37">
        <v>8714200</v>
      </c>
      <c r="C218" s="78" t="s">
        <v>314</v>
      </c>
      <c r="D218" s="46" t="s">
        <v>304</v>
      </c>
      <c r="E218" s="46">
        <v>0</v>
      </c>
      <c r="F218" s="46">
        <v>10</v>
      </c>
      <c r="G218" s="39">
        <v>10</v>
      </c>
      <c r="H218" s="39"/>
      <c r="I218" s="38">
        <v>389657</v>
      </c>
      <c r="J218" s="38">
        <f t="shared" si="3"/>
        <v>3896570</v>
      </c>
    </row>
    <row r="219" spans="1:17" ht="41.4">
      <c r="A219" s="37">
        <f t="shared" ref="A219:A232" si="4">A218+1</f>
        <v>37</v>
      </c>
      <c r="B219" s="37">
        <v>8714200</v>
      </c>
      <c r="C219" s="78" t="s">
        <v>402</v>
      </c>
      <c r="D219" s="46" t="s">
        <v>304</v>
      </c>
      <c r="E219" s="46">
        <v>0</v>
      </c>
      <c r="F219" s="46">
        <v>6</v>
      </c>
      <c r="G219" s="39">
        <v>6</v>
      </c>
      <c r="H219" s="39"/>
      <c r="I219" s="38">
        <v>389657</v>
      </c>
      <c r="J219" s="38">
        <f t="shared" ref="J219:J226" si="5">I219*F219</f>
        <v>2337942</v>
      </c>
    </row>
    <row r="220" spans="1:17" ht="41.4">
      <c r="A220" s="37">
        <f t="shared" si="4"/>
        <v>38</v>
      </c>
      <c r="B220" s="37">
        <v>8714200</v>
      </c>
      <c r="C220" s="78" t="s">
        <v>403</v>
      </c>
      <c r="D220" s="46" t="s">
        <v>304</v>
      </c>
      <c r="E220" s="46">
        <v>0</v>
      </c>
      <c r="F220" s="46">
        <v>2</v>
      </c>
      <c r="G220" s="39">
        <v>2</v>
      </c>
      <c r="H220" s="39"/>
      <c r="I220" s="38">
        <v>389657</v>
      </c>
      <c r="J220" s="38">
        <f t="shared" si="5"/>
        <v>779314</v>
      </c>
    </row>
    <row r="221" spans="1:17" ht="41.4">
      <c r="A221" s="37">
        <f t="shared" si="4"/>
        <v>39</v>
      </c>
      <c r="B221" s="37">
        <v>8714200</v>
      </c>
      <c r="C221" s="78" t="s">
        <v>404</v>
      </c>
      <c r="D221" s="46" t="s">
        <v>304</v>
      </c>
      <c r="E221" s="46">
        <v>0</v>
      </c>
      <c r="F221" s="46">
        <v>6</v>
      </c>
      <c r="G221" s="39">
        <v>6</v>
      </c>
      <c r="H221" s="39"/>
      <c r="I221" s="38">
        <v>389657</v>
      </c>
      <c r="J221" s="38">
        <f t="shared" si="5"/>
        <v>2337942</v>
      </c>
    </row>
    <row r="222" spans="1:17" ht="41.4">
      <c r="A222" s="37">
        <f t="shared" si="4"/>
        <v>40</v>
      </c>
      <c r="B222" s="37">
        <v>8714200</v>
      </c>
      <c r="C222" s="78" t="s">
        <v>405</v>
      </c>
      <c r="D222" s="46" t="s">
        <v>304</v>
      </c>
      <c r="E222" s="46">
        <v>0</v>
      </c>
      <c r="F222" s="46">
        <v>6</v>
      </c>
      <c r="G222" s="39">
        <v>6</v>
      </c>
      <c r="H222" s="39"/>
      <c r="I222" s="38">
        <v>389657</v>
      </c>
      <c r="J222" s="38">
        <f t="shared" si="5"/>
        <v>2337942</v>
      </c>
    </row>
    <row r="223" spans="1:17" ht="41.4">
      <c r="A223" s="37">
        <f t="shared" si="4"/>
        <v>41</v>
      </c>
      <c r="B223" s="37">
        <v>8714200</v>
      </c>
      <c r="C223" s="78" t="s">
        <v>406</v>
      </c>
      <c r="D223" s="46" t="s">
        <v>304</v>
      </c>
      <c r="E223" s="46">
        <v>0</v>
      </c>
      <c r="F223" s="46">
        <v>6</v>
      </c>
      <c r="G223" s="39">
        <v>6</v>
      </c>
      <c r="H223" s="39"/>
      <c r="I223" s="38">
        <v>389657</v>
      </c>
      <c r="J223" s="38">
        <f t="shared" si="5"/>
        <v>2337942</v>
      </c>
    </row>
    <row r="224" spans="1:17" ht="41.4">
      <c r="A224" s="37">
        <f t="shared" si="4"/>
        <v>42</v>
      </c>
      <c r="B224" s="37">
        <v>8714200</v>
      </c>
      <c r="C224" s="78" t="s">
        <v>407</v>
      </c>
      <c r="D224" s="46" t="s">
        <v>304</v>
      </c>
      <c r="E224" s="46">
        <v>0</v>
      </c>
      <c r="F224" s="46">
        <v>2</v>
      </c>
      <c r="G224" s="39">
        <v>2</v>
      </c>
      <c r="H224" s="39"/>
      <c r="I224" s="38">
        <v>389657</v>
      </c>
      <c r="J224" s="38">
        <f t="shared" si="5"/>
        <v>779314</v>
      </c>
    </row>
    <row r="225" spans="1:15" ht="27.6">
      <c r="A225" s="37">
        <f t="shared" si="4"/>
        <v>43</v>
      </c>
      <c r="B225" s="37">
        <v>8714200</v>
      </c>
      <c r="C225" s="78" t="s">
        <v>408</v>
      </c>
      <c r="D225" s="46" t="s">
        <v>304</v>
      </c>
      <c r="E225" s="46">
        <v>0</v>
      </c>
      <c r="F225" s="46">
        <v>6</v>
      </c>
      <c r="G225" s="39">
        <v>6</v>
      </c>
      <c r="H225" s="39"/>
      <c r="I225" s="38">
        <v>389657</v>
      </c>
      <c r="J225" s="38">
        <f t="shared" si="5"/>
        <v>2337942</v>
      </c>
    </row>
    <row r="226" spans="1:15" ht="27.6">
      <c r="A226" s="37">
        <f t="shared" si="4"/>
        <v>44</v>
      </c>
      <c r="B226" s="37">
        <v>8714200</v>
      </c>
      <c r="C226" s="78" t="s">
        <v>409</v>
      </c>
      <c r="D226" s="46" t="s">
        <v>304</v>
      </c>
      <c r="E226" s="46">
        <v>0</v>
      </c>
      <c r="F226" s="46">
        <v>6</v>
      </c>
      <c r="G226" s="39">
        <v>6</v>
      </c>
      <c r="H226" s="39"/>
      <c r="I226" s="38">
        <v>389657</v>
      </c>
      <c r="J226" s="38">
        <f t="shared" si="5"/>
        <v>2337942</v>
      </c>
    </row>
    <row r="227" spans="1:15" ht="41.4">
      <c r="A227" s="37">
        <f t="shared" si="4"/>
        <v>45</v>
      </c>
      <c r="B227" s="37">
        <v>8714200</v>
      </c>
      <c r="C227" s="78" t="s">
        <v>410</v>
      </c>
      <c r="D227" s="46" t="s">
        <v>304</v>
      </c>
      <c r="E227" s="46">
        <v>0</v>
      </c>
      <c r="F227" s="46">
        <v>6</v>
      </c>
      <c r="G227" s="39">
        <v>6</v>
      </c>
      <c r="H227" s="39"/>
      <c r="I227" s="133"/>
      <c r="J227" s="133"/>
    </row>
    <row r="228" spans="1:15" ht="27.6">
      <c r="A228" s="37">
        <f t="shared" si="4"/>
        <v>46</v>
      </c>
      <c r="B228" s="37">
        <v>8714200</v>
      </c>
      <c r="C228" s="78" t="s">
        <v>411</v>
      </c>
      <c r="D228" s="46" t="s">
        <v>304</v>
      </c>
      <c r="E228" s="46">
        <v>0</v>
      </c>
      <c r="F228" s="46">
        <v>6</v>
      </c>
      <c r="G228" s="39">
        <v>6</v>
      </c>
      <c r="H228" s="39"/>
      <c r="I228" s="133"/>
      <c r="J228" s="133"/>
    </row>
    <row r="229" spans="1:15" ht="41.4">
      <c r="A229" s="37">
        <f t="shared" si="4"/>
        <v>47</v>
      </c>
      <c r="B229" s="37">
        <v>8714200</v>
      </c>
      <c r="C229" s="78" t="s">
        <v>412</v>
      </c>
      <c r="D229" s="46" t="s">
        <v>304</v>
      </c>
      <c r="E229" s="46">
        <v>0</v>
      </c>
      <c r="F229" s="46">
        <v>6</v>
      </c>
      <c r="G229" s="39">
        <v>6</v>
      </c>
      <c r="H229" s="39"/>
      <c r="I229" s="133"/>
      <c r="J229" s="133"/>
    </row>
    <row r="230" spans="1:15" ht="27.6">
      <c r="A230" s="37">
        <f t="shared" si="4"/>
        <v>48</v>
      </c>
      <c r="B230" s="37">
        <v>8714200</v>
      </c>
      <c r="C230" s="78" t="s">
        <v>413</v>
      </c>
      <c r="D230" s="46" t="s">
        <v>304</v>
      </c>
      <c r="E230" s="46">
        <v>0</v>
      </c>
      <c r="F230" s="46">
        <v>6</v>
      </c>
      <c r="G230" s="39">
        <v>6</v>
      </c>
      <c r="H230" s="39"/>
      <c r="I230" s="133"/>
      <c r="J230" s="133"/>
    </row>
    <row r="231" spans="1:15" ht="41.4">
      <c r="A231" s="37">
        <f t="shared" si="4"/>
        <v>49</v>
      </c>
      <c r="B231" s="37">
        <v>8714200</v>
      </c>
      <c r="C231" s="78" t="s">
        <v>414</v>
      </c>
      <c r="D231" s="46" t="s">
        <v>304</v>
      </c>
      <c r="E231" s="46">
        <v>0</v>
      </c>
      <c r="F231" s="46">
        <v>2</v>
      </c>
      <c r="G231" s="39">
        <v>2</v>
      </c>
      <c r="H231" s="39"/>
      <c r="I231" s="133"/>
      <c r="J231" s="133"/>
    </row>
    <row r="232" spans="1:15" ht="27.6">
      <c r="A232" s="37">
        <f t="shared" si="4"/>
        <v>50</v>
      </c>
      <c r="B232" s="37">
        <v>8714200</v>
      </c>
      <c r="C232" s="78" t="s">
        <v>415</v>
      </c>
      <c r="D232" s="46" t="s">
        <v>304</v>
      </c>
      <c r="E232" s="46">
        <v>0</v>
      </c>
      <c r="F232" s="46">
        <v>2</v>
      </c>
      <c r="G232" s="39">
        <v>2</v>
      </c>
      <c r="H232" s="39"/>
      <c r="I232" s="133"/>
      <c r="J232" s="133"/>
    </row>
    <row r="233" spans="1:15" ht="15" thickBot="1">
      <c r="A233" s="40"/>
      <c r="B233" s="40"/>
      <c r="C233" s="79"/>
      <c r="D233" s="19"/>
      <c r="E233" s="19"/>
      <c r="F233" s="19"/>
      <c r="G233" s="41"/>
      <c r="H233" s="41"/>
      <c r="I233" s="80"/>
      <c r="J233" s="80"/>
    </row>
    <row r="234" spans="1:15" ht="15" thickBot="1">
      <c r="A234" s="140" t="s">
        <v>315</v>
      </c>
      <c r="B234" s="141"/>
      <c r="C234" s="141"/>
      <c r="D234" s="141"/>
      <c r="E234" s="141"/>
      <c r="F234" s="141"/>
      <c r="G234" s="141"/>
      <c r="H234" s="141"/>
      <c r="I234" s="141"/>
      <c r="J234" s="142">
        <f>+H210+H195+H176+H165+H159+H152+H147</f>
        <v>61625600</v>
      </c>
    </row>
    <row r="235" spans="1:15">
      <c r="A235" s="5"/>
      <c r="B235" s="5"/>
      <c r="C235" s="5"/>
      <c r="D235" s="5"/>
      <c r="E235" s="5"/>
      <c r="F235" s="5"/>
      <c r="G235" s="5"/>
      <c r="H235" s="5"/>
      <c r="I235" s="5"/>
      <c r="J235" s="5"/>
    </row>
    <row r="236" spans="1:15">
      <c r="A236" s="1190" t="s">
        <v>290</v>
      </c>
      <c r="B236" s="1190"/>
      <c r="C236" s="1190"/>
      <c r="D236" s="1190"/>
      <c r="E236" s="1190"/>
      <c r="F236" s="1190"/>
      <c r="G236" s="1190"/>
      <c r="H236" s="1190"/>
      <c r="I236" s="1190"/>
      <c r="J236" s="1190"/>
    </row>
    <row r="237" spans="1:15" ht="24.75" customHeight="1">
      <c r="A237" s="1243" t="s">
        <v>21</v>
      </c>
      <c r="B237" s="1244"/>
      <c r="C237" s="1244"/>
      <c r="D237" s="1244"/>
      <c r="E237" s="1244"/>
      <c r="F237" s="1244"/>
      <c r="G237" s="1244"/>
      <c r="H237" s="1244"/>
      <c r="I237" s="1244"/>
      <c r="J237" s="1244"/>
    </row>
    <row r="238" spans="1:15">
      <c r="A238" s="1154" t="s">
        <v>57</v>
      </c>
      <c r="B238" s="1154"/>
      <c r="C238" s="1154"/>
      <c r="D238" s="1154"/>
      <c r="E238" s="1154"/>
      <c r="F238" s="1154"/>
      <c r="G238" s="1154"/>
      <c r="H238" s="1154"/>
      <c r="I238" s="1154"/>
      <c r="J238" s="1154"/>
      <c r="K238" s="64"/>
      <c r="L238" s="64"/>
      <c r="M238" s="64"/>
      <c r="N238" s="64"/>
      <c r="O238" s="64"/>
    </row>
    <row r="239" spans="1:15">
      <c r="A239" s="40"/>
      <c r="B239" s="40"/>
      <c r="C239" s="40"/>
      <c r="D239" s="40"/>
      <c r="E239" s="40"/>
      <c r="F239" s="40"/>
      <c r="G239" s="40"/>
      <c r="H239" s="40"/>
      <c r="I239" s="40"/>
      <c r="J239" s="40"/>
    </row>
    <row r="240" spans="1:15">
      <c r="A240" s="1154" t="s">
        <v>316</v>
      </c>
      <c r="B240" s="1154"/>
      <c r="C240" s="1154"/>
      <c r="D240" s="1154"/>
      <c r="E240" s="1154"/>
      <c r="F240" s="1154"/>
      <c r="G240" s="1154"/>
      <c r="H240" s="1154"/>
      <c r="I240" s="1154"/>
      <c r="J240" s="1154"/>
    </row>
    <row r="241" spans="1:10">
      <c r="A241" s="62"/>
      <c r="B241" s="62"/>
      <c r="C241" s="62"/>
      <c r="D241" s="63"/>
      <c r="E241" s="63"/>
      <c r="F241" s="62"/>
      <c r="G241" s="64"/>
      <c r="H241" s="64"/>
      <c r="I241" s="64"/>
      <c r="J241" s="64"/>
    </row>
    <row r="242" spans="1:10">
      <c r="A242" s="1257" t="s">
        <v>317</v>
      </c>
      <c r="B242" s="1257"/>
      <c r="C242" s="1257"/>
      <c r="D242" s="1257"/>
      <c r="E242" s="1257"/>
      <c r="F242" s="1257"/>
      <c r="G242" s="1257"/>
      <c r="H242" s="1257"/>
      <c r="I242" s="1257"/>
      <c r="J242" s="1257"/>
    </row>
    <row r="243" spans="1:10">
      <c r="A243" s="1156" t="s">
        <v>39</v>
      </c>
      <c r="B243" s="1156"/>
      <c r="C243" s="1156"/>
      <c r="D243" s="1156" t="s">
        <v>40</v>
      </c>
      <c r="E243" s="1156"/>
      <c r="F243" s="1156"/>
      <c r="G243" s="1156"/>
      <c r="H243" s="1156" t="s">
        <v>26</v>
      </c>
      <c r="I243" s="1156"/>
      <c r="J243" s="1156"/>
    </row>
    <row r="244" spans="1:10">
      <c r="A244" s="1156" t="s">
        <v>86</v>
      </c>
      <c r="B244" s="1156"/>
      <c r="C244" s="1156"/>
      <c r="D244" s="1157" t="s">
        <v>85</v>
      </c>
      <c r="E244" s="1157"/>
      <c r="F244" s="1157"/>
      <c r="G244" s="1157"/>
      <c r="H244" s="1158">
        <v>11000000</v>
      </c>
      <c r="I244" s="1159"/>
      <c r="J244" s="1159"/>
    </row>
    <row r="245" spans="1:10" ht="41.4">
      <c r="A245" s="36" t="s">
        <v>41</v>
      </c>
      <c r="B245" s="47" t="s">
        <v>42</v>
      </c>
      <c r="C245" s="47" t="s">
        <v>43</v>
      </c>
      <c r="D245" s="47" t="s">
        <v>44</v>
      </c>
      <c r="E245" s="47" t="s">
        <v>45</v>
      </c>
      <c r="F245" s="47" t="s">
        <v>46</v>
      </c>
      <c r="G245" s="47" t="s">
        <v>47</v>
      </c>
      <c r="H245" s="47" t="s">
        <v>48</v>
      </c>
      <c r="I245" s="47" t="s">
        <v>49</v>
      </c>
      <c r="J245" s="47" t="s">
        <v>50</v>
      </c>
    </row>
    <row r="246" spans="1:10">
      <c r="A246" s="37">
        <v>51</v>
      </c>
      <c r="B246" s="46">
        <v>64241</v>
      </c>
      <c r="C246" s="77" t="s">
        <v>489</v>
      </c>
      <c r="D246" s="46"/>
      <c r="E246" s="46">
        <v>0</v>
      </c>
      <c r="F246" s="46">
        <v>1</v>
      </c>
      <c r="G246" s="46">
        <v>1</v>
      </c>
      <c r="H246" s="46">
        <v>78111500</v>
      </c>
      <c r="I246" s="38">
        <v>234504</v>
      </c>
      <c r="J246" s="38">
        <f>I246*F246</f>
        <v>234504</v>
      </c>
    </row>
    <row r="247" spans="1:10">
      <c r="A247" s="37">
        <f>A246+1</f>
        <v>52</v>
      </c>
      <c r="B247" s="46">
        <v>64241</v>
      </c>
      <c r="C247" s="77" t="s">
        <v>493</v>
      </c>
      <c r="D247" s="46"/>
      <c r="E247" s="46">
        <v>0</v>
      </c>
      <c r="F247" s="46">
        <v>1</v>
      </c>
      <c r="G247" s="46">
        <v>1</v>
      </c>
      <c r="H247" s="46">
        <v>78111500</v>
      </c>
      <c r="I247" s="38">
        <v>234504</v>
      </c>
      <c r="J247" s="38">
        <f t="shared" ref="J247:J253" si="6">I247*F247</f>
        <v>234504</v>
      </c>
    </row>
    <row r="248" spans="1:10">
      <c r="A248" s="37">
        <f t="shared" ref="A248:A265" si="7">A247+1</f>
        <v>53</v>
      </c>
      <c r="B248" s="46">
        <v>64241</v>
      </c>
      <c r="C248" s="77" t="s">
        <v>490</v>
      </c>
      <c r="D248" s="46"/>
      <c r="E248" s="46">
        <v>0</v>
      </c>
      <c r="F248" s="46">
        <v>1</v>
      </c>
      <c r="G248" s="46">
        <v>1</v>
      </c>
      <c r="H248" s="46">
        <v>78111500</v>
      </c>
      <c r="I248" s="38">
        <v>234504</v>
      </c>
      <c r="J248" s="38">
        <f t="shared" si="6"/>
        <v>234504</v>
      </c>
    </row>
    <row r="249" spans="1:10">
      <c r="A249" s="37">
        <f t="shared" si="7"/>
        <v>54</v>
      </c>
      <c r="B249" s="46">
        <v>64241</v>
      </c>
      <c r="C249" s="77" t="s">
        <v>491</v>
      </c>
      <c r="D249" s="46"/>
      <c r="E249" s="46">
        <v>0</v>
      </c>
      <c r="F249" s="46">
        <v>1</v>
      </c>
      <c r="G249" s="46">
        <v>1</v>
      </c>
      <c r="H249" s="46">
        <v>78111500</v>
      </c>
      <c r="I249" s="38">
        <v>234504</v>
      </c>
      <c r="J249" s="38">
        <f t="shared" si="6"/>
        <v>234504</v>
      </c>
    </row>
    <row r="250" spans="1:10">
      <c r="A250" s="37">
        <f t="shared" si="7"/>
        <v>55</v>
      </c>
      <c r="B250" s="46">
        <v>64241</v>
      </c>
      <c r="C250" s="77" t="s">
        <v>492</v>
      </c>
      <c r="D250" s="46"/>
      <c r="E250" s="46">
        <v>0</v>
      </c>
      <c r="F250" s="46">
        <v>1</v>
      </c>
      <c r="G250" s="46">
        <v>1</v>
      </c>
      <c r="H250" s="46">
        <v>78111500</v>
      </c>
      <c r="I250" s="38">
        <v>234504</v>
      </c>
      <c r="J250" s="38">
        <f t="shared" si="6"/>
        <v>234504</v>
      </c>
    </row>
    <row r="251" spans="1:10">
      <c r="A251" s="37">
        <f t="shared" si="7"/>
        <v>56</v>
      </c>
      <c r="B251" s="46">
        <v>64241</v>
      </c>
      <c r="C251" s="77" t="s">
        <v>494</v>
      </c>
      <c r="D251" s="46"/>
      <c r="E251" s="46">
        <v>0</v>
      </c>
      <c r="F251" s="46">
        <v>1</v>
      </c>
      <c r="G251" s="46">
        <v>1</v>
      </c>
      <c r="H251" s="46">
        <v>78111500</v>
      </c>
      <c r="I251" s="38">
        <v>234504</v>
      </c>
      <c r="J251" s="38">
        <f t="shared" si="6"/>
        <v>234504</v>
      </c>
    </row>
    <row r="252" spans="1:10">
      <c r="A252" s="37">
        <f t="shared" si="7"/>
        <v>57</v>
      </c>
      <c r="B252" s="46">
        <v>64241</v>
      </c>
      <c r="C252" s="77" t="s">
        <v>495</v>
      </c>
      <c r="D252" s="46"/>
      <c r="E252" s="46">
        <v>0</v>
      </c>
      <c r="F252" s="46">
        <v>1</v>
      </c>
      <c r="G252" s="46">
        <v>1</v>
      </c>
      <c r="H252" s="46">
        <v>78111500</v>
      </c>
      <c r="I252" s="38">
        <v>234504</v>
      </c>
      <c r="J252" s="38">
        <f t="shared" si="6"/>
        <v>234504</v>
      </c>
    </row>
    <row r="253" spans="1:10">
      <c r="A253" s="37">
        <f t="shared" si="7"/>
        <v>58</v>
      </c>
      <c r="B253" s="46">
        <v>64241</v>
      </c>
      <c r="C253" s="77" t="s">
        <v>496</v>
      </c>
      <c r="D253" s="46"/>
      <c r="E253" s="46">
        <v>0</v>
      </c>
      <c r="F253" s="46">
        <v>1</v>
      </c>
      <c r="G253" s="46">
        <v>1</v>
      </c>
      <c r="H253" s="46">
        <v>78111500</v>
      </c>
      <c r="I253" s="38">
        <v>234504</v>
      </c>
      <c r="J253" s="38">
        <f t="shared" si="6"/>
        <v>234504</v>
      </c>
    </row>
    <row r="254" spans="1:10">
      <c r="A254" s="37">
        <f t="shared" si="7"/>
        <v>59</v>
      </c>
      <c r="B254" s="46">
        <v>64241</v>
      </c>
      <c r="C254" s="77" t="s">
        <v>497</v>
      </c>
      <c r="D254" s="46"/>
      <c r="E254" s="46">
        <v>0</v>
      </c>
      <c r="F254" s="46">
        <v>1</v>
      </c>
      <c r="G254" s="46">
        <v>1</v>
      </c>
      <c r="H254" s="46">
        <v>78111500</v>
      </c>
      <c r="I254" s="38">
        <v>234504</v>
      </c>
      <c r="J254" s="38">
        <f>I254*F254</f>
        <v>234504</v>
      </c>
    </row>
    <row r="255" spans="1:10">
      <c r="A255" s="37">
        <f t="shared" si="7"/>
        <v>60</v>
      </c>
      <c r="B255" s="46">
        <v>64241</v>
      </c>
      <c r="C255" s="77" t="s">
        <v>498</v>
      </c>
      <c r="D255" s="46"/>
      <c r="E255" s="46">
        <v>0</v>
      </c>
      <c r="F255" s="46">
        <v>1</v>
      </c>
      <c r="G255" s="46">
        <v>1</v>
      </c>
      <c r="H255" s="46">
        <v>78111500</v>
      </c>
      <c r="I255" s="38">
        <v>234504</v>
      </c>
      <c r="J255" s="38">
        <f>I255*F255</f>
        <v>234504</v>
      </c>
    </row>
    <row r="256" spans="1:10">
      <c r="A256" s="37">
        <f t="shared" si="7"/>
        <v>61</v>
      </c>
      <c r="B256" s="46">
        <v>64241</v>
      </c>
      <c r="C256" s="77" t="s">
        <v>499</v>
      </c>
      <c r="D256" s="46"/>
      <c r="E256" s="46">
        <v>0</v>
      </c>
      <c r="F256" s="46">
        <v>1</v>
      </c>
      <c r="G256" s="46">
        <v>1</v>
      </c>
      <c r="H256" s="46">
        <v>78111500</v>
      </c>
      <c r="I256" s="38">
        <v>234504</v>
      </c>
      <c r="J256" s="38">
        <f>I256*F256</f>
        <v>234504</v>
      </c>
    </row>
    <row r="257" spans="1:10">
      <c r="A257" s="37">
        <f t="shared" si="7"/>
        <v>62</v>
      </c>
      <c r="B257" s="46">
        <v>64241</v>
      </c>
      <c r="C257" s="77" t="s">
        <v>500</v>
      </c>
      <c r="D257" s="46"/>
      <c r="E257" s="46">
        <v>0</v>
      </c>
      <c r="F257" s="46">
        <v>1</v>
      </c>
      <c r="G257" s="46">
        <v>1</v>
      </c>
      <c r="H257" s="46">
        <v>78111500</v>
      </c>
      <c r="I257" s="38">
        <v>234504</v>
      </c>
      <c r="J257" s="38">
        <f t="shared" ref="J257:J263" si="8">I257*F257</f>
        <v>234504</v>
      </c>
    </row>
    <row r="258" spans="1:10">
      <c r="A258" s="37">
        <f t="shared" si="7"/>
        <v>63</v>
      </c>
      <c r="B258" s="46">
        <v>64241</v>
      </c>
      <c r="C258" s="77" t="s">
        <v>501</v>
      </c>
      <c r="D258" s="46"/>
      <c r="E258" s="46">
        <v>0</v>
      </c>
      <c r="F258" s="46">
        <v>1</v>
      </c>
      <c r="G258" s="46">
        <v>1</v>
      </c>
      <c r="H258" s="46">
        <v>78111500</v>
      </c>
      <c r="I258" s="38">
        <v>234504</v>
      </c>
      <c r="J258" s="38">
        <f t="shared" si="8"/>
        <v>234504</v>
      </c>
    </row>
    <row r="259" spans="1:10">
      <c r="A259" s="37">
        <f t="shared" si="7"/>
        <v>64</v>
      </c>
      <c r="B259" s="46">
        <v>64241</v>
      </c>
      <c r="C259" s="77" t="s">
        <v>502</v>
      </c>
      <c r="D259" s="46"/>
      <c r="E259" s="46">
        <v>0</v>
      </c>
      <c r="F259" s="46">
        <v>1</v>
      </c>
      <c r="G259" s="46">
        <v>1</v>
      </c>
      <c r="H259" s="46">
        <v>78111500</v>
      </c>
      <c r="I259" s="38">
        <v>234504</v>
      </c>
      <c r="J259" s="38">
        <f t="shared" si="8"/>
        <v>234504</v>
      </c>
    </row>
    <row r="260" spans="1:10">
      <c r="A260" s="37">
        <f t="shared" si="7"/>
        <v>65</v>
      </c>
      <c r="B260" s="46">
        <v>64241</v>
      </c>
      <c r="C260" s="77" t="s">
        <v>503</v>
      </c>
      <c r="D260" s="46"/>
      <c r="E260" s="46">
        <v>0</v>
      </c>
      <c r="F260" s="46">
        <v>1</v>
      </c>
      <c r="G260" s="46">
        <v>1</v>
      </c>
      <c r="H260" s="46">
        <v>78111500</v>
      </c>
      <c r="I260" s="38">
        <v>234504</v>
      </c>
      <c r="J260" s="38">
        <f t="shared" si="8"/>
        <v>234504</v>
      </c>
    </row>
    <row r="261" spans="1:10">
      <c r="A261" s="37">
        <f t="shared" si="7"/>
        <v>66</v>
      </c>
      <c r="B261" s="46">
        <v>64241</v>
      </c>
      <c r="C261" s="77" t="s">
        <v>504</v>
      </c>
      <c r="D261" s="46"/>
      <c r="E261" s="46">
        <v>0</v>
      </c>
      <c r="F261" s="46">
        <v>1</v>
      </c>
      <c r="G261" s="46">
        <v>1</v>
      </c>
      <c r="H261" s="46">
        <v>78111500</v>
      </c>
      <c r="I261" s="38">
        <v>234504</v>
      </c>
      <c r="J261" s="38">
        <f t="shared" si="8"/>
        <v>234504</v>
      </c>
    </row>
    <row r="262" spans="1:10">
      <c r="A262" s="37">
        <f t="shared" si="7"/>
        <v>67</v>
      </c>
      <c r="B262" s="46">
        <v>64241</v>
      </c>
      <c r="C262" s="77" t="s">
        <v>505</v>
      </c>
      <c r="D262" s="46"/>
      <c r="E262" s="46">
        <v>0</v>
      </c>
      <c r="F262" s="46">
        <v>1</v>
      </c>
      <c r="G262" s="46">
        <v>1</v>
      </c>
      <c r="H262" s="46">
        <v>78111500</v>
      </c>
      <c r="I262" s="38">
        <v>234504</v>
      </c>
      <c r="J262" s="38">
        <f t="shared" si="8"/>
        <v>234504</v>
      </c>
    </row>
    <row r="263" spans="1:10">
      <c r="A263" s="37">
        <f t="shared" si="7"/>
        <v>68</v>
      </c>
      <c r="B263" s="46">
        <v>64241</v>
      </c>
      <c r="C263" s="77" t="s">
        <v>506</v>
      </c>
      <c r="D263" s="46"/>
      <c r="E263" s="46">
        <v>0</v>
      </c>
      <c r="F263" s="46">
        <v>1</v>
      </c>
      <c r="G263" s="46">
        <v>1</v>
      </c>
      <c r="H263" s="46">
        <v>78111500</v>
      </c>
      <c r="I263" s="38">
        <v>234504</v>
      </c>
      <c r="J263" s="38">
        <f t="shared" si="8"/>
        <v>234504</v>
      </c>
    </row>
    <row r="264" spans="1:10">
      <c r="A264" s="37">
        <f t="shared" si="7"/>
        <v>69</v>
      </c>
      <c r="B264" s="46">
        <v>64241</v>
      </c>
      <c r="C264" s="77" t="s">
        <v>507</v>
      </c>
      <c r="D264" s="46"/>
      <c r="E264" s="46">
        <v>0</v>
      </c>
      <c r="F264" s="46">
        <v>1</v>
      </c>
      <c r="G264" s="46">
        <v>1</v>
      </c>
      <c r="H264" s="46">
        <v>78111500</v>
      </c>
      <c r="I264" s="38">
        <v>234504</v>
      </c>
      <c r="J264" s="38">
        <f>I264*F264</f>
        <v>234504</v>
      </c>
    </row>
    <row r="265" spans="1:10">
      <c r="A265" s="37">
        <f t="shared" si="7"/>
        <v>70</v>
      </c>
      <c r="B265" s="46">
        <v>64241</v>
      </c>
      <c r="C265" s="77" t="s">
        <v>508</v>
      </c>
      <c r="D265" s="46"/>
      <c r="E265" s="46">
        <v>0</v>
      </c>
      <c r="F265" s="46">
        <v>1</v>
      </c>
      <c r="G265" s="46">
        <v>1</v>
      </c>
      <c r="H265" s="46">
        <v>78111500</v>
      </c>
      <c r="I265" s="38">
        <v>234504</v>
      </c>
      <c r="J265" s="38">
        <f>I265*F265</f>
        <v>234504</v>
      </c>
    </row>
    <row r="266" spans="1:10">
      <c r="A266" s="40"/>
      <c r="B266" s="19"/>
      <c r="C266" s="10"/>
      <c r="D266" s="19"/>
      <c r="E266" s="19"/>
      <c r="F266" s="19"/>
      <c r="G266" s="19"/>
      <c r="H266" s="19"/>
      <c r="I266" s="80"/>
      <c r="J266" s="80"/>
    </row>
    <row r="267" spans="1:10">
      <c r="A267" s="1156" t="s">
        <v>39</v>
      </c>
      <c r="B267" s="1156"/>
      <c r="C267" s="1156"/>
      <c r="D267" s="1156" t="s">
        <v>40</v>
      </c>
      <c r="E267" s="1156"/>
      <c r="F267" s="1156"/>
      <c r="G267" s="1156"/>
      <c r="H267" s="1156" t="s">
        <v>26</v>
      </c>
      <c r="I267" s="1156"/>
      <c r="J267" s="1156"/>
    </row>
    <row r="268" spans="1:10">
      <c r="A268" s="1156" t="s">
        <v>86</v>
      </c>
      <c r="B268" s="1156"/>
      <c r="C268" s="1156"/>
      <c r="D268" s="1157" t="s">
        <v>85</v>
      </c>
      <c r="E268" s="1157"/>
      <c r="F268" s="1157"/>
      <c r="G268" s="1157"/>
      <c r="H268" s="1158">
        <v>25000000</v>
      </c>
      <c r="I268" s="1159"/>
      <c r="J268" s="1159"/>
    </row>
    <row r="269" spans="1:10" ht="41.4">
      <c r="A269" s="36" t="s">
        <v>41</v>
      </c>
      <c r="B269" s="47" t="s">
        <v>42</v>
      </c>
      <c r="C269" s="47" t="s">
        <v>43</v>
      </c>
      <c r="D269" s="47" t="s">
        <v>44</v>
      </c>
      <c r="E269" s="47" t="s">
        <v>45</v>
      </c>
      <c r="F269" s="47" t="s">
        <v>46</v>
      </c>
      <c r="G269" s="47" t="s">
        <v>47</v>
      </c>
      <c r="H269" s="47" t="s">
        <v>48</v>
      </c>
      <c r="I269" s="47" t="s">
        <v>49</v>
      </c>
      <c r="J269" s="47" t="s">
        <v>50</v>
      </c>
    </row>
    <row r="270" spans="1:10">
      <c r="A270" s="37">
        <f>A265+1</f>
        <v>71</v>
      </c>
      <c r="B270" s="46">
        <v>64221</v>
      </c>
      <c r="C270" s="77" t="s">
        <v>509</v>
      </c>
      <c r="D270" s="46" t="s">
        <v>705</v>
      </c>
      <c r="E270" s="46">
        <v>0</v>
      </c>
      <c r="F270" s="46">
        <v>50</v>
      </c>
      <c r="G270" s="46">
        <v>50</v>
      </c>
      <c r="H270" s="46">
        <v>78110000</v>
      </c>
      <c r="I270" s="38">
        <v>234504</v>
      </c>
      <c r="J270" s="38">
        <f>I270*F270</f>
        <v>11725200</v>
      </c>
    </row>
    <row r="271" spans="1:10">
      <c r="A271" s="37">
        <f>A270+1</f>
        <v>72</v>
      </c>
      <c r="B271" s="46">
        <v>64221</v>
      </c>
      <c r="C271" s="77" t="s">
        <v>510</v>
      </c>
      <c r="D271" s="46" t="s">
        <v>705</v>
      </c>
      <c r="E271" s="46">
        <v>0</v>
      </c>
      <c r="F271" s="46">
        <v>50</v>
      </c>
      <c r="G271" s="46">
        <v>50</v>
      </c>
      <c r="H271" s="46">
        <v>78110000</v>
      </c>
      <c r="I271" s="38">
        <v>234504</v>
      </c>
      <c r="J271" s="38">
        <f t="shared" ref="J271:J334" si="9">I271*F271</f>
        <v>11725200</v>
      </c>
    </row>
    <row r="272" spans="1:10">
      <c r="A272" s="37">
        <f t="shared" ref="A272:A335" si="10">A271+1</f>
        <v>73</v>
      </c>
      <c r="B272" s="46">
        <v>64221</v>
      </c>
      <c r="C272" s="77" t="s">
        <v>511</v>
      </c>
      <c r="D272" s="46" t="s">
        <v>705</v>
      </c>
      <c r="E272" s="46">
        <v>0</v>
      </c>
      <c r="F272" s="46">
        <v>50</v>
      </c>
      <c r="G272" s="46">
        <v>50</v>
      </c>
      <c r="H272" s="46">
        <v>78110000</v>
      </c>
      <c r="I272" s="38">
        <v>234504</v>
      </c>
      <c r="J272" s="38">
        <f t="shared" si="9"/>
        <v>11725200</v>
      </c>
    </row>
    <row r="273" spans="1:10">
      <c r="A273" s="37">
        <f t="shared" si="10"/>
        <v>74</v>
      </c>
      <c r="B273" s="46">
        <v>64221</v>
      </c>
      <c r="C273" s="77" t="s">
        <v>512</v>
      </c>
      <c r="D273" s="46" t="s">
        <v>705</v>
      </c>
      <c r="E273" s="46">
        <v>0</v>
      </c>
      <c r="F273" s="46">
        <v>50</v>
      </c>
      <c r="G273" s="46">
        <v>50</v>
      </c>
      <c r="H273" s="46">
        <v>78110000</v>
      </c>
      <c r="I273" s="38">
        <v>234504</v>
      </c>
      <c r="J273" s="38">
        <f t="shared" si="9"/>
        <v>11725200</v>
      </c>
    </row>
    <row r="274" spans="1:10">
      <c r="A274" s="37">
        <f t="shared" si="10"/>
        <v>75</v>
      </c>
      <c r="B274" s="46">
        <v>64221</v>
      </c>
      <c r="C274" s="77" t="s">
        <v>513</v>
      </c>
      <c r="D274" s="46" t="s">
        <v>705</v>
      </c>
      <c r="E274" s="46">
        <v>0</v>
      </c>
      <c r="F274" s="46">
        <v>100</v>
      </c>
      <c r="G274" s="46">
        <v>100</v>
      </c>
      <c r="H274" s="46">
        <v>78110000</v>
      </c>
      <c r="I274" s="38">
        <v>234504</v>
      </c>
      <c r="J274" s="38">
        <f t="shared" si="9"/>
        <v>23450400</v>
      </c>
    </row>
    <row r="275" spans="1:10">
      <c r="A275" s="37">
        <f t="shared" si="10"/>
        <v>76</v>
      </c>
      <c r="B275" s="46">
        <v>64221</v>
      </c>
      <c r="C275" s="77" t="s">
        <v>514</v>
      </c>
      <c r="D275" s="46" t="s">
        <v>705</v>
      </c>
      <c r="E275" s="46">
        <v>0</v>
      </c>
      <c r="F275" s="46">
        <v>50</v>
      </c>
      <c r="G275" s="46">
        <v>50</v>
      </c>
      <c r="H275" s="46">
        <v>78110000</v>
      </c>
      <c r="I275" s="38">
        <v>234504</v>
      </c>
      <c r="J275" s="38">
        <f t="shared" si="9"/>
        <v>11725200</v>
      </c>
    </row>
    <row r="276" spans="1:10">
      <c r="A276" s="37">
        <f t="shared" si="10"/>
        <v>77</v>
      </c>
      <c r="B276" s="46">
        <v>64221</v>
      </c>
      <c r="C276" s="77" t="s">
        <v>515</v>
      </c>
      <c r="D276" s="46" t="s">
        <v>705</v>
      </c>
      <c r="E276" s="46">
        <v>0</v>
      </c>
      <c r="F276" s="46">
        <v>50</v>
      </c>
      <c r="G276" s="46">
        <v>50</v>
      </c>
      <c r="H276" s="46">
        <v>78110000</v>
      </c>
      <c r="I276" s="38">
        <v>234504</v>
      </c>
      <c r="J276" s="38">
        <f t="shared" si="9"/>
        <v>11725200</v>
      </c>
    </row>
    <row r="277" spans="1:10">
      <c r="A277" s="37">
        <f t="shared" si="10"/>
        <v>78</v>
      </c>
      <c r="B277" s="46">
        <v>64221</v>
      </c>
      <c r="C277" s="77" t="s">
        <v>516</v>
      </c>
      <c r="D277" s="46" t="s">
        <v>705</v>
      </c>
      <c r="E277" s="46">
        <v>0</v>
      </c>
      <c r="F277" s="46">
        <v>100</v>
      </c>
      <c r="G277" s="46">
        <v>100</v>
      </c>
      <c r="H277" s="46">
        <v>78110000</v>
      </c>
      <c r="I277" s="38">
        <v>234504</v>
      </c>
      <c r="J277" s="38">
        <f t="shared" si="9"/>
        <v>23450400</v>
      </c>
    </row>
    <row r="278" spans="1:10">
      <c r="A278" s="37">
        <f t="shared" si="10"/>
        <v>79</v>
      </c>
      <c r="B278" s="46">
        <v>64221</v>
      </c>
      <c r="C278" s="77" t="s">
        <v>517</v>
      </c>
      <c r="D278" s="46" t="s">
        <v>705</v>
      </c>
      <c r="E278" s="46">
        <v>0</v>
      </c>
      <c r="F278" s="46">
        <v>100</v>
      </c>
      <c r="G278" s="46">
        <v>100</v>
      </c>
      <c r="H278" s="46">
        <v>78110000</v>
      </c>
      <c r="I278" s="38">
        <v>234504</v>
      </c>
      <c r="J278" s="38">
        <f t="shared" si="9"/>
        <v>23450400</v>
      </c>
    </row>
    <row r="279" spans="1:10">
      <c r="A279" s="37">
        <f t="shared" si="10"/>
        <v>80</v>
      </c>
      <c r="B279" s="46">
        <v>64221</v>
      </c>
      <c r="C279" s="77" t="s">
        <v>518</v>
      </c>
      <c r="D279" s="46" t="s">
        <v>705</v>
      </c>
      <c r="E279" s="46">
        <v>0</v>
      </c>
      <c r="F279" s="46">
        <v>50</v>
      </c>
      <c r="G279" s="46">
        <v>50</v>
      </c>
      <c r="H279" s="46">
        <v>78110000</v>
      </c>
      <c r="I279" s="38">
        <v>234504</v>
      </c>
      <c r="J279" s="38">
        <f t="shared" si="9"/>
        <v>11725200</v>
      </c>
    </row>
    <row r="280" spans="1:10">
      <c r="A280" s="37">
        <f t="shared" si="10"/>
        <v>81</v>
      </c>
      <c r="B280" s="46">
        <v>64221</v>
      </c>
      <c r="C280" s="77" t="s">
        <v>519</v>
      </c>
      <c r="D280" s="46" t="s">
        <v>705</v>
      </c>
      <c r="E280" s="46">
        <v>0</v>
      </c>
      <c r="F280" s="46">
        <v>50</v>
      </c>
      <c r="G280" s="46">
        <v>50</v>
      </c>
      <c r="H280" s="46">
        <v>78110000</v>
      </c>
      <c r="I280" s="38">
        <v>234504</v>
      </c>
      <c r="J280" s="38">
        <f t="shared" si="9"/>
        <v>11725200</v>
      </c>
    </row>
    <row r="281" spans="1:10">
      <c r="A281" s="37">
        <f t="shared" si="10"/>
        <v>82</v>
      </c>
      <c r="B281" s="46">
        <v>64221</v>
      </c>
      <c r="C281" s="77" t="s">
        <v>520</v>
      </c>
      <c r="D281" s="46" t="s">
        <v>705</v>
      </c>
      <c r="E281" s="46">
        <v>0</v>
      </c>
      <c r="F281" s="46">
        <v>50</v>
      </c>
      <c r="G281" s="46">
        <v>50</v>
      </c>
      <c r="H281" s="46">
        <v>78110000</v>
      </c>
      <c r="I281" s="38">
        <v>234504</v>
      </c>
      <c r="J281" s="38">
        <f t="shared" si="9"/>
        <v>11725200</v>
      </c>
    </row>
    <row r="282" spans="1:10">
      <c r="A282" s="37">
        <f t="shared" si="10"/>
        <v>83</v>
      </c>
      <c r="B282" s="46">
        <v>64221</v>
      </c>
      <c r="C282" s="77" t="s">
        <v>521</v>
      </c>
      <c r="D282" s="46" t="s">
        <v>705</v>
      </c>
      <c r="E282" s="46">
        <v>0</v>
      </c>
      <c r="F282" s="46">
        <v>50</v>
      </c>
      <c r="G282" s="46">
        <v>50</v>
      </c>
      <c r="H282" s="46">
        <v>78110000</v>
      </c>
      <c r="I282" s="38">
        <v>234504</v>
      </c>
      <c r="J282" s="38">
        <f t="shared" si="9"/>
        <v>11725200</v>
      </c>
    </row>
    <row r="283" spans="1:10">
      <c r="A283" s="37">
        <f t="shared" si="10"/>
        <v>84</v>
      </c>
      <c r="B283" s="46">
        <v>64221</v>
      </c>
      <c r="C283" s="77" t="s">
        <v>522</v>
      </c>
      <c r="D283" s="46" t="s">
        <v>705</v>
      </c>
      <c r="E283" s="46">
        <v>0</v>
      </c>
      <c r="F283" s="46">
        <v>50</v>
      </c>
      <c r="G283" s="46">
        <v>50</v>
      </c>
      <c r="H283" s="46">
        <v>78110000</v>
      </c>
      <c r="I283" s="38">
        <v>234504</v>
      </c>
      <c r="J283" s="38">
        <f t="shared" si="9"/>
        <v>11725200</v>
      </c>
    </row>
    <row r="284" spans="1:10">
      <c r="A284" s="37">
        <f t="shared" si="10"/>
        <v>85</v>
      </c>
      <c r="B284" s="46">
        <v>64221</v>
      </c>
      <c r="C284" s="77" t="s">
        <v>523</v>
      </c>
      <c r="D284" s="46" t="s">
        <v>705</v>
      </c>
      <c r="E284" s="46">
        <v>0</v>
      </c>
      <c r="F284" s="46">
        <v>50</v>
      </c>
      <c r="G284" s="46">
        <v>50</v>
      </c>
      <c r="H284" s="46">
        <v>78110000</v>
      </c>
      <c r="I284" s="38">
        <v>234504</v>
      </c>
      <c r="J284" s="38">
        <f t="shared" si="9"/>
        <v>11725200</v>
      </c>
    </row>
    <row r="285" spans="1:10">
      <c r="A285" s="37">
        <f t="shared" si="10"/>
        <v>86</v>
      </c>
      <c r="B285" s="46">
        <v>64221</v>
      </c>
      <c r="C285" s="77" t="s">
        <v>524</v>
      </c>
      <c r="D285" s="46" t="s">
        <v>705</v>
      </c>
      <c r="E285" s="46">
        <v>0</v>
      </c>
      <c r="F285" s="46">
        <v>50</v>
      </c>
      <c r="G285" s="46">
        <v>50</v>
      </c>
      <c r="H285" s="46">
        <v>78110000</v>
      </c>
      <c r="I285" s="38">
        <v>234504</v>
      </c>
      <c r="J285" s="38">
        <f t="shared" si="9"/>
        <v>11725200</v>
      </c>
    </row>
    <row r="286" spans="1:10">
      <c r="A286" s="37">
        <f t="shared" si="10"/>
        <v>87</v>
      </c>
      <c r="B286" s="46">
        <v>64221</v>
      </c>
      <c r="C286" s="77" t="s">
        <v>525</v>
      </c>
      <c r="D286" s="46" t="s">
        <v>705</v>
      </c>
      <c r="E286" s="46">
        <v>0</v>
      </c>
      <c r="F286" s="46">
        <v>50</v>
      </c>
      <c r="G286" s="46">
        <v>50</v>
      </c>
      <c r="H286" s="46">
        <v>78110000</v>
      </c>
      <c r="I286" s="38">
        <v>234504</v>
      </c>
      <c r="J286" s="38">
        <f t="shared" si="9"/>
        <v>11725200</v>
      </c>
    </row>
    <row r="287" spans="1:10">
      <c r="A287" s="37">
        <f t="shared" si="10"/>
        <v>88</v>
      </c>
      <c r="B287" s="46">
        <v>64221</v>
      </c>
      <c r="C287" s="77" t="s">
        <v>526</v>
      </c>
      <c r="D287" s="46" t="s">
        <v>705</v>
      </c>
      <c r="E287" s="46">
        <v>0</v>
      </c>
      <c r="F287" s="46">
        <v>50</v>
      </c>
      <c r="G287" s="46">
        <v>50</v>
      </c>
      <c r="H287" s="46">
        <v>78110000</v>
      </c>
      <c r="I287" s="38">
        <v>234504</v>
      </c>
      <c r="J287" s="38">
        <f t="shared" si="9"/>
        <v>11725200</v>
      </c>
    </row>
    <row r="288" spans="1:10">
      <c r="A288" s="37">
        <f t="shared" si="10"/>
        <v>89</v>
      </c>
      <c r="B288" s="46">
        <v>64221</v>
      </c>
      <c r="C288" s="77" t="s">
        <v>527</v>
      </c>
      <c r="D288" s="46" t="s">
        <v>705</v>
      </c>
      <c r="E288" s="46">
        <v>0</v>
      </c>
      <c r="F288" s="46">
        <v>50</v>
      </c>
      <c r="G288" s="46">
        <v>50</v>
      </c>
      <c r="H288" s="46">
        <v>78110000</v>
      </c>
      <c r="I288" s="38">
        <v>234504</v>
      </c>
      <c r="J288" s="38">
        <f t="shared" si="9"/>
        <v>11725200</v>
      </c>
    </row>
    <row r="289" spans="1:10">
      <c r="A289" s="37">
        <f t="shared" si="10"/>
        <v>90</v>
      </c>
      <c r="B289" s="46">
        <v>64221</v>
      </c>
      <c r="C289" s="77" t="s">
        <v>528</v>
      </c>
      <c r="D289" s="46" t="s">
        <v>705</v>
      </c>
      <c r="E289" s="46">
        <v>0</v>
      </c>
      <c r="F289" s="46">
        <v>50</v>
      </c>
      <c r="G289" s="46">
        <v>50</v>
      </c>
      <c r="H289" s="46">
        <v>78110000</v>
      </c>
      <c r="I289" s="38">
        <v>234504</v>
      </c>
      <c r="J289" s="38">
        <f t="shared" si="9"/>
        <v>11725200</v>
      </c>
    </row>
    <row r="290" spans="1:10">
      <c r="A290" s="37">
        <f t="shared" si="10"/>
        <v>91</v>
      </c>
      <c r="B290" s="46">
        <v>64221</v>
      </c>
      <c r="C290" s="77" t="s">
        <v>529</v>
      </c>
      <c r="D290" s="46" t="s">
        <v>705</v>
      </c>
      <c r="E290" s="46">
        <v>0</v>
      </c>
      <c r="F290" s="46">
        <v>50</v>
      </c>
      <c r="G290" s="46">
        <v>50</v>
      </c>
      <c r="H290" s="46">
        <v>78110000</v>
      </c>
      <c r="I290" s="38">
        <v>234504</v>
      </c>
      <c r="J290" s="38">
        <f t="shared" si="9"/>
        <v>11725200</v>
      </c>
    </row>
    <row r="291" spans="1:10">
      <c r="A291" s="37">
        <f t="shared" si="10"/>
        <v>92</v>
      </c>
      <c r="B291" s="46">
        <v>64221</v>
      </c>
      <c r="C291" s="77" t="s">
        <v>530</v>
      </c>
      <c r="D291" s="46" t="s">
        <v>705</v>
      </c>
      <c r="E291" s="46">
        <v>0</v>
      </c>
      <c r="F291" s="46">
        <v>50</v>
      </c>
      <c r="G291" s="46">
        <v>50</v>
      </c>
      <c r="H291" s="46">
        <v>78110000</v>
      </c>
      <c r="I291" s="38">
        <v>234504</v>
      </c>
      <c r="J291" s="38">
        <f t="shared" si="9"/>
        <v>11725200</v>
      </c>
    </row>
    <row r="292" spans="1:10">
      <c r="A292" s="37">
        <f t="shared" si="10"/>
        <v>93</v>
      </c>
      <c r="B292" s="46">
        <v>64221</v>
      </c>
      <c r="C292" s="77" t="s">
        <v>531</v>
      </c>
      <c r="D292" s="46" t="s">
        <v>705</v>
      </c>
      <c r="E292" s="46">
        <v>0</v>
      </c>
      <c r="F292" s="46">
        <v>50</v>
      </c>
      <c r="G292" s="46">
        <v>50</v>
      </c>
      <c r="H292" s="46">
        <v>78110000</v>
      </c>
      <c r="I292" s="38">
        <v>234504</v>
      </c>
      <c r="J292" s="38">
        <f t="shared" si="9"/>
        <v>11725200</v>
      </c>
    </row>
    <row r="293" spans="1:10">
      <c r="A293" s="37">
        <f t="shared" si="10"/>
        <v>94</v>
      </c>
      <c r="B293" s="46">
        <v>64221</v>
      </c>
      <c r="C293" s="77" t="s">
        <v>532</v>
      </c>
      <c r="D293" s="46" t="s">
        <v>705</v>
      </c>
      <c r="E293" s="46">
        <v>0</v>
      </c>
      <c r="F293" s="46">
        <v>50</v>
      </c>
      <c r="G293" s="46">
        <v>50</v>
      </c>
      <c r="H293" s="46">
        <v>78110000</v>
      </c>
      <c r="I293" s="38">
        <v>234504</v>
      </c>
      <c r="J293" s="38">
        <f t="shared" si="9"/>
        <v>11725200</v>
      </c>
    </row>
    <row r="294" spans="1:10">
      <c r="A294" s="37">
        <f t="shared" si="10"/>
        <v>95</v>
      </c>
      <c r="B294" s="46">
        <v>64221</v>
      </c>
      <c r="C294" s="77" t="s">
        <v>533</v>
      </c>
      <c r="D294" s="46" t="s">
        <v>705</v>
      </c>
      <c r="E294" s="46">
        <v>0</v>
      </c>
      <c r="F294" s="46">
        <v>50</v>
      </c>
      <c r="G294" s="46">
        <v>50</v>
      </c>
      <c r="H294" s="46">
        <v>78110000</v>
      </c>
      <c r="I294" s="38">
        <v>234504</v>
      </c>
      <c r="J294" s="38">
        <f t="shared" si="9"/>
        <v>11725200</v>
      </c>
    </row>
    <row r="295" spans="1:10">
      <c r="A295" s="37">
        <f t="shared" si="10"/>
        <v>96</v>
      </c>
      <c r="B295" s="46">
        <v>64221</v>
      </c>
      <c r="C295" s="77" t="s">
        <v>534</v>
      </c>
      <c r="D295" s="46" t="s">
        <v>705</v>
      </c>
      <c r="E295" s="46">
        <v>0</v>
      </c>
      <c r="F295" s="46">
        <v>50</v>
      </c>
      <c r="G295" s="46">
        <v>50</v>
      </c>
      <c r="H295" s="46">
        <v>78110000</v>
      </c>
      <c r="I295" s="38">
        <v>234504</v>
      </c>
      <c r="J295" s="38">
        <f t="shared" si="9"/>
        <v>11725200</v>
      </c>
    </row>
    <row r="296" spans="1:10">
      <c r="A296" s="37">
        <f t="shared" si="10"/>
        <v>97</v>
      </c>
      <c r="B296" s="46">
        <v>64221</v>
      </c>
      <c r="C296" s="77" t="s">
        <v>535</v>
      </c>
      <c r="D296" s="46" t="s">
        <v>705</v>
      </c>
      <c r="E296" s="46">
        <v>0</v>
      </c>
      <c r="F296" s="46">
        <v>50</v>
      </c>
      <c r="G296" s="46">
        <v>50</v>
      </c>
      <c r="H296" s="46">
        <v>78110000</v>
      </c>
      <c r="I296" s="38">
        <v>234504</v>
      </c>
      <c r="J296" s="38">
        <f t="shared" si="9"/>
        <v>11725200</v>
      </c>
    </row>
    <row r="297" spans="1:10">
      <c r="A297" s="37">
        <f t="shared" si="10"/>
        <v>98</v>
      </c>
      <c r="B297" s="46">
        <v>64221</v>
      </c>
      <c r="C297" s="77" t="s">
        <v>536</v>
      </c>
      <c r="D297" s="46" t="s">
        <v>705</v>
      </c>
      <c r="E297" s="46">
        <v>0</v>
      </c>
      <c r="F297" s="46">
        <v>50</v>
      </c>
      <c r="G297" s="46">
        <v>50</v>
      </c>
      <c r="H297" s="46">
        <v>78110000</v>
      </c>
      <c r="I297" s="38">
        <v>234504</v>
      </c>
      <c r="J297" s="38">
        <f t="shared" si="9"/>
        <v>11725200</v>
      </c>
    </row>
    <row r="298" spans="1:10">
      <c r="A298" s="37">
        <f t="shared" si="10"/>
        <v>99</v>
      </c>
      <c r="B298" s="46">
        <v>64221</v>
      </c>
      <c r="C298" s="77" t="s">
        <v>537</v>
      </c>
      <c r="D298" s="46" t="s">
        <v>705</v>
      </c>
      <c r="E298" s="46">
        <v>0</v>
      </c>
      <c r="F298" s="46">
        <v>50</v>
      </c>
      <c r="G298" s="46">
        <v>50</v>
      </c>
      <c r="H298" s="46">
        <v>78110000</v>
      </c>
      <c r="I298" s="38">
        <v>234504</v>
      </c>
      <c r="J298" s="38">
        <f t="shared" si="9"/>
        <v>11725200</v>
      </c>
    </row>
    <row r="299" spans="1:10">
      <c r="A299" s="37">
        <f t="shared" si="10"/>
        <v>100</v>
      </c>
      <c r="B299" s="46">
        <v>64221</v>
      </c>
      <c r="C299" s="77" t="s">
        <v>538</v>
      </c>
      <c r="D299" s="46" t="s">
        <v>705</v>
      </c>
      <c r="E299" s="46">
        <v>0</v>
      </c>
      <c r="F299" s="46">
        <v>50</v>
      </c>
      <c r="G299" s="46">
        <v>50</v>
      </c>
      <c r="H299" s="46">
        <v>78110000</v>
      </c>
      <c r="I299" s="38">
        <v>234504</v>
      </c>
      <c r="J299" s="38">
        <f t="shared" si="9"/>
        <v>11725200</v>
      </c>
    </row>
    <row r="300" spans="1:10">
      <c r="A300" s="37">
        <f t="shared" si="10"/>
        <v>101</v>
      </c>
      <c r="B300" s="46">
        <v>64221</v>
      </c>
      <c r="C300" s="77" t="s">
        <v>539</v>
      </c>
      <c r="D300" s="46" t="s">
        <v>705</v>
      </c>
      <c r="E300" s="46">
        <v>0</v>
      </c>
      <c r="F300" s="46">
        <v>10</v>
      </c>
      <c r="G300" s="46">
        <v>10</v>
      </c>
      <c r="H300" s="46">
        <v>78110000</v>
      </c>
      <c r="I300" s="38">
        <v>234504</v>
      </c>
      <c r="J300" s="38">
        <f t="shared" si="9"/>
        <v>2345040</v>
      </c>
    </row>
    <row r="301" spans="1:10">
      <c r="A301" s="37">
        <f t="shared" si="10"/>
        <v>102</v>
      </c>
      <c r="B301" s="46">
        <v>64221</v>
      </c>
      <c r="C301" s="77" t="s">
        <v>540</v>
      </c>
      <c r="D301" s="46" t="s">
        <v>705</v>
      </c>
      <c r="E301" s="46">
        <v>0</v>
      </c>
      <c r="F301" s="46">
        <v>10</v>
      </c>
      <c r="G301" s="46">
        <v>10</v>
      </c>
      <c r="H301" s="46">
        <v>78110000</v>
      </c>
      <c r="I301" s="38">
        <v>234504</v>
      </c>
      <c r="J301" s="38">
        <f t="shared" si="9"/>
        <v>2345040</v>
      </c>
    </row>
    <row r="302" spans="1:10">
      <c r="A302" s="37">
        <f t="shared" si="10"/>
        <v>103</v>
      </c>
      <c r="B302" s="46">
        <v>64221</v>
      </c>
      <c r="C302" s="77" t="s">
        <v>541</v>
      </c>
      <c r="D302" s="46" t="s">
        <v>705</v>
      </c>
      <c r="E302" s="46">
        <v>0</v>
      </c>
      <c r="F302" s="46">
        <v>10</v>
      </c>
      <c r="G302" s="46">
        <v>10</v>
      </c>
      <c r="H302" s="46">
        <v>78110000</v>
      </c>
      <c r="I302" s="38">
        <v>234504</v>
      </c>
      <c r="J302" s="38">
        <f t="shared" si="9"/>
        <v>2345040</v>
      </c>
    </row>
    <row r="303" spans="1:10">
      <c r="A303" s="37">
        <f t="shared" si="10"/>
        <v>104</v>
      </c>
      <c r="B303" s="46">
        <v>64221</v>
      </c>
      <c r="C303" s="77" t="s">
        <v>542</v>
      </c>
      <c r="D303" s="46" t="s">
        <v>705</v>
      </c>
      <c r="E303" s="46">
        <v>0</v>
      </c>
      <c r="F303" s="46">
        <v>30</v>
      </c>
      <c r="G303" s="46">
        <v>30</v>
      </c>
      <c r="H303" s="46">
        <v>78110000</v>
      </c>
      <c r="I303" s="38">
        <v>234504</v>
      </c>
      <c r="J303" s="38">
        <f t="shared" si="9"/>
        <v>7035120</v>
      </c>
    </row>
    <row r="304" spans="1:10">
      <c r="A304" s="37">
        <f t="shared" si="10"/>
        <v>105</v>
      </c>
      <c r="B304" s="46">
        <v>64221</v>
      </c>
      <c r="C304" s="77" t="s">
        <v>543</v>
      </c>
      <c r="D304" s="46" t="s">
        <v>705</v>
      </c>
      <c r="E304" s="46">
        <v>0</v>
      </c>
      <c r="F304" s="46">
        <v>10</v>
      </c>
      <c r="G304" s="46">
        <v>10</v>
      </c>
      <c r="H304" s="46">
        <v>78110000</v>
      </c>
      <c r="I304" s="38">
        <v>234504</v>
      </c>
      <c r="J304" s="38">
        <f t="shared" si="9"/>
        <v>2345040</v>
      </c>
    </row>
    <row r="305" spans="1:10">
      <c r="A305" s="37">
        <f t="shared" si="10"/>
        <v>106</v>
      </c>
      <c r="B305" s="46">
        <v>64221</v>
      </c>
      <c r="C305" s="77" t="s">
        <v>544</v>
      </c>
      <c r="D305" s="46" t="s">
        <v>705</v>
      </c>
      <c r="E305" s="46">
        <v>0</v>
      </c>
      <c r="F305" s="46">
        <v>50</v>
      </c>
      <c r="G305" s="46">
        <v>50</v>
      </c>
      <c r="H305" s="46">
        <v>78110000</v>
      </c>
      <c r="I305" s="38">
        <v>234504</v>
      </c>
      <c r="J305" s="38">
        <f t="shared" si="9"/>
        <v>11725200</v>
      </c>
    </row>
    <row r="306" spans="1:10">
      <c r="A306" s="37">
        <f t="shared" si="10"/>
        <v>107</v>
      </c>
      <c r="B306" s="46">
        <v>64221</v>
      </c>
      <c r="C306" s="77" t="s">
        <v>545</v>
      </c>
      <c r="D306" s="46" t="s">
        <v>705</v>
      </c>
      <c r="E306" s="46">
        <v>0</v>
      </c>
      <c r="F306" s="46">
        <v>20</v>
      </c>
      <c r="G306" s="46">
        <v>20</v>
      </c>
      <c r="H306" s="46">
        <v>78110000</v>
      </c>
      <c r="I306" s="38">
        <v>234504</v>
      </c>
      <c r="J306" s="38">
        <f t="shared" si="9"/>
        <v>4690080</v>
      </c>
    </row>
    <row r="307" spans="1:10">
      <c r="A307" s="37">
        <f t="shared" si="10"/>
        <v>108</v>
      </c>
      <c r="B307" s="46">
        <v>64221</v>
      </c>
      <c r="C307" s="77" t="s">
        <v>546</v>
      </c>
      <c r="D307" s="46" t="s">
        <v>705</v>
      </c>
      <c r="E307" s="46">
        <v>0</v>
      </c>
      <c r="F307" s="46">
        <v>50</v>
      </c>
      <c r="G307" s="46">
        <v>50</v>
      </c>
      <c r="H307" s="46">
        <v>78110000</v>
      </c>
      <c r="I307" s="38">
        <v>234504</v>
      </c>
      <c r="J307" s="38">
        <f t="shared" si="9"/>
        <v>11725200</v>
      </c>
    </row>
    <row r="308" spans="1:10">
      <c r="A308" s="37">
        <f t="shared" si="10"/>
        <v>109</v>
      </c>
      <c r="B308" s="46">
        <v>64221</v>
      </c>
      <c r="C308" s="77" t="s">
        <v>547</v>
      </c>
      <c r="D308" s="46" t="s">
        <v>705</v>
      </c>
      <c r="E308" s="46">
        <v>0</v>
      </c>
      <c r="F308" s="46">
        <v>30</v>
      </c>
      <c r="G308" s="46">
        <v>30</v>
      </c>
      <c r="H308" s="46">
        <v>78110000</v>
      </c>
      <c r="I308" s="38">
        <v>234504</v>
      </c>
      <c r="J308" s="38">
        <f t="shared" si="9"/>
        <v>7035120</v>
      </c>
    </row>
    <row r="309" spans="1:10">
      <c r="A309" s="37">
        <f t="shared" si="10"/>
        <v>110</v>
      </c>
      <c r="B309" s="46">
        <v>64221</v>
      </c>
      <c r="C309" s="77" t="s">
        <v>548</v>
      </c>
      <c r="D309" s="46" t="s">
        <v>705</v>
      </c>
      <c r="E309" s="46">
        <v>0</v>
      </c>
      <c r="F309" s="46">
        <v>10</v>
      </c>
      <c r="G309" s="46">
        <v>10</v>
      </c>
      <c r="H309" s="46">
        <v>78110000</v>
      </c>
      <c r="I309" s="38">
        <v>234504</v>
      </c>
      <c r="J309" s="38">
        <f t="shared" si="9"/>
        <v>2345040</v>
      </c>
    </row>
    <row r="310" spans="1:10">
      <c r="A310" s="37">
        <f t="shared" si="10"/>
        <v>111</v>
      </c>
      <c r="B310" s="46">
        <v>64221</v>
      </c>
      <c r="C310" s="77" t="s">
        <v>549</v>
      </c>
      <c r="D310" s="46" t="s">
        <v>705</v>
      </c>
      <c r="E310" s="46">
        <v>0</v>
      </c>
      <c r="F310" s="46">
        <v>50</v>
      </c>
      <c r="G310" s="46">
        <v>50</v>
      </c>
      <c r="H310" s="46">
        <v>78110000</v>
      </c>
      <c r="I310" s="38">
        <v>234504</v>
      </c>
      <c r="J310" s="38">
        <f t="shared" si="9"/>
        <v>11725200</v>
      </c>
    </row>
    <row r="311" spans="1:10">
      <c r="A311" s="37">
        <f t="shared" si="10"/>
        <v>112</v>
      </c>
      <c r="B311" s="46">
        <v>64221</v>
      </c>
      <c r="C311" s="77" t="s">
        <v>550</v>
      </c>
      <c r="D311" s="46" t="s">
        <v>705</v>
      </c>
      <c r="E311" s="46">
        <v>0</v>
      </c>
      <c r="F311" s="46">
        <v>50</v>
      </c>
      <c r="G311" s="46">
        <v>50</v>
      </c>
      <c r="H311" s="46">
        <v>78110000</v>
      </c>
      <c r="I311" s="38">
        <v>234504</v>
      </c>
      <c r="J311" s="38">
        <f t="shared" si="9"/>
        <v>11725200</v>
      </c>
    </row>
    <row r="312" spans="1:10">
      <c r="A312" s="37">
        <f t="shared" si="10"/>
        <v>113</v>
      </c>
      <c r="B312" s="46">
        <v>64221</v>
      </c>
      <c r="C312" s="77" t="s">
        <v>551</v>
      </c>
      <c r="D312" s="46" t="s">
        <v>705</v>
      </c>
      <c r="E312" s="46">
        <v>0</v>
      </c>
      <c r="F312" s="46">
        <v>50</v>
      </c>
      <c r="G312" s="46">
        <v>50</v>
      </c>
      <c r="H312" s="46">
        <v>78110000</v>
      </c>
      <c r="I312" s="38">
        <v>234504</v>
      </c>
      <c r="J312" s="38">
        <f t="shared" si="9"/>
        <v>11725200</v>
      </c>
    </row>
    <row r="313" spans="1:10">
      <c r="A313" s="37">
        <f t="shared" si="10"/>
        <v>114</v>
      </c>
      <c r="B313" s="46">
        <v>64221</v>
      </c>
      <c r="C313" s="77" t="s">
        <v>552</v>
      </c>
      <c r="D313" s="46" t="s">
        <v>705</v>
      </c>
      <c r="E313" s="46">
        <v>0</v>
      </c>
      <c r="F313" s="46">
        <v>50</v>
      </c>
      <c r="G313" s="46">
        <v>50</v>
      </c>
      <c r="H313" s="46">
        <v>78110000</v>
      </c>
      <c r="I313" s="38">
        <v>234504</v>
      </c>
      <c r="J313" s="38">
        <f t="shared" si="9"/>
        <v>11725200</v>
      </c>
    </row>
    <row r="314" spans="1:10">
      <c r="A314" s="37">
        <f t="shared" si="10"/>
        <v>115</v>
      </c>
      <c r="B314" s="46">
        <v>64221</v>
      </c>
      <c r="C314" s="77" t="s">
        <v>553</v>
      </c>
      <c r="D314" s="46" t="s">
        <v>705</v>
      </c>
      <c r="E314" s="46">
        <v>0</v>
      </c>
      <c r="F314" s="46">
        <v>50</v>
      </c>
      <c r="G314" s="46">
        <v>50</v>
      </c>
      <c r="H314" s="46">
        <v>78110000</v>
      </c>
      <c r="I314" s="38">
        <v>234504</v>
      </c>
      <c r="J314" s="38">
        <f t="shared" si="9"/>
        <v>11725200</v>
      </c>
    </row>
    <row r="315" spans="1:10">
      <c r="A315" s="37">
        <f t="shared" si="10"/>
        <v>116</v>
      </c>
      <c r="B315" s="46">
        <v>64221</v>
      </c>
      <c r="C315" s="77" t="s">
        <v>554</v>
      </c>
      <c r="D315" s="46" t="s">
        <v>705</v>
      </c>
      <c r="E315" s="46">
        <v>0</v>
      </c>
      <c r="F315" s="46">
        <v>50</v>
      </c>
      <c r="G315" s="46">
        <v>50</v>
      </c>
      <c r="H315" s="46">
        <v>78110000</v>
      </c>
      <c r="I315" s="38">
        <v>234504</v>
      </c>
      <c r="J315" s="38">
        <f t="shared" si="9"/>
        <v>11725200</v>
      </c>
    </row>
    <row r="316" spans="1:10">
      <c r="A316" s="37">
        <f t="shared" si="10"/>
        <v>117</v>
      </c>
      <c r="B316" s="46">
        <v>64221</v>
      </c>
      <c r="C316" s="77" t="s">
        <v>555</v>
      </c>
      <c r="D316" s="46" t="s">
        <v>705</v>
      </c>
      <c r="E316" s="46">
        <v>0</v>
      </c>
      <c r="F316" s="46">
        <v>50</v>
      </c>
      <c r="G316" s="46">
        <v>50</v>
      </c>
      <c r="H316" s="46">
        <v>78110000</v>
      </c>
      <c r="I316" s="38">
        <v>234504</v>
      </c>
      <c r="J316" s="38">
        <f t="shared" si="9"/>
        <v>11725200</v>
      </c>
    </row>
    <row r="317" spans="1:10">
      <c r="A317" s="37">
        <f t="shared" si="10"/>
        <v>118</v>
      </c>
      <c r="B317" s="46">
        <v>64221</v>
      </c>
      <c r="C317" s="77" t="s">
        <v>556</v>
      </c>
      <c r="D317" s="46" t="s">
        <v>705</v>
      </c>
      <c r="E317" s="46">
        <v>0</v>
      </c>
      <c r="F317" s="46">
        <v>50</v>
      </c>
      <c r="G317" s="46">
        <v>50</v>
      </c>
      <c r="H317" s="46">
        <v>78110000</v>
      </c>
      <c r="I317" s="38">
        <v>234504</v>
      </c>
      <c r="J317" s="38">
        <f t="shared" si="9"/>
        <v>11725200</v>
      </c>
    </row>
    <row r="318" spans="1:10">
      <c r="A318" s="37">
        <f t="shared" si="10"/>
        <v>119</v>
      </c>
      <c r="B318" s="46">
        <v>64221</v>
      </c>
      <c r="C318" s="77" t="s">
        <v>557</v>
      </c>
      <c r="D318" s="46" t="s">
        <v>705</v>
      </c>
      <c r="E318" s="46">
        <v>0</v>
      </c>
      <c r="F318" s="46">
        <v>50</v>
      </c>
      <c r="G318" s="46">
        <v>50</v>
      </c>
      <c r="H318" s="46">
        <v>78110000</v>
      </c>
      <c r="I318" s="38">
        <v>234504</v>
      </c>
      <c r="J318" s="38">
        <f t="shared" si="9"/>
        <v>11725200</v>
      </c>
    </row>
    <row r="319" spans="1:10">
      <c r="A319" s="37">
        <f t="shared" si="10"/>
        <v>120</v>
      </c>
      <c r="B319" s="46">
        <v>64221</v>
      </c>
      <c r="C319" s="77" t="s">
        <v>558</v>
      </c>
      <c r="D319" s="46" t="s">
        <v>705</v>
      </c>
      <c r="E319" s="46">
        <v>0</v>
      </c>
      <c r="F319" s="46">
        <v>50</v>
      </c>
      <c r="G319" s="46">
        <v>50</v>
      </c>
      <c r="H319" s="46">
        <v>78110000</v>
      </c>
      <c r="I319" s="38">
        <v>234504</v>
      </c>
      <c r="J319" s="38">
        <f t="shared" si="9"/>
        <v>11725200</v>
      </c>
    </row>
    <row r="320" spans="1:10">
      <c r="A320" s="37">
        <f t="shared" si="10"/>
        <v>121</v>
      </c>
      <c r="B320" s="46">
        <v>64221</v>
      </c>
      <c r="C320" s="77" t="s">
        <v>559</v>
      </c>
      <c r="D320" s="46" t="s">
        <v>705</v>
      </c>
      <c r="E320" s="46">
        <v>0</v>
      </c>
      <c r="F320" s="46">
        <v>50</v>
      </c>
      <c r="G320" s="46">
        <v>50</v>
      </c>
      <c r="H320" s="46">
        <v>78110000</v>
      </c>
      <c r="I320" s="38">
        <v>234504</v>
      </c>
      <c r="J320" s="38">
        <f t="shared" si="9"/>
        <v>11725200</v>
      </c>
    </row>
    <row r="321" spans="1:10">
      <c r="A321" s="37">
        <f t="shared" si="10"/>
        <v>122</v>
      </c>
      <c r="B321" s="46">
        <v>64221</v>
      </c>
      <c r="C321" s="77" t="s">
        <v>560</v>
      </c>
      <c r="D321" s="46" t="s">
        <v>705</v>
      </c>
      <c r="E321" s="46">
        <v>0</v>
      </c>
      <c r="F321" s="46">
        <v>50</v>
      </c>
      <c r="G321" s="46">
        <v>50</v>
      </c>
      <c r="H321" s="46">
        <v>78110000</v>
      </c>
      <c r="I321" s="38">
        <v>234504</v>
      </c>
      <c r="J321" s="38">
        <f t="shared" si="9"/>
        <v>11725200</v>
      </c>
    </row>
    <row r="322" spans="1:10">
      <c r="A322" s="37">
        <f t="shared" si="10"/>
        <v>123</v>
      </c>
      <c r="B322" s="46">
        <v>64221</v>
      </c>
      <c r="C322" s="77" t="s">
        <v>561</v>
      </c>
      <c r="D322" s="46" t="s">
        <v>705</v>
      </c>
      <c r="E322" s="46">
        <v>0</v>
      </c>
      <c r="F322" s="46">
        <v>50</v>
      </c>
      <c r="G322" s="46">
        <v>50</v>
      </c>
      <c r="H322" s="46">
        <v>78110000</v>
      </c>
      <c r="I322" s="38">
        <v>234504</v>
      </c>
      <c r="J322" s="38">
        <f t="shared" si="9"/>
        <v>11725200</v>
      </c>
    </row>
    <row r="323" spans="1:10">
      <c r="A323" s="37">
        <f t="shared" si="10"/>
        <v>124</v>
      </c>
      <c r="B323" s="46">
        <v>64221</v>
      </c>
      <c r="C323" s="77" t="s">
        <v>562</v>
      </c>
      <c r="D323" s="46" t="s">
        <v>705</v>
      </c>
      <c r="E323" s="46">
        <v>0</v>
      </c>
      <c r="F323" s="46">
        <v>10</v>
      </c>
      <c r="G323" s="46">
        <v>10</v>
      </c>
      <c r="H323" s="46">
        <v>78110000</v>
      </c>
      <c r="I323" s="38">
        <v>234504</v>
      </c>
      <c r="J323" s="38">
        <f t="shared" si="9"/>
        <v>2345040</v>
      </c>
    </row>
    <row r="324" spans="1:10">
      <c r="A324" s="37">
        <f t="shared" si="10"/>
        <v>125</v>
      </c>
      <c r="B324" s="46">
        <v>64221</v>
      </c>
      <c r="C324" s="77" t="s">
        <v>563</v>
      </c>
      <c r="D324" s="46" t="s">
        <v>705</v>
      </c>
      <c r="E324" s="46">
        <v>0</v>
      </c>
      <c r="F324" s="46">
        <v>10</v>
      </c>
      <c r="G324" s="46">
        <v>10</v>
      </c>
      <c r="H324" s="46">
        <v>78110000</v>
      </c>
      <c r="I324" s="38">
        <v>234504</v>
      </c>
      <c r="J324" s="38">
        <f t="shared" si="9"/>
        <v>2345040</v>
      </c>
    </row>
    <row r="325" spans="1:10">
      <c r="A325" s="37">
        <f t="shared" si="10"/>
        <v>126</v>
      </c>
      <c r="B325" s="46">
        <v>64221</v>
      </c>
      <c r="C325" s="77" t="s">
        <v>564</v>
      </c>
      <c r="D325" s="46" t="s">
        <v>705</v>
      </c>
      <c r="E325" s="46">
        <v>0</v>
      </c>
      <c r="F325" s="46">
        <v>10</v>
      </c>
      <c r="G325" s="46">
        <v>10</v>
      </c>
      <c r="H325" s="46">
        <v>78110000</v>
      </c>
      <c r="I325" s="38">
        <v>234504</v>
      </c>
      <c r="J325" s="38">
        <f t="shared" si="9"/>
        <v>2345040</v>
      </c>
    </row>
    <row r="326" spans="1:10">
      <c r="A326" s="37">
        <f t="shared" si="10"/>
        <v>127</v>
      </c>
      <c r="B326" s="46">
        <v>64221</v>
      </c>
      <c r="C326" s="77" t="s">
        <v>565</v>
      </c>
      <c r="D326" s="46" t="s">
        <v>705</v>
      </c>
      <c r="E326" s="46">
        <v>0</v>
      </c>
      <c r="F326" s="46">
        <v>10</v>
      </c>
      <c r="G326" s="46">
        <v>10</v>
      </c>
      <c r="H326" s="46">
        <v>78110000</v>
      </c>
      <c r="I326" s="38">
        <v>234504</v>
      </c>
      <c r="J326" s="38">
        <f t="shared" si="9"/>
        <v>2345040</v>
      </c>
    </row>
    <row r="327" spans="1:10">
      <c r="A327" s="37">
        <f t="shared" si="10"/>
        <v>128</v>
      </c>
      <c r="B327" s="46">
        <v>64221</v>
      </c>
      <c r="C327" s="77" t="s">
        <v>566</v>
      </c>
      <c r="D327" s="46" t="s">
        <v>705</v>
      </c>
      <c r="E327" s="46">
        <v>0</v>
      </c>
      <c r="F327" s="46">
        <v>10</v>
      </c>
      <c r="G327" s="46">
        <v>10</v>
      </c>
      <c r="H327" s="46">
        <v>78110000</v>
      </c>
      <c r="I327" s="38">
        <v>234504</v>
      </c>
      <c r="J327" s="38">
        <f t="shared" si="9"/>
        <v>2345040</v>
      </c>
    </row>
    <row r="328" spans="1:10">
      <c r="A328" s="37">
        <f t="shared" si="10"/>
        <v>129</v>
      </c>
      <c r="B328" s="46">
        <v>64221</v>
      </c>
      <c r="C328" s="77" t="s">
        <v>567</v>
      </c>
      <c r="D328" s="46" t="s">
        <v>705</v>
      </c>
      <c r="E328" s="46">
        <v>0</v>
      </c>
      <c r="F328" s="46">
        <v>10</v>
      </c>
      <c r="G328" s="46">
        <v>10</v>
      </c>
      <c r="H328" s="46">
        <v>78110000</v>
      </c>
      <c r="I328" s="38">
        <v>234504</v>
      </c>
      <c r="J328" s="38">
        <f t="shared" si="9"/>
        <v>2345040</v>
      </c>
    </row>
    <row r="329" spans="1:10">
      <c r="A329" s="37">
        <f t="shared" si="10"/>
        <v>130</v>
      </c>
      <c r="B329" s="46">
        <v>64221</v>
      </c>
      <c r="C329" s="77" t="s">
        <v>568</v>
      </c>
      <c r="D329" s="46" t="s">
        <v>705</v>
      </c>
      <c r="E329" s="46">
        <v>0</v>
      </c>
      <c r="F329" s="46">
        <v>10</v>
      </c>
      <c r="G329" s="46">
        <v>10</v>
      </c>
      <c r="H329" s="46">
        <v>78110000</v>
      </c>
      <c r="I329" s="38">
        <v>234504</v>
      </c>
      <c r="J329" s="38">
        <f t="shared" si="9"/>
        <v>2345040</v>
      </c>
    </row>
    <row r="330" spans="1:10">
      <c r="A330" s="37">
        <f t="shared" si="10"/>
        <v>131</v>
      </c>
      <c r="B330" s="46">
        <v>64221</v>
      </c>
      <c r="C330" s="77" t="s">
        <v>569</v>
      </c>
      <c r="D330" s="46" t="s">
        <v>705</v>
      </c>
      <c r="E330" s="46">
        <v>0</v>
      </c>
      <c r="F330" s="46">
        <v>10</v>
      </c>
      <c r="G330" s="46">
        <v>10</v>
      </c>
      <c r="H330" s="46">
        <v>78110000</v>
      </c>
      <c r="I330" s="38">
        <v>234504</v>
      </c>
      <c r="J330" s="38">
        <f t="shared" si="9"/>
        <v>2345040</v>
      </c>
    </row>
    <row r="331" spans="1:10">
      <c r="A331" s="37">
        <f t="shared" si="10"/>
        <v>132</v>
      </c>
      <c r="B331" s="46">
        <v>64221</v>
      </c>
      <c r="C331" s="77" t="s">
        <v>570</v>
      </c>
      <c r="D331" s="46" t="s">
        <v>705</v>
      </c>
      <c r="E331" s="46">
        <v>0</v>
      </c>
      <c r="F331" s="46">
        <v>10</v>
      </c>
      <c r="G331" s="46">
        <v>10</v>
      </c>
      <c r="H331" s="46">
        <v>78110000</v>
      </c>
      <c r="I331" s="38">
        <v>234504</v>
      </c>
      <c r="J331" s="38">
        <f t="shared" si="9"/>
        <v>2345040</v>
      </c>
    </row>
    <row r="332" spans="1:10">
      <c r="A332" s="37">
        <f t="shared" si="10"/>
        <v>133</v>
      </c>
      <c r="B332" s="46">
        <v>64221</v>
      </c>
      <c r="C332" s="77" t="s">
        <v>571</v>
      </c>
      <c r="D332" s="46" t="s">
        <v>705</v>
      </c>
      <c r="E332" s="46">
        <v>0</v>
      </c>
      <c r="F332" s="46">
        <v>10</v>
      </c>
      <c r="G332" s="46">
        <v>10</v>
      </c>
      <c r="H332" s="46">
        <v>78110000</v>
      </c>
      <c r="I332" s="38">
        <v>234504</v>
      </c>
      <c r="J332" s="38">
        <f t="shared" si="9"/>
        <v>2345040</v>
      </c>
    </row>
    <row r="333" spans="1:10">
      <c r="A333" s="37">
        <f t="shared" si="10"/>
        <v>134</v>
      </c>
      <c r="B333" s="46">
        <v>64221</v>
      </c>
      <c r="C333" s="77" t="s">
        <v>572</v>
      </c>
      <c r="D333" s="46" t="s">
        <v>705</v>
      </c>
      <c r="E333" s="46">
        <v>0</v>
      </c>
      <c r="F333" s="46">
        <v>10</v>
      </c>
      <c r="G333" s="46">
        <v>10</v>
      </c>
      <c r="H333" s="46">
        <v>78110000</v>
      </c>
      <c r="I333" s="38">
        <v>234504</v>
      </c>
      <c r="J333" s="38">
        <f t="shared" si="9"/>
        <v>2345040</v>
      </c>
    </row>
    <row r="334" spans="1:10">
      <c r="A334" s="37">
        <f t="shared" si="10"/>
        <v>135</v>
      </c>
      <c r="B334" s="46">
        <v>64221</v>
      </c>
      <c r="C334" s="77" t="s">
        <v>573</v>
      </c>
      <c r="D334" s="46" t="s">
        <v>705</v>
      </c>
      <c r="E334" s="46">
        <v>0</v>
      </c>
      <c r="F334" s="46">
        <v>20</v>
      </c>
      <c r="G334" s="46">
        <v>20</v>
      </c>
      <c r="H334" s="46">
        <v>78110000</v>
      </c>
      <c r="I334" s="38">
        <v>234504</v>
      </c>
      <c r="J334" s="38">
        <f t="shared" si="9"/>
        <v>4690080</v>
      </c>
    </row>
    <row r="335" spans="1:10">
      <c r="A335" s="37">
        <f t="shared" si="10"/>
        <v>136</v>
      </c>
      <c r="B335" s="46">
        <v>64221</v>
      </c>
      <c r="C335" s="77" t="s">
        <v>574</v>
      </c>
      <c r="D335" s="46" t="s">
        <v>705</v>
      </c>
      <c r="E335" s="46">
        <v>0</v>
      </c>
      <c r="F335" s="46">
        <v>10</v>
      </c>
      <c r="G335" s="46">
        <v>10</v>
      </c>
      <c r="H335" s="46">
        <v>78110000</v>
      </c>
      <c r="I335" s="38">
        <v>234504</v>
      </c>
      <c r="J335" s="38">
        <f t="shared" ref="J335:J398" si="11">I335*F335</f>
        <v>2345040</v>
      </c>
    </row>
    <row r="336" spans="1:10">
      <c r="A336" s="37">
        <f t="shared" ref="A336:A399" si="12">A335+1</f>
        <v>137</v>
      </c>
      <c r="B336" s="46">
        <v>64221</v>
      </c>
      <c r="C336" s="77" t="s">
        <v>575</v>
      </c>
      <c r="D336" s="46" t="s">
        <v>705</v>
      </c>
      <c r="E336" s="46">
        <v>0</v>
      </c>
      <c r="F336" s="46">
        <v>10</v>
      </c>
      <c r="G336" s="46">
        <v>10</v>
      </c>
      <c r="H336" s="46">
        <v>78110000</v>
      </c>
      <c r="I336" s="38">
        <v>234504</v>
      </c>
      <c r="J336" s="38">
        <f t="shared" si="11"/>
        <v>2345040</v>
      </c>
    </row>
    <row r="337" spans="1:10">
      <c r="A337" s="37">
        <f t="shared" si="12"/>
        <v>138</v>
      </c>
      <c r="B337" s="46">
        <v>64221</v>
      </c>
      <c r="C337" s="77" t="s">
        <v>576</v>
      </c>
      <c r="D337" s="46" t="s">
        <v>705</v>
      </c>
      <c r="E337" s="46">
        <v>0</v>
      </c>
      <c r="F337" s="46">
        <v>10</v>
      </c>
      <c r="G337" s="46">
        <v>10</v>
      </c>
      <c r="H337" s="46">
        <v>78110000</v>
      </c>
      <c r="I337" s="38">
        <v>234504</v>
      </c>
      <c r="J337" s="38">
        <f t="shared" si="11"/>
        <v>2345040</v>
      </c>
    </row>
    <row r="338" spans="1:10">
      <c r="A338" s="37">
        <f t="shared" si="12"/>
        <v>139</v>
      </c>
      <c r="B338" s="46">
        <v>64221</v>
      </c>
      <c r="C338" s="77" t="s">
        <v>577</v>
      </c>
      <c r="D338" s="46" t="s">
        <v>705</v>
      </c>
      <c r="E338" s="46">
        <v>0</v>
      </c>
      <c r="F338" s="46">
        <v>10</v>
      </c>
      <c r="G338" s="46">
        <v>10</v>
      </c>
      <c r="H338" s="46">
        <v>78110000</v>
      </c>
      <c r="I338" s="38">
        <v>234504</v>
      </c>
      <c r="J338" s="38">
        <f t="shared" si="11"/>
        <v>2345040</v>
      </c>
    </row>
    <row r="339" spans="1:10">
      <c r="A339" s="37">
        <f t="shared" si="12"/>
        <v>140</v>
      </c>
      <c r="B339" s="46">
        <v>64221</v>
      </c>
      <c r="C339" s="77" t="s">
        <v>578</v>
      </c>
      <c r="D339" s="46" t="s">
        <v>705</v>
      </c>
      <c r="E339" s="46">
        <v>0</v>
      </c>
      <c r="F339" s="46">
        <v>10</v>
      </c>
      <c r="G339" s="46">
        <v>10</v>
      </c>
      <c r="H339" s="46">
        <v>78110000</v>
      </c>
      <c r="I339" s="38">
        <v>234504</v>
      </c>
      <c r="J339" s="38">
        <f t="shared" si="11"/>
        <v>2345040</v>
      </c>
    </row>
    <row r="340" spans="1:10">
      <c r="A340" s="37">
        <f t="shared" si="12"/>
        <v>141</v>
      </c>
      <c r="B340" s="46">
        <v>64221</v>
      </c>
      <c r="C340" s="77" t="s">
        <v>579</v>
      </c>
      <c r="D340" s="46" t="s">
        <v>705</v>
      </c>
      <c r="E340" s="46">
        <v>0</v>
      </c>
      <c r="F340" s="46">
        <v>10</v>
      </c>
      <c r="G340" s="46">
        <v>10</v>
      </c>
      <c r="H340" s="46">
        <v>78110000</v>
      </c>
      <c r="I340" s="38">
        <v>234504</v>
      </c>
      <c r="J340" s="38">
        <f t="shared" si="11"/>
        <v>2345040</v>
      </c>
    </row>
    <row r="341" spans="1:10" ht="27.6">
      <c r="A341" s="37">
        <f t="shared" si="12"/>
        <v>142</v>
      </c>
      <c r="B341" s="46">
        <v>64221</v>
      </c>
      <c r="C341" s="77" t="s">
        <v>704</v>
      </c>
      <c r="D341" s="46" t="s">
        <v>705</v>
      </c>
      <c r="E341" s="46">
        <v>0</v>
      </c>
      <c r="F341" s="46">
        <v>10</v>
      </c>
      <c r="G341" s="46">
        <v>10</v>
      </c>
      <c r="H341" s="46">
        <v>78110000</v>
      </c>
      <c r="I341" s="38">
        <v>234504</v>
      </c>
      <c r="J341" s="38">
        <f t="shared" si="11"/>
        <v>2345040</v>
      </c>
    </row>
    <row r="342" spans="1:10">
      <c r="A342" s="37">
        <f t="shared" si="12"/>
        <v>143</v>
      </c>
      <c r="B342" s="46">
        <v>64221</v>
      </c>
      <c r="C342" s="77" t="s">
        <v>580</v>
      </c>
      <c r="D342" s="46" t="s">
        <v>705</v>
      </c>
      <c r="E342" s="46">
        <v>0</v>
      </c>
      <c r="F342" s="46">
        <v>10</v>
      </c>
      <c r="G342" s="46">
        <v>10</v>
      </c>
      <c r="H342" s="46">
        <v>78110000</v>
      </c>
      <c r="I342" s="38">
        <v>234504</v>
      </c>
      <c r="J342" s="38">
        <f t="shared" si="11"/>
        <v>2345040</v>
      </c>
    </row>
    <row r="343" spans="1:10">
      <c r="A343" s="37">
        <f t="shared" si="12"/>
        <v>144</v>
      </c>
      <c r="B343" s="46">
        <v>64221</v>
      </c>
      <c r="C343" s="77" t="s">
        <v>581</v>
      </c>
      <c r="D343" s="46" t="s">
        <v>705</v>
      </c>
      <c r="E343" s="46">
        <v>0</v>
      </c>
      <c r="F343" s="46">
        <v>10</v>
      </c>
      <c r="G343" s="46">
        <v>10</v>
      </c>
      <c r="H343" s="46">
        <v>78110000</v>
      </c>
      <c r="I343" s="38">
        <v>234504</v>
      </c>
      <c r="J343" s="38">
        <f t="shared" si="11"/>
        <v>2345040</v>
      </c>
    </row>
    <row r="344" spans="1:10">
      <c r="A344" s="37">
        <f t="shared" si="12"/>
        <v>145</v>
      </c>
      <c r="B344" s="46">
        <v>64221</v>
      </c>
      <c r="C344" s="77" t="s">
        <v>582</v>
      </c>
      <c r="D344" s="46" t="s">
        <v>705</v>
      </c>
      <c r="E344" s="46">
        <v>0</v>
      </c>
      <c r="F344" s="46">
        <v>10</v>
      </c>
      <c r="G344" s="46">
        <v>10</v>
      </c>
      <c r="H344" s="46">
        <v>78110000</v>
      </c>
      <c r="I344" s="38">
        <v>234504</v>
      </c>
      <c r="J344" s="38">
        <f t="shared" si="11"/>
        <v>2345040</v>
      </c>
    </row>
    <row r="345" spans="1:10">
      <c r="A345" s="37">
        <f t="shared" si="12"/>
        <v>146</v>
      </c>
      <c r="B345" s="46">
        <v>64221</v>
      </c>
      <c r="C345" s="77" t="s">
        <v>583</v>
      </c>
      <c r="D345" s="46" t="s">
        <v>705</v>
      </c>
      <c r="E345" s="46">
        <v>0</v>
      </c>
      <c r="F345" s="46">
        <v>10</v>
      </c>
      <c r="G345" s="46">
        <v>10</v>
      </c>
      <c r="H345" s="46">
        <v>78110000</v>
      </c>
      <c r="I345" s="38">
        <v>234504</v>
      </c>
      <c r="J345" s="38">
        <f t="shared" si="11"/>
        <v>2345040</v>
      </c>
    </row>
    <row r="346" spans="1:10">
      <c r="A346" s="37">
        <f t="shared" si="12"/>
        <v>147</v>
      </c>
      <c r="B346" s="46">
        <v>64221</v>
      </c>
      <c r="C346" s="77" t="s">
        <v>584</v>
      </c>
      <c r="D346" s="46" t="s">
        <v>705</v>
      </c>
      <c r="E346" s="46">
        <v>0</v>
      </c>
      <c r="F346" s="46">
        <v>10</v>
      </c>
      <c r="G346" s="46">
        <v>10</v>
      </c>
      <c r="H346" s="46">
        <v>78110000</v>
      </c>
      <c r="I346" s="38">
        <v>234504</v>
      </c>
      <c r="J346" s="38">
        <f t="shared" si="11"/>
        <v>2345040</v>
      </c>
    </row>
    <row r="347" spans="1:10">
      <c r="A347" s="37">
        <f t="shared" si="12"/>
        <v>148</v>
      </c>
      <c r="B347" s="46">
        <v>64221</v>
      </c>
      <c r="C347" s="77" t="s">
        <v>585</v>
      </c>
      <c r="D347" s="46" t="s">
        <v>705</v>
      </c>
      <c r="E347" s="46">
        <v>0</v>
      </c>
      <c r="F347" s="46">
        <v>10</v>
      </c>
      <c r="G347" s="46">
        <v>10</v>
      </c>
      <c r="H347" s="46">
        <v>78110000</v>
      </c>
      <c r="I347" s="38">
        <v>234504</v>
      </c>
      <c r="J347" s="38">
        <f t="shared" si="11"/>
        <v>2345040</v>
      </c>
    </row>
    <row r="348" spans="1:10">
      <c r="A348" s="37">
        <f t="shared" si="12"/>
        <v>149</v>
      </c>
      <c r="B348" s="46">
        <v>64221</v>
      </c>
      <c r="C348" s="77" t="s">
        <v>586</v>
      </c>
      <c r="D348" s="46" t="s">
        <v>705</v>
      </c>
      <c r="E348" s="46">
        <v>0</v>
      </c>
      <c r="F348" s="46">
        <v>10</v>
      </c>
      <c r="G348" s="46">
        <v>10</v>
      </c>
      <c r="H348" s="46">
        <v>78110000</v>
      </c>
      <c r="I348" s="38">
        <v>234504</v>
      </c>
      <c r="J348" s="38">
        <f t="shared" si="11"/>
        <v>2345040</v>
      </c>
    </row>
    <row r="349" spans="1:10">
      <c r="A349" s="37">
        <f t="shared" si="12"/>
        <v>150</v>
      </c>
      <c r="B349" s="46">
        <v>64221</v>
      </c>
      <c r="C349" s="77" t="s">
        <v>587</v>
      </c>
      <c r="D349" s="46" t="s">
        <v>705</v>
      </c>
      <c r="E349" s="46">
        <v>0</v>
      </c>
      <c r="F349" s="46">
        <v>10</v>
      </c>
      <c r="G349" s="46">
        <v>10</v>
      </c>
      <c r="H349" s="46">
        <v>78110000</v>
      </c>
      <c r="I349" s="38">
        <v>234504</v>
      </c>
      <c r="J349" s="38">
        <f t="shared" si="11"/>
        <v>2345040</v>
      </c>
    </row>
    <row r="350" spans="1:10">
      <c r="A350" s="37">
        <f t="shared" si="12"/>
        <v>151</v>
      </c>
      <c r="B350" s="46">
        <v>64221</v>
      </c>
      <c r="C350" s="77" t="s">
        <v>588</v>
      </c>
      <c r="D350" s="46" t="s">
        <v>705</v>
      </c>
      <c r="E350" s="46">
        <v>0</v>
      </c>
      <c r="F350" s="46">
        <v>10</v>
      </c>
      <c r="G350" s="46">
        <v>10</v>
      </c>
      <c r="H350" s="46">
        <v>78110000</v>
      </c>
      <c r="I350" s="38">
        <v>234504</v>
      </c>
      <c r="J350" s="38">
        <f t="shared" si="11"/>
        <v>2345040</v>
      </c>
    </row>
    <row r="351" spans="1:10">
      <c r="A351" s="37">
        <f t="shared" si="12"/>
        <v>152</v>
      </c>
      <c r="B351" s="46">
        <v>64221</v>
      </c>
      <c r="C351" s="77" t="s">
        <v>589</v>
      </c>
      <c r="D351" s="46" t="s">
        <v>705</v>
      </c>
      <c r="E351" s="46">
        <v>0</v>
      </c>
      <c r="F351" s="46">
        <v>10</v>
      </c>
      <c r="G351" s="46">
        <v>10</v>
      </c>
      <c r="H351" s="46">
        <v>78110000</v>
      </c>
      <c r="I351" s="38">
        <v>234504</v>
      </c>
      <c r="J351" s="38">
        <f t="shared" si="11"/>
        <v>2345040</v>
      </c>
    </row>
    <row r="352" spans="1:10">
      <c r="A352" s="37">
        <f t="shared" si="12"/>
        <v>153</v>
      </c>
      <c r="B352" s="46">
        <v>64221</v>
      </c>
      <c r="C352" s="77" t="s">
        <v>590</v>
      </c>
      <c r="D352" s="46" t="s">
        <v>705</v>
      </c>
      <c r="E352" s="46">
        <v>0</v>
      </c>
      <c r="F352" s="46">
        <v>10</v>
      </c>
      <c r="G352" s="46">
        <v>10</v>
      </c>
      <c r="H352" s="46">
        <v>78110000</v>
      </c>
      <c r="I352" s="38">
        <v>234504</v>
      </c>
      <c r="J352" s="38">
        <f t="shared" si="11"/>
        <v>2345040</v>
      </c>
    </row>
    <row r="353" spans="1:10">
      <c r="A353" s="37">
        <f t="shared" si="12"/>
        <v>154</v>
      </c>
      <c r="B353" s="46">
        <v>64221</v>
      </c>
      <c r="C353" s="77" t="s">
        <v>591</v>
      </c>
      <c r="D353" s="46" t="s">
        <v>705</v>
      </c>
      <c r="E353" s="46">
        <v>0</v>
      </c>
      <c r="F353" s="46">
        <v>10</v>
      </c>
      <c r="G353" s="46">
        <v>10</v>
      </c>
      <c r="H353" s="46">
        <v>78110000</v>
      </c>
      <c r="I353" s="38">
        <v>234504</v>
      </c>
      <c r="J353" s="38">
        <f t="shared" si="11"/>
        <v>2345040</v>
      </c>
    </row>
    <row r="354" spans="1:10">
      <c r="A354" s="37">
        <f t="shared" si="12"/>
        <v>155</v>
      </c>
      <c r="B354" s="46">
        <v>64221</v>
      </c>
      <c r="C354" s="77" t="s">
        <v>592</v>
      </c>
      <c r="D354" s="46" t="s">
        <v>705</v>
      </c>
      <c r="E354" s="46">
        <v>0</v>
      </c>
      <c r="F354" s="46">
        <v>10</v>
      </c>
      <c r="G354" s="46">
        <v>10</v>
      </c>
      <c r="H354" s="46">
        <v>78110000</v>
      </c>
      <c r="I354" s="38">
        <v>234504</v>
      </c>
      <c r="J354" s="38">
        <f t="shared" si="11"/>
        <v>2345040</v>
      </c>
    </row>
    <row r="355" spans="1:10">
      <c r="A355" s="37">
        <f t="shared" si="12"/>
        <v>156</v>
      </c>
      <c r="B355" s="46">
        <v>64221</v>
      </c>
      <c r="C355" s="77" t="s">
        <v>593</v>
      </c>
      <c r="D355" s="46" t="s">
        <v>705</v>
      </c>
      <c r="E355" s="46">
        <v>0</v>
      </c>
      <c r="F355" s="46">
        <v>10</v>
      </c>
      <c r="G355" s="46">
        <v>10</v>
      </c>
      <c r="H355" s="46">
        <v>78110000</v>
      </c>
      <c r="I355" s="38">
        <v>234504</v>
      </c>
      <c r="J355" s="38">
        <f t="shared" si="11"/>
        <v>2345040</v>
      </c>
    </row>
    <row r="356" spans="1:10">
      <c r="A356" s="37">
        <f t="shared" si="12"/>
        <v>157</v>
      </c>
      <c r="B356" s="46">
        <v>64221</v>
      </c>
      <c r="C356" s="77" t="s">
        <v>594</v>
      </c>
      <c r="D356" s="46" t="s">
        <v>705</v>
      </c>
      <c r="E356" s="46">
        <v>0</v>
      </c>
      <c r="F356" s="46">
        <v>10</v>
      </c>
      <c r="G356" s="46">
        <v>10</v>
      </c>
      <c r="H356" s="46">
        <v>78110000</v>
      </c>
      <c r="I356" s="38">
        <v>234504</v>
      </c>
      <c r="J356" s="38">
        <f t="shared" si="11"/>
        <v>2345040</v>
      </c>
    </row>
    <row r="357" spans="1:10">
      <c r="A357" s="37">
        <f t="shared" si="12"/>
        <v>158</v>
      </c>
      <c r="B357" s="46">
        <v>64221</v>
      </c>
      <c r="C357" s="77" t="s">
        <v>595</v>
      </c>
      <c r="D357" s="46" t="s">
        <v>705</v>
      </c>
      <c r="E357" s="46">
        <v>0</v>
      </c>
      <c r="F357" s="46">
        <v>10</v>
      </c>
      <c r="G357" s="46">
        <v>10</v>
      </c>
      <c r="H357" s="46">
        <v>78110000</v>
      </c>
      <c r="I357" s="38">
        <v>234504</v>
      </c>
      <c r="J357" s="38">
        <f t="shared" si="11"/>
        <v>2345040</v>
      </c>
    </row>
    <row r="358" spans="1:10">
      <c r="A358" s="37">
        <f t="shared" si="12"/>
        <v>159</v>
      </c>
      <c r="B358" s="46">
        <v>64221</v>
      </c>
      <c r="C358" s="77" t="s">
        <v>596</v>
      </c>
      <c r="D358" s="46" t="s">
        <v>705</v>
      </c>
      <c r="E358" s="46">
        <v>0</v>
      </c>
      <c r="F358" s="46">
        <v>10</v>
      </c>
      <c r="G358" s="46">
        <v>10</v>
      </c>
      <c r="H358" s="46">
        <v>78110000</v>
      </c>
      <c r="I358" s="38">
        <v>234504</v>
      </c>
      <c r="J358" s="38">
        <f t="shared" si="11"/>
        <v>2345040</v>
      </c>
    </row>
    <row r="359" spans="1:10">
      <c r="A359" s="37">
        <f t="shared" si="12"/>
        <v>160</v>
      </c>
      <c r="B359" s="46">
        <v>64221</v>
      </c>
      <c r="C359" s="77" t="s">
        <v>597</v>
      </c>
      <c r="D359" s="46" t="s">
        <v>705</v>
      </c>
      <c r="E359" s="46">
        <v>0</v>
      </c>
      <c r="F359" s="46">
        <v>10</v>
      </c>
      <c r="G359" s="46">
        <v>10</v>
      </c>
      <c r="H359" s="46">
        <v>78110000</v>
      </c>
      <c r="I359" s="38">
        <v>234504</v>
      </c>
      <c r="J359" s="38">
        <f t="shared" si="11"/>
        <v>2345040</v>
      </c>
    </row>
    <row r="360" spans="1:10">
      <c r="A360" s="37">
        <f t="shared" si="12"/>
        <v>161</v>
      </c>
      <c r="B360" s="46">
        <v>64221</v>
      </c>
      <c r="C360" s="77" t="s">
        <v>598</v>
      </c>
      <c r="D360" s="46" t="s">
        <v>705</v>
      </c>
      <c r="E360" s="46">
        <v>0</v>
      </c>
      <c r="F360" s="46">
        <v>10</v>
      </c>
      <c r="G360" s="46">
        <v>10</v>
      </c>
      <c r="H360" s="46">
        <v>78110000</v>
      </c>
      <c r="I360" s="38">
        <v>234504</v>
      </c>
      <c r="J360" s="38">
        <f t="shared" si="11"/>
        <v>2345040</v>
      </c>
    </row>
    <row r="361" spans="1:10">
      <c r="A361" s="37">
        <f t="shared" si="12"/>
        <v>162</v>
      </c>
      <c r="B361" s="46">
        <v>64221</v>
      </c>
      <c r="C361" s="77" t="s">
        <v>599</v>
      </c>
      <c r="D361" s="46" t="s">
        <v>705</v>
      </c>
      <c r="E361" s="46">
        <v>0</v>
      </c>
      <c r="F361" s="46">
        <v>10</v>
      </c>
      <c r="G361" s="46">
        <v>10</v>
      </c>
      <c r="H361" s="46">
        <v>78110000</v>
      </c>
      <c r="I361" s="38">
        <v>234504</v>
      </c>
      <c r="J361" s="38">
        <f t="shared" si="11"/>
        <v>2345040</v>
      </c>
    </row>
    <row r="362" spans="1:10">
      <c r="A362" s="37">
        <f t="shared" si="12"/>
        <v>163</v>
      </c>
      <c r="B362" s="46">
        <v>64221</v>
      </c>
      <c r="C362" s="77" t="s">
        <v>600</v>
      </c>
      <c r="D362" s="46" t="s">
        <v>705</v>
      </c>
      <c r="E362" s="46">
        <v>0</v>
      </c>
      <c r="F362" s="46">
        <v>10</v>
      </c>
      <c r="G362" s="46">
        <v>10</v>
      </c>
      <c r="H362" s="46">
        <v>78110000</v>
      </c>
      <c r="I362" s="38">
        <v>234504</v>
      </c>
      <c r="J362" s="38">
        <f t="shared" si="11"/>
        <v>2345040</v>
      </c>
    </row>
    <row r="363" spans="1:10">
      <c r="A363" s="37">
        <f t="shared" si="12"/>
        <v>164</v>
      </c>
      <c r="B363" s="46">
        <v>64221</v>
      </c>
      <c r="C363" s="77" t="s">
        <v>601</v>
      </c>
      <c r="D363" s="46" t="s">
        <v>705</v>
      </c>
      <c r="E363" s="46">
        <v>0</v>
      </c>
      <c r="F363" s="46">
        <v>10</v>
      </c>
      <c r="G363" s="46">
        <v>10</v>
      </c>
      <c r="H363" s="46">
        <v>78110000</v>
      </c>
      <c r="I363" s="38">
        <v>234504</v>
      </c>
      <c r="J363" s="38">
        <f t="shared" si="11"/>
        <v>2345040</v>
      </c>
    </row>
    <row r="364" spans="1:10">
      <c r="A364" s="37">
        <f t="shared" si="12"/>
        <v>165</v>
      </c>
      <c r="B364" s="46">
        <v>64221</v>
      </c>
      <c r="C364" s="77" t="s">
        <v>602</v>
      </c>
      <c r="D364" s="46" t="s">
        <v>705</v>
      </c>
      <c r="E364" s="46">
        <v>0</v>
      </c>
      <c r="F364" s="46">
        <v>10</v>
      </c>
      <c r="G364" s="46">
        <v>10</v>
      </c>
      <c r="H364" s="46">
        <v>78110000</v>
      </c>
      <c r="I364" s="38">
        <v>234504</v>
      </c>
      <c r="J364" s="38">
        <f t="shared" si="11"/>
        <v>2345040</v>
      </c>
    </row>
    <row r="365" spans="1:10">
      <c r="A365" s="37">
        <f t="shared" si="12"/>
        <v>166</v>
      </c>
      <c r="B365" s="46">
        <v>64221</v>
      </c>
      <c r="C365" s="77" t="s">
        <v>603</v>
      </c>
      <c r="D365" s="46" t="s">
        <v>705</v>
      </c>
      <c r="E365" s="46">
        <v>0</v>
      </c>
      <c r="F365" s="46">
        <v>10</v>
      </c>
      <c r="G365" s="46">
        <v>10</v>
      </c>
      <c r="H365" s="46">
        <v>78110000</v>
      </c>
      <c r="I365" s="38">
        <v>234504</v>
      </c>
      <c r="J365" s="38">
        <f t="shared" si="11"/>
        <v>2345040</v>
      </c>
    </row>
    <row r="366" spans="1:10">
      <c r="A366" s="37">
        <f t="shared" si="12"/>
        <v>167</v>
      </c>
      <c r="B366" s="46">
        <v>64221</v>
      </c>
      <c r="C366" s="77" t="s">
        <v>604</v>
      </c>
      <c r="D366" s="46" t="s">
        <v>705</v>
      </c>
      <c r="E366" s="46">
        <v>0</v>
      </c>
      <c r="F366" s="46">
        <v>10</v>
      </c>
      <c r="G366" s="46">
        <v>10</v>
      </c>
      <c r="H366" s="46">
        <v>78110000</v>
      </c>
      <c r="I366" s="38">
        <v>234504</v>
      </c>
      <c r="J366" s="38">
        <f t="shared" si="11"/>
        <v>2345040</v>
      </c>
    </row>
    <row r="367" spans="1:10">
      <c r="A367" s="37">
        <f t="shared" si="12"/>
        <v>168</v>
      </c>
      <c r="B367" s="46">
        <v>64221</v>
      </c>
      <c r="C367" s="77" t="s">
        <v>605</v>
      </c>
      <c r="D367" s="46" t="s">
        <v>705</v>
      </c>
      <c r="E367" s="46">
        <v>0</v>
      </c>
      <c r="F367" s="46">
        <v>10</v>
      </c>
      <c r="G367" s="46">
        <v>10</v>
      </c>
      <c r="H367" s="46">
        <v>78110000</v>
      </c>
      <c r="I367" s="38">
        <v>234504</v>
      </c>
      <c r="J367" s="38">
        <f t="shared" si="11"/>
        <v>2345040</v>
      </c>
    </row>
    <row r="368" spans="1:10">
      <c r="A368" s="37">
        <f t="shared" si="12"/>
        <v>169</v>
      </c>
      <c r="B368" s="46">
        <v>64221</v>
      </c>
      <c r="C368" s="77" t="s">
        <v>606</v>
      </c>
      <c r="D368" s="46" t="s">
        <v>705</v>
      </c>
      <c r="E368" s="46">
        <v>0</v>
      </c>
      <c r="F368" s="46">
        <v>10</v>
      </c>
      <c r="G368" s="46">
        <v>10</v>
      </c>
      <c r="H368" s="46">
        <v>78110000</v>
      </c>
      <c r="I368" s="38">
        <v>234504</v>
      </c>
      <c r="J368" s="38">
        <f t="shared" si="11"/>
        <v>2345040</v>
      </c>
    </row>
    <row r="369" spans="1:10">
      <c r="A369" s="37">
        <f t="shared" si="12"/>
        <v>170</v>
      </c>
      <c r="B369" s="46">
        <v>64221</v>
      </c>
      <c r="C369" s="77" t="s">
        <v>607</v>
      </c>
      <c r="D369" s="46" t="s">
        <v>705</v>
      </c>
      <c r="E369" s="46">
        <v>0</v>
      </c>
      <c r="F369" s="46">
        <v>10</v>
      </c>
      <c r="G369" s="46">
        <v>10</v>
      </c>
      <c r="H369" s="46">
        <v>78110000</v>
      </c>
      <c r="I369" s="38">
        <v>234504</v>
      </c>
      <c r="J369" s="38">
        <f t="shared" si="11"/>
        <v>2345040</v>
      </c>
    </row>
    <row r="370" spans="1:10">
      <c r="A370" s="37">
        <f t="shared" si="12"/>
        <v>171</v>
      </c>
      <c r="B370" s="46">
        <v>64221</v>
      </c>
      <c r="C370" s="77" t="s">
        <v>608</v>
      </c>
      <c r="D370" s="46" t="s">
        <v>705</v>
      </c>
      <c r="E370" s="46">
        <v>0</v>
      </c>
      <c r="F370" s="46">
        <v>10</v>
      </c>
      <c r="G370" s="46">
        <v>10</v>
      </c>
      <c r="H370" s="46">
        <v>78110000</v>
      </c>
      <c r="I370" s="38">
        <v>234504</v>
      </c>
      <c r="J370" s="38">
        <f t="shared" si="11"/>
        <v>2345040</v>
      </c>
    </row>
    <row r="371" spans="1:10">
      <c r="A371" s="37">
        <f t="shared" si="12"/>
        <v>172</v>
      </c>
      <c r="B371" s="46">
        <v>64221</v>
      </c>
      <c r="C371" s="77" t="s">
        <v>609</v>
      </c>
      <c r="D371" s="46" t="s">
        <v>705</v>
      </c>
      <c r="E371" s="46">
        <v>0</v>
      </c>
      <c r="F371" s="46">
        <v>10</v>
      </c>
      <c r="G371" s="46">
        <v>10</v>
      </c>
      <c r="H371" s="46">
        <v>78110000</v>
      </c>
      <c r="I371" s="38">
        <v>234504</v>
      </c>
      <c r="J371" s="38">
        <f t="shared" si="11"/>
        <v>2345040</v>
      </c>
    </row>
    <row r="372" spans="1:10">
      <c r="A372" s="37">
        <f t="shared" si="12"/>
        <v>173</v>
      </c>
      <c r="B372" s="46">
        <v>64221</v>
      </c>
      <c r="C372" s="77" t="s">
        <v>610</v>
      </c>
      <c r="D372" s="46" t="s">
        <v>705</v>
      </c>
      <c r="E372" s="46">
        <v>0</v>
      </c>
      <c r="F372" s="46">
        <v>10</v>
      </c>
      <c r="G372" s="46">
        <v>10</v>
      </c>
      <c r="H372" s="46">
        <v>78110000</v>
      </c>
      <c r="I372" s="38">
        <v>234504</v>
      </c>
      <c r="J372" s="38">
        <f t="shared" si="11"/>
        <v>2345040</v>
      </c>
    </row>
    <row r="373" spans="1:10">
      <c r="A373" s="37">
        <f t="shared" si="12"/>
        <v>174</v>
      </c>
      <c r="B373" s="46">
        <v>64221</v>
      </c>
      <c r="C373" s="77" t="s">
        <v>611</v>
      </c>
      <c r="D373" s="46" t="s">
        <v>705</v>
      </c>
      <c r="E373" s="46">
        <v>0</v>
      </c>
      <c r="F373" s="46">
        <v>10</v>
      </c>
      <c r="G373" s="46">
        <v>10</v>
      </c>
      <c r="H373" s="46">
        <v>78110000</v>
      </c>
      <c r="I373" s="38">
        <v>234504</v>
      </c>
      <c r="J373" s="38">
        <f t="shared" si="11"/>
        <v>2345040</v>
      </c>
    </row>
    <row r="374" spans="1:10">
      <c r="A374" s="37">
        <f t="shared" si="12"/>
        <v>175</v>
      </c>
      <c r="B374" s="46">
        <v>64221</v>
      </c>
      <c r="C374" s="77" t="s">
        <v>612</v>
      </c>
      <c r="D374" s="46" t="s">
        <v>705</v>
      </c>
      <c r="E374" s="46">
        <v>0</v>
      </c>
      <c r="F374" s="46">
        <v>10</v>
      </c>
      <c r="G374" s="46">
        <v>10</v>
      </c>
      <c r="H374" s="46">
        <v>78110000</v>
      </c>
      <c r="I374" s="38">
        <v>234504</v>
      </c>
      <c r="J374" s="38">
        <f t="shared" si="11"/>
        <v>2345040</v>
      </c>
    </row>
    <row r="375" spans="1:10">
      <c r="A375" s="37">
        <f t="shared" si="12"/>
        <v>176</v>
      </c>
      <c r="B375" s="46">
        <v>64221</v>
      </c>
      <c r="C375" s="77" t="s">
        <v>613</v>
      </c>
      <c r="D375" s="46" t="s">
        <v>705</v>
      </c>
      <c r="E375" s="46">
        <v>0</v>
      </c>
      <c r="F375" s="46">
        <v>10</v>
      </c>
      <c r="G375" s="46">
        <v>10</v>
      </c>
      <c r="H375" s="46">
        <v>78110000</v>
      </c>
      <c r="I375" s="38">
        <v>234504</v>
      </c>
      <c r="J375" s="38">
        <f t="shared" si="11"/>
        <v>2345040</v>
      </c>
    </row>
    <row r="376" spans="1:10">
      <c r="A376" s="37">
        <f t="shared" si="12"/>
        <v>177</v>
      </c>
      <c r="B376" s="46">
        <v>64221</v>
      </c>
      <c r="C376" s="77" t="s">
        <v>614</v>
      </c>
      <c r="D376" s="46" t="s">
        <v>705</v>
      </c>
      <c r="E376" s="46">
        <v>0</v>
      </c>
      <c r="F376" s="46">
        <v>10</v>
      </c>
      <c r="G376" s="46">
        <v>10</v>
      </c>
      <c r="H376" s="46">
        <v>78110000</v>
      </c>
      <c r="I376" s="38">
        <v>234504</v>
      </c>
      <c r="J376" s="38">
        <f t="shared" si="11"/>
        <v>2345040</v>
      </c>
    </row>
    <row r="377" spans="1:10">
      <c r="A377" s="37">
        <f t="shared" si="12"/>
        <v>178</v>
      </c>
      <c r="B377" s="46">
        <v>64221</v>
      </c>
      <c r="C377" s="77" t="s">
        <v>615</v>
      </c>
      <c r="D377" s="46" t="s">
        <v>705</v>
      </c>
      <c r="E377" s="46">
        <v>0</v>
      </c>
      <c r="F377" s="46">
        <v>10</v>
      </c>
      <c r="G377" s="46">
        <v>10</v>
      </c>
      <c r="H377" s="46">
        <v>78110000</v>
      </c>
      <c r="I377" s="38">
        <v>234504</v>
      </c>
      <c r="J377" s="38">
        <f t="shared" si="11"/>
        <v>2345040</v>
      </c>
    </row>
    <row r="378" spans="1:10">
      <c r="A378" s="37">
        <f t="shared" si="12"/>
        <v>179</v>
      </c>
      <c r="B378" s="46">
        <v>64221</v>
      </c>
      <c r="C378" s="77" t="s">
        <v>616</v>
      </c>
      <c r="D378" s="46" t="s">
        <v>705</v>
      </c>
      <c r="E378" s="46">
        <v>0</v>
      </c>
      <c r="F378" s="46">
        <v>10</v>
      </c>
      <c r="G378" s="46">
        <v>10</v>
      </c>
      <c r="H378" s="46">
        <v>78110000</v>
      </c>
      <c r="I378" s="38">
        <v>234504</v>
      </c>
      <c r="J378" s="38">
        <f t="shared" si="11"/>
        <v>2345040</v>
      </c>
    </row>
    <row r="379" spans="1:10">
      <c r="A379" s="37">
        <f t="shared" si="12"/>
        <v>180</v>
      </c>
      <c r="B379" s="46">
        <v>64221</v>
      </c>
      <c r="C379" s="77" t="s">
        <v>617</v>
      </c>
      <c r="D379" s="46" t="s">
        <v>705</v>
      </c>
      <c r="E379" s="46">
        <v>0</v>
      </c>
      <c r="F379" s="46">
        <v>10</v>
      </c>
      <c r="G379" s="46">
        <v>10</v>
      </c>
      <c r="H379" s="46">
        <v>78110000</v>
      </c>
      <c r="I379" s="38">
        <v>234504</v>
      </c>
      <c r="J379" s="38">
        <f t="shared" si="11"/>
        <v>2345040</v>
      </c>
    </row>
    <row r="380" spans="1:10">
      <c r="A380" s="37">
        <f t="shared" si="12"/>
        <v>181</v>
      </c>
      <c r="B380" s="46">
        <v>64221</v>
      </c>
      <c r="C380" s="77" t="s">
        <v>618</v>
      </c>
      <c r="D380" s="46" t="s">
        <v>705</v>
      </c>
      <c r="E380" s="46">
        <v>0</v>
      </c>
      <c r="F380" s="46">
        <v>50</v>
      </c>
      <c r="G380" s="46">
        <v>50</v>
      </c>
      <c r="H380" s="46">
        <v>78110000</v>
      </c>
      <c r="I380" s="38">
        <v>234504</v>
      </c>
      <c r="J380" s="38">
        <f t="shared" si="11"/>
        <v>11725200</v>
      </c>
    </row>
    <row r="381" spans="1:10">
      <c r="A381" s="37">
        <f t="shared" si="12"/>
        <v>182</v>
      </c>
      <c r="B381" s="46">
        <v>64221</v>
      </c>
      <c r="C381" s="77" t="s">
        <v>619</v>
      </c>
      <c r="D381" s="46" t="s">
        <v>705</v>
      </c>
      <c r="E381" s="46">
        <v>0</v>
      </c>
      <c r="F381" s="46">
        <v>10</v>
      </c>
      <c r="G381" s="46">
        <v>10</v>
      </c>
      <c r="H381" s="46">
        <v>78110000</v>
      </c>
      <c r="I381" s="38">
        <v>234504</v>
      </c>
      <c r="J381" s="38">
        <f t="shared" si="11"/>
        <v>2345040</v>
      </c>
    </row>
    <row r="382" spans="1:10">
      <c r="A382" s="37">
        <f t="shared" si="12"/>
        <v>183</v>
      </c>
      <c r="B382" s="46">
        <v>64221</v>
      </c>
      <c r="C382" s="77" t="s">
        <v>620</v>
      </c>
      <c r="D382" s="46" t="s">
        <v>705</v>
      </c>
      <c r="E382" s="46">
        <v>0</v>
      </c>
      <c r="F382" s="46">
        <v>50</v>
      </c>
      <c r="G382" s="46">
        <v>50</v>
      </c>
      <c r="H382" s="46">
        <v>78110000</v>
      </c>
      <c r="I382" s="38">
        <v>234504</v>
      </c>
      <c r="J382" s="38">
        <f t="shared" si="11"/>
        <v>11725200</v>
      </c>
    </row>
    <row r="383" spans="1:10">
      <c r="A383" s="37">
        <f t="shared" si="12"/>
        <v>184</v>
      </c>
      <c r="B383" s="46">
        <v>64221</v>
      </c>
      <c r="C383" s="77" t="s">
        <v>621</v>
      </c>
      <c r="D383" s="46" t="s">
        <v>705</v>
      </c>
      <c r="E383" s="46">
        <v>0</v>
      </c>
      <c r="F383" s="46">
        <v>30</v>
      </c>
      <c r="G383" s="46">
        <v>30</v>
      </c>
      <c r="H383" s="46">
        <v>78110000</v>
      </c>
      <c r="I383" s="38">
        <v>234504</v>
      </c>
      <c r="J383" s="38">
        <f t="shared" si="11"/>
        <v>7035120</v>
      </c>
    </row>
    <row r="384" spans="1:10">
      <c r="A384" s="37">
        <f t="shared" si="12"/>
        <v>185</v>
      </c>
      <c r="B384" s="46">
        <v>64221</v>
      </c>
      <c r="C384" s="77" t="s">
        <v>622</v>
      </c>
      <c r="D384" s="46" t="s">
        <v>705</v>
      </c>
      <c r="E384" s="46">
        <v>0</v>
      </c>
      <c r="F384" s="46">
        <v>10</v>
      </c>
      <c r="G384" s="46">
        <v>10</v>
      </c>
      <c r="H384" s="46">
        <v>78110000</v>
      </c>
      <c r="I384" s="38">
        <v>234504</v>
      </c>
      <c r="J384" s="38">
        <f t="shared" si="11"/>
        <v>2345040</v>
      </c>
    </row>
    <row r="385" spans="1:10">
      <c r="A385" s="37">
        <f t="shared" si="12"/>
        <v>186</v>
      </c>
      <c r="B385" s="46">
        <v>64221</v>
      </c>
      <c r="C385" s="77" t="s">
        <v>623</v>
      </c>
      <c r="D385" s="46" t="s">
        <v>705</v>
      </c>
      <c r="E385" s="46">
        <v>0</v>
      </c>
      <c r="F385" s="46">
        <v>10</v>
      </c>
      <c r="G385" s="46">
        <v>10</v>
      </c>
      <c r="H385" s="46">
        <v>78110000</v>
      </c>
      <c r="I385" s="38">
        <v>234504</v>
      </c>
      <c r="J385" s="38">
        <f t="shared" si="11"/>
        <v>2345040</v>
      </c>
    </row>
    <row r="386" spans="1:10">
      <c r="A386" s="37">
        <f t="shared" si="12"/>
        <v>187</v>
      </c>
      <c r="B386" s="46">
        <v>64221</v>
      </c>
      <c r="C386" s="77" t="s">
        <v>624</v>
      </c>
      <c r="D386" s="46" t="s">
        <v>705</v>
      </c>
      <c r="E386" s="46">
        <v>0</v>
      </c>
      <c r="F386" s="46">
        <v>50</v>
      </c>
      <c r="G386" s="46">
        <v>50</v>
      </c>
      <c r="H386" s="46">
        <v>78110000</v>
      </c>
      <c r="I386" s="38">
        <v>234504</v>
      </c>
      <c r="J386" s="38">
        <f t="shared" si="11"/>
        <v>11725200</v>
      </c>
    </row>
    <row r="387" spans="1:10">
      <c r="A387" s="37">
        <f t="shared" si="12"/>
        <v>188</v>
      </c>
      <c r="B387" s="46">
        <v>64221</v>
      </c>
      <c r="C387" s="77" t="s">
        <v>625</v>
      </c>
      <c r="D387" s="46" t="s">
        <v>705</v>
      </c>
      <c r="E387" s="46">
        <v>0</v>
      </c>
      <c r="F387" s="46">
        <v>200</v>
      </c>
      <c r="G387" s="46">
        <v>200</v>
      </c>
      <c r="H387" s="46">
        <v>78110000</v>
      </c>
      <c r="I387" s="38">
        <v>234504</v>
      </c>
      <c r="J387" s="38">
        <f t="shared" si="11"/>
        <v>46900800</v>
      </c>
    </row>
    <row r="388" spans="1:10">
      <c r="A388" s="37">
        <f t="shared" si="12"/>
        <v>189</v>
      </c>
      <c r="B388" s="46">
        <v>64221</v>
      </c>
      <c r="C388" s="77" t="s">
        <v>626</v>
      </c>
      <c r="D388" s="46" t="s">
        <v>705</v>
      </c>
      <c r="E388" s="46">
        <v>0</v>
      </c>
      <c r="F388" s="46">
        <v>10</v>
      </c>
      <c r="G388" s="46">
        <v>10</v>
      </c>
      <c r="H388" s="46">
        <v>78110000</v>
      </c>
      <c r="I388" s="38">
        <v>234504</v>
      </c>
      <c r="J388" s="38">
        <f t="shared" si="11"/>
        <v>2345040</v>
      </c>
    </row>
    <row r="389" spans="1:10">
      <c r="A389" s="37">
        <f t="shared" si="12"/>
        <v>190</v>
      </c>
      <c r="B389" s="46">
        <v>64221</v>
      </c>
      <c r="C389" s="77" t="s">
        <v>627</v>
      </c>
      <c r="D389" s="46" t="s">
        <v>705</v>
      </c>
      <c r="E389" s="46">
        <v>0</v>
      </c>
      <c r="F389" s="46">
        <v>10</v>
      </c>
      <c r="G389" s="46">
        <v>10</v>
      </c>
      <c r="H389" s="46">
        <v>78110000</v>
      </c>
      <c r="I389" s="38">
        <v>234504</v>
      </c>
      <c r="J389" s="38">
        <f t="shared" si="11"/>
        <v>2345040</v>
      </c>
    </row>
    <row r="390" spans="1:10">
      <c r="A390" s="37">
        <f t="shared" si="12"/>
        <v>191</v>
      </c>
      <c r="B390" s="46">
        <v>64221</v>
      </c>
      <c r="C390" s="77" t="s">
        <v>628</v>
      </c>
      <c r="D390" s="46" t="s">
        <v>705</v>
      </c>
      <c r="E390" s="46">
        <v>0</v>
      </c>
      <c r="F390" s="46">
        <v>10</v>
      </c>
      <c r="G390" s="46">
        <v>10</v>
      </c>
      <c r="H390" s="46">
        <v>78110000</v>
      </c>
      <c r="I390" s="38">
        <v>234504</v>
      </c>
      <c r="J390" s="38">
        <f t="shared" si="11"/>
        <v>2345040</v>
      </c>
    </row>
    <row r="391" spans="1:10">
      <c r="A391" s="37">
        <f t="shared" si="12"/>
        <v>192</v>
      </c>
      <c r="B391" s="46">
        <v>64221</v>
      </c>
      <c r="C391" s="77" t="s">
        <v>629</v>
      </c>
      <c r="D391" s="46" t="s">
        <v>705</v>
      </c>
      <c r="E391" s="46">
        <v>0</v>
      </c>
      <c r="F391" s="46">
        <v>10</v>
      </c>
      <c r="G391" s="46">
        <v>10</v>
      </c>
      <c r="H391" s="46">
        <v>78110000</v>
      </c>
      <c r="I391" s="38">
        <v>234504</v>
      </c>
      <c r="J391" s="38">
        <f t="shared" si="11"/>
        <v>2345040</v>
      </c>
    </row>
    <row r="392" spans="1:10">
      <c r="A392" s="37">
        <f t="shared" si="12"/>
        <v>193</v>
      </c>
      <c r="B392" s="46">
        <v>64221</v>
      </c>
      <c r="C392" s="77" t="s">
        <v>630</v>
      </c>
      <c r="D392" s="46" t="s">
        <v>705</v>
      </c>
      <c r="E392" s="46">
        <v>0</v>
      </c>
      <c r="F392" s="46">
        <v>10</v>
      </c>
      <c r="G392" s="46">
        <v>10</v>
      </c>
      <c r="H392" s="46">
        <v>78110000</v>
      </c>
      <c r="I392" s="38">
        <v>234504</v>
      </c>
      <c r="J392" s="38">
        <f t="shared" si="11"/>
        <v>2345040</v>
      </c>
    </row>
    <row r="393" spans="1:10">
      <c r="A393" s="37">
        <f t="shared" si="12"/>
        <v>194</v>
      </c>
      <c r="B393" s="46">
        <v>64221</v>
      </c>
      <c r="C393" s="77" t="s">
        <v>631</v>
      </c>
      <c r="D393" s="46" t="s">
        <v>705</v>
      </c>
      <c r="E393" s="46">
        <v>0</v>
      </c>
      <c r="F393" s="46">
        <v>10</v>
      </c>
      <c r="G393" s="46">
        <v>10</v>
      </c>
      <c r="H393" s="46">
        <v>78110000</v>
      </c>
      <c r="I393" s="38">
        <v>234504</v>
      </c>
      <c r="J393" s="38">
        <f t="shared" si="11"/>
        <v>2345040</v>
      </c>
    </row>
    <row r="394" spans="1:10">
      <c r="A394" s="37">
        <f t="shared" si="12"/>
        <v>195</v>
      </c>
      <c r="B394" s="46">
        <v>64221</v>
      </c>
      <c r="C394" s="77" t="s">
        <v>632</v>
      </c>
      <c r="D394" s="46" t="s">
        <v>705</v>
      </c>
      <c r="E394" s="46">
        <v>0</v>
      </c>
      <c r="F394" s="46">
        <v>10</v>
      </c>
      <c r="G394" s="46">
        <v>10</v>
      </c>
      <c r="H394" s="46">
        <v>78110000</v>
      </c>
      <c r="I394" s="38">
        <v>234504</v>
      </c>
      <c r="J394" s="38">
        <f t="shared" si="11"/>
        <v>2345040</v>
      </c>
    </row>
    <row r="395" spans="1:10">
      <c r="A395" s="37">
        <f t="shared" si="12"/>
        <v>196</v>
      </c>
      <c r="B395" s="46">
        <v>64221</v>
      </c>
      <c r="C395" s="77" t="s">
        <v>633</v>
      </c>
      <c r="D395" s="46" t="s">
        <v>705</v>
      </c>
      <c r="E395" s="46">
        <v>0</v>
      </c>
      <c r="F395" s="46">
        <v>10</v>
      </c>
      <c r="G395" s="46">
        <v>10</v>
      </c>
      <c r="H395" s="46">
        <v>78110000</v>
      </c>
      <c r="I395" s="38">
        <v>234504</v>
      </c>
      <c r="J395" s="38">
        <f t="shared" si="11"/>
        <v>2345040</v>
      </c>
    </row>
    <row r="396" spans="1:10">
      <c r="A396" s="37">
        <f t="shared" si="12"/>
        <v>197</v>
      </c>
      <c r="B396" s="46">
        <v>64221</v>
      </c>
      <c r="C396" s="77" t="s">
        <v>634</v>
      </c>
      <c r="D396" s="46" t="s">
        <v>705</v>
      </c>
      <c r="E396" s="46">
        <v>0</v>
      </c>
      <c r="F396" s="46">
        <v>10</v>
      </c>
      <c r="G396" s="46">
        <v>10</v>
      </c>
      <c r="H396" s="46">
        <v>78110000</v>
      </c>
      <c r="I396" s="38">
        <v>234504</v>
      </c>
      <c r="J396" s="38">
        <f t="shared" si="11"/>
        <v>2345040</v>
      </c>
    </row>
    <row r="397" spans="1:10">
      <c r="A397" s="37">
        <f t="shared" si="12"/>
        <v>198</v>
      </c>
      <c r="B397" s="46">
        <v>64221</v>
      </c>
      <c r="C397" s="77" t="s">
        <v>635</v>
      </c>
      <c r="D397" s="46" t="s">
        <v>705</v>
      </c>
      <c r="E397" s="46">
        <v>0</v>
      </c>
      <c r="F397" s="46">
        <v>10</v>
      </c>
      <c r="G397" s="46">
        <v>10</v>
      </c>
      <c r="H397" s="46">
        <v>78110000</v>
      </c>
      <c r="I397" s="38">
        <v>234504</v>
      </c>
      <c r="J397" s="38">
        <f t="shared" si="11"/>
        <v>2345040</v>
      </c>
    </row>
    <row r="398" spans="1:10">
      <c r="A398" s="37">
        <f t="shared" si="12"/>
        <v>199</v>
      </c>
      <c r="B398" s="46">
        <v>64221</v>
      </c>
      <c r="C398" s="77" t="s">
        <v>636</v>
      </c>
      <c r="D398" s="46" t="s">
        <v>705</v>
      </c>
      <c r="E398" s="46">
        <v>0</v>
      </c>
      <c r="F398" s="46">
        <v>10</v>
      </c>
      <c r="G398" s="46">
        <v>10</v>
      </c>
      <c r="H398" s="46">
        <v>78110000</v>
      </c>
      <c r="I398" s="38">
        <v>234504</v>
      </c>
      <c r="J398" s="38">
        <f t="shared" si="11"/>
        <v>2345040</v>
      </c>
    </row>
    <row r="399" spans="1:10">
      <c r="A399" s="37">
        <f t="shared" si="12"/>
        <v>200</v>
      </c>
      <c r="B399" s="46">
        <v>64221</v>
      </c>
      <c r="C399" s="77" t="s">
        <v>637</v>
      </c>
      <c r="D399" s="46" t="s">
        <v>705</v>
      </c>
      <c r="E399" s="46">
        <v>0</v>
      </c>
      <c r="F399" s="46">
        <v>100</v>
      </c>
      <c r="G399" s="46">
        <v>100</v>
      </c>
      <c r="H399" s="46">
        <v>78110000</v>
      </c>
      <c r="I399" s="38">
        <v>234504</v>
      </c>
      <c r="J399" s="38">
        <f t="shared" ref="J399:J462" si="13">I399*F399</f>
        <v>23450400</v>
      </c>
    </row>
    <row r="400" spans="1:10">
      <c r="A400" s="37">
        <f t="shared" ref="A400:A463" si="14">A399+1</f>
        <v>201</v>
      </c>
      <c r="B400" s="46">
        <v>64221</v>
      </c>
      <c r="C400" s="77" t="s">
        <v>638</v>
      </c>
      <c r="D400" s="46" t="s">
        <v>705</v>
      </c>
      <c r="E400" s="46">
        <v>0</v>
      </c>
      <c r="F400" s="46">
        <v>10</v>
      </c>
      <c r="G400" s="46">
        <v>10</v>
      </c>
      <c r="H400" s="46">
        <v>78110000</v>
      </c>
      <c r="I400" s="38">
        <v>234504</v>
      </c>
      <c r="J400" s="38">
        <f t="shared" si="13"/>
        <v>2345040</v>
      </c>
    </row>
    <row r="401" spans="1:10">
      <c r="A401" s="37">
        <f t="shared" si="14"/>
        <v>202</v>
      </c>
      <c r="B401" s="46">
        <v>64221</v>
      </c>
      <c r="C401" s="77" t="s">
        <v>639</v>
      </c>
      <c r="D401" s="46" t="s">
        <v>705</v>
      </c>
      <c r="E401" s="46">
        <v>0</v>
      </c>
      <c r="F401" s="46">
        <v>10</v>
      </c>
      <c r="G401" s="46">
        <v>10</v>
      </c>
      <c r="H401" s="46">
        <v>78110000</v>
      </c>
      <c r="I401" s="38">
        <v>234504</v>
      </c>
      <c r="J401" s="38">
        <f t="shared" si="13"/>
        <v>2345040</v>
      </c>
    </row>
    <row r="402" spans="1:10">
      <c r="A402" s="37">
        <f t="shared" si="14"/>
        <v>203</v>
      </c>
      <c r="B402" s="46">
        <v>64221</v>
      </c>
      <c r="C402" s="77" t="s">
        <v>640</v>
      </c>
      <c r="D402" s="46" t="s">
        <v>705</v>
      </c>
      <c r="E402" s="46">
        <v>0</v>
      </c>
      <c r="F402" s="46">
        <v>10</v>
      </c>
      <c r="G402" s="46">
        <v>10</v>
      </c>
      <c r="H402" s="46">
        <v>78110000</v>
      </c>
      <c r="I402" s="38">
        <v>234504</v>
      </c>
      <c r="J402" s="38">
        <f t="shared" si="13"/>
        <v>2345040</v>
      </c>
    </row>
    <row r="403" spans="1:10">
      <c r="A403" s="37">
        <f t="shared" si="14"/>
        <v>204</v>
      </c>
      <c r="B403" s="46">
        <v>64221</v>
      </c>
      <c r="C403" s="77" t="s">
        <v>641</v>
      </c>
      <c r="D403" s="46" t="s">
        <v>705</v>
      </c>
      <c r="E403" s="46">
        <v>0</v>
      </c>
      <c r="F403" s="46">
        <v>10</v>
      </c>
      <c r="G403" s="46">
        <v>10</v>
      </c>
      <c r="H403" s="46">
        <v>78110000</v>
      </c>
      <c r="I403" s="38">
        <v>234504</v>
      </c>
      <c r="J403" s="38">
        <f t="shared" si="13"/>
        <v>2345040</v>
      </c>
    </row>
    <row r="404" spans="1:10">
      <c r="A404" s="37">
        <f t="shared" si="14"/>
        <v>205</v>
      </c>
      <c r="B404" s="46">
        <v>64221</v>
      </c>
      <c r="C404" s="77" t="s">
        <v>642</v>
      </c>
      <c r="D404" s="46" t="s">
        <v>705</v>
      </c>
      <c r="E404" s="46">
        <v>0</v>
      </c>
      <c r="F404" s="46">
        <v>10</v>
      </c>
      <c r="G404" s="46">
        <v>10</v>
      </c>
      <c r="H404" s="46">
        <v>78110000</v>
      </c>
      <c r="I404" s="38">
        <v>234504</v>
      </c>
      <c r="J404" s="38">
        <f t="shared" si="13"/>
        <v>2345040</v>
      </c>
    </row>
    <row r="405" spans="1:10">
      <c r="A405" s="37">
        <f t="shared" si="14"/>
        <v>206</v>
      </c>
      <c r="B405" s="46">
        <v>64221</v>
      </c>
      <c r="C405" s="77" t="s">
        <v>643</v>
      </c>
      <c r="D405" s="46" t="s">
        <v>705</v>
      </c>
      <c r="E405" s="46">
        <v>0</v>
      </c>
      <c r="F405" s="46">
        <v>10</v>
      </c>
      <c r="G405" s="46">
        <v>10</v>
      </c>
      <c r="H405" s="46">
        <v>78110000</v>
      </c>
      <c r="I405" s="38">
        <v>234504</v>
      </c>
      <c r="J405" s="38">
        <f t="shared" si="13"/>
        <v>2345040</v>
      </c>
    </row>
    <row r="406" spans="1:10">
      <c r="A406" s="37">
        <f t="shared" si="14"/>
        <v>207</v>
      </c>
      <c r="B406" s="46">
        <v>64221</v>
      </c>
      <c r="C406" s="77" t="s">
        <v>644</v>
      </c>
      <c r="D406" s="46" t="s">
        <v>705</v>
      </c>
      <c r="E406" s="46">
        <v>0</v>
      </c>
      <c r="F406" s="46">
        <v>10</v>
      </c>
      <c r="G406" s="46">
        <v>10</v>
      </c>
      <c r="H406" s="46">
        <v>78110000</v>
      </c>
      <c r="I406" s="38">
        <v>234504</v>
      </c>
      <c r="J406" s="38">
        <f t="shared" si="13"/>
        <v>2345040</v>
      </c>
    </row>
    <row r="407" spans="1:10">
      <c r="A407" s="37">
        <f t="shared" si="14"/>
        <v>208</v>
      </c>
      <c r="B407" s="46">
        <v>64221</v>
      </c>
      <c r="C407" s="77" t="s">
        <v>645</v>
      </c>
      <c r="D407" s="46" t="s">
        <v>705</v>
      </c>
      <c r="E407" s="46">
        <v>0</v>
      </c>
      <c r="F407" s="46">
        <v>10</v>
      </c>
      <c r="G407" s="46">
        <v>10</v>
      </c>
      <c r="H407" s="46">
        <v>78110000</v>
      </c>
      <c r="I407" s="38">
        <v>234504</v>
      </c>
      <c r="J407" s="38">
        <f t="shared" si="13"/>
        <v>2345040</v>
      </c>
    </row>
    <row r="408" spans="1:10">
      <c r="A408" s="37">
        <f t="shared" si="14"/>
        <v>209</v>
      </c>
      <c r="B408" s="46">
        <v>64221</v>
      </c>
      <c r="C408" s="77" t="s">
        <v>646</v>
      </c>
      <c r="D408" s="46" t="s">
        <v>705</v>
      </c>
      <c r="E408" s="46">
        <v>0</v>
      </c>
      <c r="F408" s="46">
        <v>20</v>
      </c>
      <c r="G408" s="46">
        <v>20</v>
      </c>
      <c r="H408" s="46">
        <v>78110000</v>
      </c>
      <c r="I408" s="38">
        <v>234504</v>
      </c>
      <c r="J408" s="38">
        <f t="shared" si="13"/>
        <v>4690080</v>
      </c>
    </row>
    <row r="409" spans="1:10">
      <c r="A409" s="37">
        <f t="shared" si="14"/>
        <v>210</v>
      </c>
      <c r="B409" s="46">
        <v>64221</v>
      </c>
      <c r="C409" s="77" t="s">
        <v>647</v>
      </c>
      <c r="D409" s="46" t="s">
        <v>705</v>
      </c>
      <c r="E409" s="46">
        <v>0</v>
      </c>
      <c r="F409" s="46">
        <v>10</v>
      </c>
      <c r="G409" s="46">
        <v>10</v>
      </c>
      <c r="H409" s="46">
        <v>78110000</v>
      </c>
      <c r="I409" s="38">
        <v>234504</v>
      </c>
      <c r="J409" s="38">
        <f t="shared" si="13"/>
        <v>2345040</v>
      </c>
    </row>
    <row r="410" spans="1:10">
      <c r="A410" s="37">
        <f t="shared" si="14"/>
        <v>211</v>
      </c>
      <c r="B410" s="46">
        <v>64221</v>
      </c>
      <c r="C410" s="77" t="s">
        <v>648</v>
      </c>
      <c r="D410" s="46" t="s">
        <v>705</v>
      </c>
      <c r="E410" s="46">
        <v>0</v>
      </c>
      <c r="F410" s="46">
        <v>10</v>
      </c>
      <c r="G410" s="46">
        <v>10</v>
      </c>
      <c r="H410" s="46">
        <v>78110000</v>
      </c>
      <c r="I410" s="38">
        <v>234504</v>
      </c>
      <c r="J410" s="38">
        <f t="shared" si="13"/>
        <v>2345040</v>
      </c>
    </row>
    <row r="411" spans="1:10">
      <c r="A411" s="37">
        <f t="shared" si="14"/>
        <v>212</v>
      </c>
      <c r="B411" s="46">
        <v>64221</v>
      </c>
      <c r="C411" s="77" t="s">
        <v>649</v>
      </c>
      <c r="D411" s="46" t="s">
        <v>705</v>
      </c>
      <c r="E411" s="46">
        <v>0</v>
      </c>
      <c r="F411" s="46">
        <v>10</v>
      </c>
      <c r="G411" s="46">
        <v>10</v>
      </c>
      <c r="H411" s="46">
        <v>78110000</v>
      </c>
      <c r="I411" s="38">
        <v>234504</v>
      </c>
      <c r="J411" s="38">
        <f t="shared" si="13"/>
        <v>2345040</v>
      </c>
    </row>
    <row r="412" spans="1:10">
      <c r="A412" s="37">
        <f t="shared" si="14"/>
        <v>213</v>
      </c>
      <c r="B412" s="46">
        <v>64221</v>
      </c>
      <c r="C412" s="77" t="s">
        <v>650</v>
      </c>
      <c r="D412" s="46" t="s">
        <v>705</v>
      </c>
      <c r="E412" s="46">
        <v>0</v>
      </c>
      <c r="F412" s="46">
        <v>10</v>
      </c>
      <c r="G412" s="46">
        <v>10</v>
      </c>
      <c r="H412" s="46">
        <v>78110000</v>
      </c>
      <c r="I412" s="38">
        <v>234504</v>
      </c>
      <c r="J412" s="38">
        <f t="shared" si="13"/>
        <v>2345040</v>
      </c>
    </row>
    <row r="413" spans="1:10">
      <c r="A413" s="37">
        <f t="shared" si="14"/>
        <v>214</v>
      </c>
      <c r="B413" s="46">
        <v>64221</v>
      </c>
      <c r="C413" s="77" t="s">
        <v>651</v>
      </c>
      <c r="D413" s="46" t="s">
        <v>705</v>
      </c>
      <c r="E413" s="46">
        <v>0</v>
      </c>
      <c r="F413" s="46">
        <v>10</v>
      </c>
      <c r="G413" s="46">
        <v>10</v>
      </c>
      <c r="H413" s="46">
        <v>78110000</v>
      </c>
      <c r="I413" s="38">
        <v>234504</v>
      </c>
      <c r="J413" s="38">
        <f t="shared" si="13"/>
        <v>2345040</v>
      </c>
    </row>
    <row r="414" spans="1:10">
      <c r="A414" s="37">
        <f t="shared" si="14"/>
        <v>215</v>
      </c>
      <c r="B414" s="46">
        <v>64221</v>
      </c>
      <c r="C414" s="77" t="s">
        <v>652</v>
      </c>
      <c r="D414" s="46" t="s">
        <v>705</v>
      </c>
      <c r="E414" s="46">
        <v>0</v>
      </c>
      <c r="F414" s="46">
        <v>10</v>
      </c>
      <c r="G414" s="46">
        <v>10</v>
      </c>
      <c r="H414" s="46">
        <v>78110000</v>
      </c>
      <c r="I414" s="38">
        <v>234504</v>
      </c>
      <c r="J414" s="38">
        <f t="shared" si="13"/>
        <v>2345040</v>
      </c>
    </row>
    <row r="415" spans="1:10">
      <c r="A415" s="37">
        <f t="shared" si="14"/>
        <v>216</v>
      </c>
      <c r="B415" s="46">
        <v>64221</v>
      </c>
      <c r="C415" s="77" t="s">
        <v>653</v>
      </c>
      <c r="D415" s="46" t="s">
        <v>705</v>
      </c>
      <c r="E415" s="46">
        <v>0</v>
      </c>
      <c r="F415" s="46">
        <v>10</v>
      </c>
      <c r="G415" s="46">
        <v>10</v>
      </c>
      <c r="H415" s="46">
        <v>78110000</v>
      </c>
      <c r="I415" s="38">
        <v>234504</v>
      </c>
      <c r="J415" s="38">
        <f t="shared" si="13"/>
        <v>2345040</v>
      </c>
    </row>
    <row r="416" spans="1:10">
      <c r="A416" s="37">
        <f t="shared" si="14"/>
        <v>217</v>
      </c>
      <c r="B416" s="46">
        <v>64221</v>
      </c>
      <c r="C416" s="77" t="s">
        <v>654</v>
      </c>
      <c r="D416" s="46" t="s">
        <v>705</v>
      </c>
      <c r="E416" s="46">
        <v>0</v>
      </c>
      <c r="F416" s="46">
        <v>10</v>
      </c>
      <c r="G416" s="46">
        <v>10</v>
      </c>
      <c r="H416" s="46">
        <v>78110000</v>
      </c>
      <c r="I416" s="38">
        <v>234504</v>
      </c>
      <c r="J416" s="38">
        <f t="shared" si="13"/>
        <v>2345040</v>
      </c>
    </row>
    <row r="417" spans="1:10">
      <c r="A417" s="37">
        <f t="shared" si="14"/>
        <v>218</v>
      </c>
      <c r="B417" s="46">
        <v>64221</v>
      </c>
      <c r="C417" s="77" t="s">
        <v>655</v>
      </c>
      <c r="D417" s="46" t="s">
        <v>705</v>
      </c>
      <c r="E417" s="46">
        <v>0</v>
      </c>
      <c r="F417" s="46">
        <v>10</v>
      </c>
      <c r="G417" s="46">
        <v>10</v>
      </c>
      <c r="H417" s="46">
        <v>78110000</v>
      </c>
      <c r="I417" s="38">
        <v>234504</v>
      </c>
      <c r="J417" s="38">
        <f t="shared" si="13"/>
        <v>2345040</v>
      </c>
    </row>
    <row r="418" spans="1:10">
      <c r="A418" s="37">
        <f t="shared" si="14"/>
        <v>219</v>
      </c>
      <c r="B418" s="46">
        <v>64221</v>
      </c>
      <c r="C418" s="77" t="s">
        <v>656</v>
      </c>
      <c r="D418" s="46" t="s">
        <v>705</v>
      </c>
      <c r="E418" s="46">
        <v>0</v>
      </c>
      <c r="F418" s="46">
        <v>10</v>
      </c>
      <c r="G418" s="46">
        <v>10</v>
      </c>
      <c r="H418" s="46">
        <v>78110000</v>
      </c>
      <c r="I418" s="38">
        <v>234504</v>
      </c>
      <c r="J418" s="38">
        <f t="shared" si="13"/>
        <v>2345040</v>
      </c>
    </row>
    <row r="419" spans="1:10">
      <c r="A419" s="37">
        <f t="shared" si="14"/>
        <v>220</v>
      </c>
      <c r="B419" s="46">
        <v>64221</v>
      </c>
      <c r="C419" s="77" t="s">
        <v>657</v>
      </c>
      <c r="D419" s="46" t="s">
        <v>705</v>
      </c>
      <c r="E419" s="46">
        <v>0</v>
      </c>
      <c r="F419" s="46">
        <v>30</v>
      </c>
      <c r="G419" s="46">
        <v>30</v>
      </c>
      <c r="H419" s="46">
        <v>78110000</v>
      </c>
      <c r="I419" s="38">
        <v>234504</v>
      </c>
      <c r="J419" s="38">
        <f t="shared" si="13"/>
        <v>7035120</v>
      </c>
    </row>
    <row r="420" spans="1:10">
      <c r="A420" s="37">
        <f t="shared" si="14"/>
        <v>221</v>
      </c>
      <c r="B420" s="46">
        <v>64221</v>
      </c>
      <c r="C420" s="77" t="s">
        <v>658</v>
      </c>
      <c r="D420" s="46" t="s">
        <v>705</v>
      </c>
      <c r="E420" s="46">
        <v>0</v>
      </c>
      <c r="F420" s="46">
        <v>300</v>
      </c>
      <c r="G420" s="46">
        <v>300</v>
      </c>
      <c r="H420" s="46">
        <v>78110000</v>
      </c>
      <c r="I420" s="38">
        <v>234504</v>
      </c>
      <c r="J420" s="38">
        <f t="shared" si="13"/>
        <v>70351200</v>
      </c>
    </row>
    <row r="421" spans="1:10">
      <c r="A421" s="37">
        <f t="shared" si="14"/>
        <v>222</v>
      </c>
      <c r="B421" s="46">
        <v>64221</v>
      </c>
      <c r="C421" s="77" t="s">
        <v>659</v>
      </c>
      <c r="D421" s="46" t="s">
        <v>705</v>
      </c>
      <c r="E421" s="46">
        <v>0</v>
      </c>
      <c r="F421" s="46">
        <v>200</v>
      </c>
      <c r="G421" s="46">
        <v>200</v>
      </c>
      <c r="H421" s="46">
        <v>78110000</v>
      </c>
      <c r="I421" s="38">
        <v>234504</v>
      </c>
      <c r="J421" s="38">
        <f t="shared" si="13"/>
        <v>46900800</v>
      </c>
    </row>
    <row r="422" spans="1:10">
      <c r="A422" s="37">
        <f t="shared" si="14"/>
        <v>223</v>
      </c>
      <c r="B422" s="46">
        <v>64221</v>
      </c>
      <c r="C422" s="77" t="s">
        <v>660</v>
      </c>
      <c r="D422" s="46" t="s">
        <v>705</v>
      </c>
      <c r="E422" s="46">
        <v>0</v>
      </c>
      <c r="F422" s="46">
        <v>10</v>
      </c>
      <c r="G422" s="46">
        <v>10</v>
      </c>
      <c r="H422" s="46">
        <v>78110000</v>
      </c>
      <c r="I422" s="38">
        <v>234504</v>
      </c>
      <c r="J422" s="38">
        <f t="shared" si="13"/>
        <v>2345040</v>
      </c>
    </row>
    <row r="423" spans="1:10">
      <c r="A423" s="37">
        <f t="shared" si="14"/>
        <v>224</v>
      </c>
      <c r="B423" s="46">
        <v>64221</v>
      </c>
      <c r="C423" s="77" t="s">
        <v>661</v>
      </c>
      <c r="D423" s="46" t="s">
        <v>705</v>
      </c>
      <c r="E423" s="46">
        <v>0</v>
      </c>
      <c r="F423" s="46">
        <v>30</v>
      </c>
      <c r="G423" s="46">
        <v>30</v>
      </c>
      <c r="H423" s="46">
        <v>78110000</v>
      </c>
      <c r="I423" s="38">
        <v>234504</v>
      </c>
      <c r="J423" s="38">
        <f t="shared" si="13"/>
        <v>7035120</v>
      </c>
    </row>
    <row r="424" spans="1:10">
      <c r="A424" s="37">
        <f t="shared" si="14"/>
        <v>225</v>
      </c>
      <c r="B424" s="46">
        <v>64221</v>
      </c>
      <c r="C424" s="77" t="s">
        <v>662</v>
      </c>
      <c r="D424" s="46" t="s">
        <v>705</v>
      </c>
      <c r="E424" s="46">
        <v>0</v>
      </c>
      <c r="F424" s="46">
        <v>10</v>
      </c>
      <c r="G424" s="46">
        <v>10</v>
      </c>
      <c r="H424" s="46">
        <v>78110000</v>
      </c>
      <c r="I424" s="38">
        <v>234504</v>
      </c>
      <c r="J424" s="38">
        <f t="shared" si="13"/>
        <v>2345040</v>
      </c>
    </row>
    <row r="425" spans="1:10">
      <c r="A425" s="37">
        <f t="shared" si="14"/>
        <v>226</v>
      </c>
      <c r="B425" s="46">
        <v>64221</v>
      </c>
      <c r="C425" s="77" t="s">
        <v>663</v>
      </c>
      <c r="D425" s="46" t="s">
        <v>705</v>
      </c>
      <c r="E425" s="46">
        <v>0</v>
      </c>
      <c r="F425" s="46">
        <v>20</v>
      </c>
      <c r="G425" s="46">
        <v>20</v>
      </c>
      <c r="H425" s="46">
        <v>78110000</v>
      </c>
      <c r="I425" s="38">
        <v>234504</v>
      </c>
      <c r="J425" s="38">
        <f t="shared" si="13"/>
        <v>4690080</v>
      </c>
    </row>
    <row r="426" spans="1:10">
      <c r="A426" s="37">
        <f t="shared" si="14"/>
        <v>227</v>
      </c>
      <c r="B426" s="46">
        <v>64221</v>
      </c>
      <c r="C426" s="77" t="s">
        <v>664</v>
      </c>
      <c r="D426" s="46" t="s">
        <v>705</v>
      </c>
      <c r="E426" s="46">
        <v>0</v>
      </c>
      <c r="F426" s="46">
        <v>20</v>
      </c>
      <c r="G426" s="46">
        <v>20</v>
      </c>
      <c r="H426" s="46">
        <v>78110000</v>
      </c>
      <c r="I426" s="38">
        <v>234504</v>
      </c>
      <c r="J426" s="38">
        <f t="shared" si="13"/>
        <v>4690080</v>
      </c>
    </row>
    <row r="427" spans="1:10">
      <c r="A427" s="37">
        <f t="shared" si="14"/>
        <v>228</v>
      </c>
      <c r="B427" s="46">
        <v>64221</v>
      </c>
      <c r="C427" s="77" t="s">
        <v>665</v>
      </c>
      <c r="D427" s="46" t="s">
        <v>705</v>
      </c>
      <c r="E427" s="46">
        <v>0</v>
      </c>
      <c r="F427" s="46">
        <v>10</v>
      </c>
      <c r="G427" s="46">
        <v>10</v>
      </c>
      <c r="H427" s="46">
        <v>78110000</v>
      </c>
      <c r="I427" s="38">
        <v>234504</v>
      </c>
      <c r="J427" s="38">
        <f t="shared" si="13"/>
        <v>2345040</v>
      </c>
    </row>
    <row r="428" spans="1:10">
      <c r="A428" s="37">
        <f t="shared" si="14"/>
        <v>229</v>
      </c>
      <c r="B428" s="46">
        <v>64221</v>
      </c>
      <c r="C428" s="77" t="s">
        <v>666</v>
      </c>
      <c r="D428" s="46" t="s">
        <v>705</v>
      </c>
      <c r="E428" s="46">
        <v>0</v>
      </c>
      <c r="F428" s="46">
        <v>10</v>
      </c>
      <c r="G428" s="46">
        <v>10</v>
      </c>
      <c r="H428" s="46">
        <v>78110000</v>
      </c>
      <c r="I428" s="38">
        <v>234504</v>
      </c>
      <c r="J428" s="38">
        <f t="shared" si="13"/>
        <v>2345040</v>
      </c>
    </row>
    <row r="429" spans="1:10">
      <c r="A429" s="37">
        <f t="shared" si="14"/>
        <v>230</v>
      </c>
      <c r="B429" s="46">
        <v>64221</v>
      </c>
      <c r="C429" s="77" t="s">
        <v>667</v>
      </c>
      <c r="D429" s="46" t="s">
        <v>705</v>
      </c>
      <c r="E429" s="46">
        <v>0</v>
      </c>
      <c r="F429" s="46">
        <v>50</v>
      </c>
      <c r="G429" s="46">
        <v>50</v>
      </c>
      <c r="H429" s="46">
        <v>78110000</v>
      </c>
      <c r="I429" s="38">
        <v>234504</v>
      </c>
      <c r="J429" s="38">
        <f t="shared" si="13"/>
        <v>11725200</v>
      </c>
    </row>
    <row r="430" spans="1:10">
      <c r="A430" s="37">
        <f t="shared" si="14"/>
        <v>231</v>
      </c>
      <c r="B430" s="46">
        <v>64221</v>
      </c>
      <c r="C430" s="77" t="s">
        <v>668</v>
      </c>
      <c r="D430" s="46" t="s">
        <v>705</v>
      </c>
      <c r="E430" s="46">
        <v>0</v>
      </c>
      <c r="F430" s="46">
        <v>50</v>
      </c>
      <c r="G430" s="46">
        <v>50</v>
      </c>
      <c r="H430" s="46">
        <v>78110000</v>
      </c>
      <c r="I430" s="38">
        <v>234504</v>
      </c>
      <c r="J430" s="38">
        <f t="shared" si="13"/>
        <v>11725200</v>
      </c>
    </row>
    <row r="431" spans="1:10">
      <c r="A431" s="37">
        <f t="shared" si="14"/>
        <v>232</v>
      </c>
      <c r="B431" s="46">
        <v>64221</v>
      </c>
      <c r="C431" s="77" t="s">
        <v>669</v>
      </c>
      <c r="D431" s="46" t="s">
        <v>705</v>
      </c>
      <c r="E431" s="46">
        <v>0</v>
      </c>
      <c r="F431" s="46">
        <v>10</v>
      </c>
      <c r="G431" s="46">
        <v>10</v>
      </c>
      <c r="H431" s="46">
        <v>78110000</v>
      </c>
      <c r="I431" s="38">
        <v>234504</v>
      </c>
      <c r="J431" s="38">
        <f t="shared" si="13"/>
        <v>2345040</v>
      </c>
    </row>
    <row r="432" spans="1:10">
      <c r="A432" s="37">
        <f t="shared" si="14"/>
        <v>233</v>
      </c>
      <c r="B432" s="46">
        <v>64221</v>
      </c>
      <c r="C432" s="77" t="s">
        <v>670</v>
      </c>
      <c r="D432" s="46" t="s">
        <v>705</v>
      </c>
      <c r="E432" s="46">
        <v>0</v>
      </c>
      <c r="F432" s="46">
        <v>50</v>
      </c>
      <c r="G432" s="46">
        <v>50</v>
      </c>
      <c r="H432" s="46">
        <v>78110000</v>
      </c>
      <c r="I432" s="38">
        <v>234504</v>
      </c>
      <c r="J432" s="38">
        <f t="shared" si="13"/>
        <v>11725200</v>
      </c>
    </row>
    <row r="433" spans="1:10">
      <c r="A433" s="37">
        <f t="shared" si="14"/>
        <v>234</v>
      </c>
      <c r="B433" s="46">
        <v>64221</v>
      </c>
      <c r="C433" s="77" t="s">
        <v>671</v>
      </c>
      <c r="D433" s="46" t="s">
        <v>705</v>
      </c>
      <c r="E433" s="46">
        <v>0</v>
      </c>
      <c r="F433" s="46">
        <v>50</v>
      </c>
      <c r="G433" s="46">
        <v>50</v>
      </c>
      <c r="H433" s="46">
        <v>78110000</v>
      </c>
      <c r="I433" s="38">
        <v>234504</v>
      </c>
      <c r="J433" s="38">
        <f t="shared" si="13"/>
        <v>11725200</v>
      </c>
    </row>
    <row r="434" spans="1:10">
      <c r="A434" s="37">
        <f t="shared" si="14"/>
        <v>235</v>
      </c>
      <c r="B434" s="46">
        <v>64221</v>
      </c>
      <c r="C434" s="77" t="s">
        <v>672</v>
      </c>
      <c r="D434" s="46" t="s">
        <v>705</v>
      </c>
      <c r="E434" s="46">
        <v>0</v>
      </c>
      <c r="F434" s="46">
        <v>10</v>
      </c>
      <c r="G434" s="46">
        <v>10</v>
      </c>
      <c r="H434" s="46">
        <v>78110000</v>
      </c>
      <c r="I434" s="38">
        <v>234504</v>
      </c>
      <c r="J434" s="38">
        <f t="shared" si="13"/>
        <v>2345040</v>
      </c>
    </row>
    <row r="435" spans="1:10">
      <c r="A435" s="37">
        <f t="shared" si="14"/>
        <v>236</v>
      </c>
      <c r="B435" s="46">
        <v>64221</v>
      </c>
      <c r="C435" s="77" t="s">
        <v>673</v>
      </c>
      <c r="D435" s="46" t="s">
        <v>705</v>
      </c>
      <c r="E435" s="46">
        <v>0</v>
      </c>
      <c r="F435" s="46">
        <v>10</v>
      </c>
      <c r="G435" s="46">
        <v>10</v>
      </c>
      <c r="H435" s="46">
        <v>78110000</v>
      </c>
      <c r="I435" s="38">
        <v>234504</v>
      </c>
      <c r="J435" s="38">
        <f t="shared" si="13"/>
        <v>2345040</v>
      </c>
    </row>
    <row r="436" spans="1:10">
      <c r="A436" s="37">
        <f t="shared" si="14"/>
        <v>237</v>
      </c>
      <c r="B436" s="46">
        <v>64221</v>
      </c>
      <c r="C436" s="77" t="s">
        <v>674</v>
      </c>
      <c r="D436" s="46" t="s">
        <v>705</v>
      </c>
      <c r="E436" s="46">
        <v>0</v>
      </c>
      <c r="F436" s="46">
        <v>10</v>
      </c>
      <c r="G436" s="46">
        <v>10</v>
      </c>
      <c r="H436" s="46">
        <v>78110000</v>
      </c>
      <c r="I436" s="38">
        <v>234504</v>
      </c>
      <c r="J436" s="38">
        <f t="shared" si="13"/>
        <v>2345040</v>
      </c>
    </row>
    <row r="437" spans="1:10">
      <c r="A437" s="37">
        <f t="shared" si="14"/>
        <v>238</v>
      </c>
      <c r="B437" s="46">
        <v>64221</v>
      </c>
      <c r="C437" s="77" t="s">
        <v>675</v>
      </c>
      <c r="D437" s="46" t="s">
        <v>705</v>
      </c>
      <c r="E437" s="46">
        <v>0</v>
      </c>
      <c r="F437" s="46">
        <v>10</v>
      </c>
      <c r="G437" s="46">
        <v>10</v>
      </c>
      <c r="H437" s="46">
        <v>78110000</v>
      </c>
      <c r="I437" s="38">
        <v>234504</v>
      </c>
      <c r="J437" s="38">
        <f t="shared" si="13"/>
        <v>2345040</v>
      </c>
    </row>
    <row r="438" spans="1:10">
      <c r="A438" s="37">
        <f t="shared" si="14"/>
        <v>239</v>
      </c>
      <c r="B438" s="46">
        <v>64221</v>
      </c>
      <c r="C438" s="77" t="s">
        <v>676</v>
      </c>
      <c r="D438" s="46" t="s">
        <v>705</v>
      </c>
      <c r="E438" s="46">
        <v>0</v>
      </c>
      <c r="F438" s="46">
        <v>10</v>
      </c>
      <c r="G438" s="46">
        <v>10</v>
      </c>
      <c r="H438" s="46">
        <v>78110000</v>
      </c>
      <c r="I438" s="38">
        <v>234504</v>
      </c>
      <c r="J438" s="38">
        <f t="shared" si="13"/>
        <v>2345040</v>
      </c>
    </row>
    <row r="439" spans="1:10">
      <c r="A439" s="37">
        <f t="shared" si="14"/>
        <v>240</v>
      </c>
      <c r="B439" s="46">
        <v>64221</v>
      </c>
      <c r="C439" s="77" t="s">
        <v>677</v>
      </c>
      <c r="D439" s="46" t="s">
        <v>705</v>
      </c>
      <c r="E439" s="46">
        <v>0</v>
      </c>
      <c r="F439" s="46">
        <v>10</v>
      </c>
      <c r="G439" s="46">
        <v>10</v>
      </c>
      <c r="H439" s="46">
        <v>78110000</v>
      </c>
      <c r="I439" s="38">
        <v>234504</v>
      </c>
      <c r="J439" s="38">
        <f t="shared" si="13"/>
        <v>2345040</v>
      </c>
    </row>
    <row r="440" spans="1:10">
      <c r="A440" s="37">
        <f t="shared" si="14"/>
        <v>241</v>
      </c>
      <c r="B440" s="46">
        <v>64221</v>
      </c>
      <c r="C440" s="77" t="s">
        <v>678</v>
      </c>
      <c r="D440" s="46" t="s">
        <v>705</v>
      </c>
      <c r="E440" s="46">
        <v>0</v>
      </c>
      <c r="F440" s="46">
        <v>10</v>
      </c>
      <c r="G440" s="46">
        <v>10</v>
      </c>
      <c r="H440" s="46">
        <v>78110000</v>
      </c>
      <c r="I440" s="38">
        <v>234504</v>
      </c>
      <c r="J440" s="38">
        <f t="shared" si="13"/>
        <v>2345040</v>
      </c>
    </row>
    <row r="441" spans="1:10">
      <c r="A441" s="37">
        <f t="shared" si="14"/>
        <v>242</v>
      </c>
      <c r="B441" s="46">
        <v>64221</v>
      </c>
      <c r="C441" s="77" t="s">
        <v>679</v>
      </c>
      <c r="D441" s="46" t="s">
        <v>705</v>
      </c>
      <c r="E441" s="46">
        <v>0</v>
      </c>
      <c r="F441" s="46">
        <v>10</v>
      </c>
      <c r="G441" s="46">
        <v>10</v>
      </c>
      <c r="H441" s="46">
        <v>78110000</v>
      </c>
      <c r="I441" s="38">
        <v>234504</v>
      </c>
      <c r="J441" s="38">
        <f t="shared" si="13"/>
        <v>2345040</v>
      </c>
    </row>
    <row r="442" spans="1:10">
      <c r="A442" s="37">
        <f t="shared" si="14"/>
        <v>243</v>
      </c>
      <c r="B442" s="46">
        <v>64221</v>
      </c>
      <c r="C442" s="77" t="s">
        <v>680</v>
      </c>
      <c r="D442" s="46" t="s">
        <v>705</v>
      </c>
      <c r="E442" s="46">
        <v>0</v>
      </c>
      <c r="F442" s="46">
        <v>10</v>
      </c>
      <c r="G442" s="46">
        <v>10</v>
      </c>
      <c r="H442" s="46">
        <v>78110000</v>
      </c>
      <c r="I442" s="38">
        <v>234504</v>
      </c>
      <c r="J442" s="38">
        <f t="shared" si="13"/>
        <v>2345040</v>
      </c>
    </row>
    <row r="443" spans="1:10">
      <c r="A443" s="37">
        <f t="shared" si="14"/>
        <v>244</v>
      </c>
      <c r="B443" s="46">
        <v>64221</v>
      </c>
      <c r="C443" s="77" t="s">
        <v>681</v>
      </c>
      <c r="D443" s="46" t="s">
        <v>705</v>
      </c>
      <c r="E443" s="46">
        <v>0</v>
      </c>
      <c r="F443" s="46">
        <v>10</v>
      </c>
      <c r="G443" s="46">
        <v>10</v>
      </c>
      <c r="H443" s="46">
        <v>78110000</v>
      </c>
      <c r="I443" s="38">
        <v>234504</v>
      </c>
      <c r="J443" s="38">
        <f t="shared" si="13"/>
        <v>2345040</v>
      </c>
    </row>
    <row r="444" spans="1:10">
      <c r="A444" s="37">
        <f t="shared" si="14"/>
        <v>245</v>
      </c>
      <c r="B444" s="46">
        <v>64221</v>
      </c>
      <c r="C444" s="77" t="s">
        <v>682</v>
      </c>
      <c r="D444" s="46" t="s">
        <v>705</v>
      </c>
      <c r="E444" s="46">
        <v>0</v>
      </c>
      <c r="F444" s="46">
        <v>10</v>
      </c>
      <c r="G444" s="46">
        <v>10</v>
      </c>
      <c r="H444" s="46">
        <v>78110000</v>
      </c>
      <c r="I444" s="38">
        <v>234504</v>
      </c>
      <c r="J444" s="38">
        <f t="shared" si="13"/>
        <v>2345040</v>
      </c>
    </row>
    <row r="445" spans="1:10">
      <c r="A445" s="37">
        <f t="shared" si="14"/>
        <v>246</v>
      </c>
      <c r="B445" s="46">
        <v>64221</v>
      </c>
      <c r="C445" s="77" t="s">
        <v>683</v>
      </c>
      <c r="D445" s="46" t="s">
        <v>705</v>
      </c>
      <c r="E445" s="46">
        <v>0</v>
      </c>
      <c r="F445" s="46">
        <v>10</v>
      </c>
      <c r="G445" s="46">
        <v>10</v>
      </c>
      <c r="H445" s="46">
        <v>78110000</v>
      </c>
      <c r="I445" s="38">
        <v>234504</v>
      </c>
      <c r="J445" s="38">
        <f t="shared" si="13"/>
        <v>2345040</v>
      </c>
    </row>
    <row r="446" spans="1:10">
      <c r="A446" s="37">
        <f t="shared" si="14"/>
        <v>247</v>
      </c>
      <c r="B446" s="46">
        <v>64221</v>
      </c>
      <c r="C446" s="77" t="s">
        <v>684</v>
      </c>
      <c r="D446" s="46" t="s">
        <v>705</v>
      </c>
      <c r="E446" s="46">
        <v>0</v>
      </c>
      <c r="F446" s="46">
        <v>10</v>
      </c>
      <c r="G446" s="46">
        <v>10</v>
      </c>
      <c r="H446" s="46">
        <v>78110000</v>
      </c>
      <c r="I446" s="38">
        <v>234504</v>
      </c>
      <c r="J446" s="38">
        <f t="shared" si="13"/>
        <v>2345040</v>
      </c>
    </row>
    <row r="447" spans="1:10">
      <c r="A447" s="37">
        <f t="shared" si="14"/>
        <v>248</v>
      </c>
      <c r="B447" s="46">
        <v>64221</v>
      </c>
      <c r="C447" s="77" t="s">
        <v>685</v>
      </c>
      <c r="D447" s="46" t="s">
        <v>705</v>
      </c>
      <c r="E447" s="46">
        <v>0</v>
      </c>
      <c r="F447" s="46">
        <v>10</v>
      </c>
      <c r="G447" s="46">
        <v>10</v>
      </c>
      <c r="H447" s="46">
        <v>78110000</v>
      </c>
      <c r="I447" s="38">
        <v>234504</v>
      </c>
      <c r="J447" s="38">
        <f t="shared" si="13"/>
        <v>2345040</v>
      </c>
    </row>
    <row r="448" spans="1:10">
      <c r="A448" s="37">
        <f t="shared" si="14"/>
        <v>249</v>
      </c>
      <c r="B448" s="46">
        <v>64221</v>
      </c>
      <c r="C448" s="77" t="s">
        <v>686</v>
      </c>
      <c r="D448" s="46" t="s">
        <v>705</v>
      </c>
      <c r="E448" s="46">
        <v>0</v>
      </c>
      <c r="F448" s="46">
        <v>10</v>
      </c>
      <c r="G448" s="46">
        <v>10</v>
      </c>
      <c r="H448" s="46">
        <v>78110000</v>
      </c>
      <c r="I448" s="38">
        <v>234504</v>
      </c>
      <c r="J448" s="38">
        <f t="shared" si="13"/>
        <v>2345040</v>
      </c>
    </row>
    <row r="449" spans="1:10">
      <c r="A449" s="37">
        <f t="shared" si="14"/>
        <v>250</v>
      </c>
      <c r="B449" s="46">
        <v>64221</v>
      </c>
      <c r="C449" s="77" t="s">
        <v>687</v>
      </c>
      <c r="D449" s="46" t="s">
        <v>705</v>
      </c>
      <c r="E449" s="46">
        <v>0</v>
      </c>
      <c r="F449" s="46">
        <v>10</v>
      </c>
      <c r="G449" s="46">
        <v>10</v>
      </c>
      <c r="H449" s="46">
        <v>78110000</v>
      </c>
      <c r="I449" s="38">
        <v>234504</v>
      </c>
      <c r="J449" s="38">
        <f t="shared" si="13"/>
        <v>2345040</v>
      </c>
    </row>
    <row r="450" spans="1:10">
      <c r="A450" s="37">
        <f t="shared" si="14"/>
        <v>251</v>
      </c>
      <c r="B450" s="46">
        <v>64221</v>
      </c>
      <c r="C450" s="77" t="s">
        <v>688</v>
      </c>
      <c r="D450" s="46" t="s">
        <v>705</v>
      </c>
      <c r="E450" s="46">
        <v>0</v>
      </c>
      <c r="F450" s="46">
        <v>10</v>
      </c>
      <c r="G450" s="46">
        <v>10</v>
      </c>
      <c r="H450" s="46">
        <v>78110000</v>
      </c>
      <c r="I450" s="38">
        <v>234504</v>
      </c>
      <c r="J450" s="38">
        <f t="shared" si="13"/>
        <v>2345040</v>
      </c>
    </row>
    <row r="451" spans="1:10">
      <c r="A451" s="37">
        <f t="shared" si="14"/>
        <v>252</v>
      </c>
      <c r="B451" s="46">
        <v>64221</v>
      </c>
      <c r="C451" s="77" t="s">
        <v>689</v>
      </c>
      <c r="D451" s="46" t="s">
        <v>705</v>
      </c>
      <c r="E451" s="46">
        <v>0</v>
      </c>
      <c r="F451" s="46">
        <v>10</v>
      </c>
      <c r="G451" s="46">
        <v>10</v>
      </c>
      <c r="H451" s="46">
        <v>78110000</v>
      </c>
      <c r="I451" s="38">
        <v>234504</v>
      </c>
      <c r="J451" s="38">
        <f t="shared" si="13"/>
        <v>2345040</v>
      </c>
    </row>
    <row r="452" spans="1:10">
      <c r="A452" s="37">
        <f t="shared" si="14"/>
        <v>253</v>
      </c>
      <c r="B452" s="46">
        <v>64221</v>
      </c>
      <c r="C452" s="77" t="s">
        <v>690</v>
      </c>
      <c r="D452" s="46" t="s">
        <v>705</v>
      </c>
      <c r="E452" s="46">
        <v>0</v>
      </c>
      <c r="F452" s="46">
        <v>10</v>
      </c>
      <c r="G452" s="46">
        <v>10</v>
      </c>
      <c r="H452" s="46">
        <v>78110000</v>
      </c>
      <c r="I452" s="38">
        <v>234504</v>
      </c>
      <c r="J452" s="38">
        <f t="shared" si="13"/>
        <v>2345040</v>
      </c>
    </row>
    <row r="453" spans="1:10">
      <c r="A453" s="37">
        <f t="shared" si="14"/>
        <v>254</v>
      </c>
      <c r="B453" s="46">
        <v>64221</v>
      </c>
      <c r="C453" s="77" t="s">
        <v>691</v>
      </c>
      <c r="D453" s="46" t="s">
        <v>705</v>
      </c>
      <c r="E453" s="46">
        <v>0</v>
      </c>
      <c r="F453" s="46">
        <v>10</v>
      </c>
      <c r="G453" s="46">
        <v>10</v>
      </c>
      <c r="H453" s="46">
        <v>78110000</v>
      </c>
      <c r="I453" s="38">
        <v>234504</v>
      </c>
      <c r="J453" s="38">
        <f t="shared" si="13"/>
        <v>2345040</v>
      </c>
    </row>
    <row r="454" spans="1:10">
      <c r="A454" s="37">
        <f t="shared" si="14"/>
        <v>255</v>
      </c>
      <c r="B454" s="46">
        <v>64221</v>
      </c>
      <c r="C454" s="77" t="s">
        <v>692</v>
      </c>
      <c r="D454" s="46" t="s">
        <v>705</v>
      </c>
      <c r="E454" s="46">
        <v>0</v>
      </c>
      <c r="F454" s="46">
        <v>10</v>
      </c>
      <c r="G454" s="46">
        <v>10</v>
      </c>
      <c r="H454" s="46">
        <v>78110000</v>
      </c>
      <c r="I454" s="38">
        <v>234504</v>
      </c>
      <c r="J454" s="38">
        <f t="shared" si="13"/>
        <v>2345040</v>
      </c>
    </row>
    <row r="455" spans="1:10">
      <c r="A455" s="37">
        <f t="shared" si="14"/>
        <v>256</v>
      </c>
      <c r="B455" s="46">
        <v>64221</v>
      </c>
      <c r="C455" s="77" t="s">
        <v>693</v>
      </c>
      <c r="D455" s="46" t="s">
        <v>705</v>
      </c>
      <c r="E455" s="46">
        <v>0</v>
      </c>
      <c r="F455" s="46">
        <v>10</v>
      </c>
      <c r="G455" s="46">
        <v>10</v>
      </c>
      <c r="H455" s="46">
        <v>78110000</v>
      </c>
      <c r="I455" s="38">
        <v>234504</v>
      </c>
      <c r="J455" s="38">
        <f t="shared" si="13"/>
        <v>2345040</v>
      </c>
    </row>
    <row r="456" spans="1:10">
      <c r="A456" s="37">
        <f t="shared" si="14"/>
        <v>257</v>
      </c>
      <c r="B456" s="46">
        <v>64221</v>
      </c>
      <c r="C456" s="77" t="s">
        <v>694</v>
      </c>
      <c r="D456" s="46" t="s">
        <v>705</v>
      </c>
      <c r="E456" s="46">
        <v>0</v>
      </c>
      <c r="F456" s="46">
        <v>10</v>
      </c>
      <c r="G456" s="46">
        <v>10</v>
      </c>
      <c r="H456" s="46">
        <v>78110000</v>
      </c>
      <c r="I456" s="38">
        <v>234504</v>
      </c>
      <c r="J456" s="38">
        <f t="shared" si="13"/>
        <v>2345040</v>
      </c>
    </row>
    <row r="457" spans="1:10">
      <c r="A457" s="37">
        <f t="shared" si="14"/>
        <v>258</v>
      </c>
      <c r="B457" s="46">
        <v>64221</v>
      </c>
      <c r="C457" s="77" t="s">
        <v>695</v>
      </c>
      <c r="D457" s="46" t="s">
        <v>705</v>
      </c>
      <c r="E457" s="46">
        <v>0</v>
      </c>
      <c r="F457" s="46">
        <v>10</v>
      </c>
      <c r="G457" s="46">
        <v>10</v>
      </c>
      <c r="H457" s="46">
        <v>78110000</v>
      </c>
      <c r="I457" s="38">
        <v>234504</v>
      </c>
      <c r="J457" s="38">
        <f t="shared" si="13"/>
        <v>2345040</v>
      </c>
    </row>
    <row r="458" spans="1:10">
      <c r="A458" s="37">
        <f t="shared" si="14"/>
        <v>259</v>
      </c>
      <c r="B458" s="46">
        <v>64221</v>
      </c>
      <c r="C458" s="77" t="s">
        <v>696</v>
      </c>
      <c r="D458" s="46" t="s">
        <v>705</v>
      </c>
      <c r="E458" s="46">
        <v>0</v>
      </c>
      <c r="F458" s="46">
        <v>10</v>
      </c>
      <c r="G458" s="46">
        <v>10</v>
      </c>
      <c r="H458" s="46">
        <v>78110000</v>
      </c>
      <c r="I458" s="38">
        <v>234504</v>
      </c>
      <c r="J458" s="38">
        <f t="shared" si="13"/>
        <v>2345040</v>
      </c>
    </row>
    <row r="459" spans="1:10">
      <c r="A459" s="37">
        <f t="shared" si="14"/>
        <v>260</v>
      </c>
      <c r="B459" s="46">
        <v>64221</v>
      </c>
      <c r="C459" s="77" t="s">
        <v>697</v>
      </c>
      <c r="D459" s="46" t="s">
        <v>705</v>
      </c>
      <c r="E459" s="46">
        <v>0</v>
      </c>
      <c r="F459" s="46">
        <v>10</v>
      </c>
      <c r="G459" s="46">
        <v>10</v>
      </c>
      <c r="H459" s="46">
        <v>78110000</v>
      </c>
      <c r="I459" s="38">
        <v>234504</v>
      </c>
      <c r="J459" s="38">
        <f t="shared" si="13"/>
        <v>2345040</v>
      </c>
    </row>
    <row r="460" spans="1:10">
      <c r="A460" s="37">
        <f t="shared" si="14"/>
        <v>261</v>
      </c>
      <c r="B460" s="46">
        <v>64221</v>
      </c>
      <c r="C460" s="77" t="s">
        <v>698</v>
      </c>
      <c r="D460" s="46" t="s">
        <v>705</v>
      </c>
      <c r="E460" s="46">
        <v>0</v>
      </c>
      <c r="F460" s="46">
        <v>10</v>
      </c>
      <c r="G460" s="46">
        <v>10</v>
      </c>
      <c r="H460" s="46">
        <v>78110000</v>
      </c>
      <c r="I460" s="38">
        <v>234504</v>
      </c>
      <c r="J460" s="38">
        <f t="shared" si="13"/>
        <v>2345040</v>
      </c>
    </row>
    <row r="461" spans="1:10">
      <c r="A461" s="37">
        <f t="shared" si="14"/>
        <v>262</v>
      </c>
      <c r="B461" s="46">
        <v>64221</v>
      </c>
      <c r="C461" s="77" t="s">
        <v>699</v>
      </c>
      <c r="D461" s="46" t="s">
        <v>705</v>
      </c>
      <c r="E461" s="46">
        <v>0</v>
      </c>
      <c r="F461" s="46">
        <v>10</v>
      </c>
      <c r="G461" s="46">
        <v>10</v>
      </c>
      <c r="H461" s="46">
        <v>78110000</v>
      </c>
      <c r="I461" s="38">
        <v>234504</v>
      </c>
      <c r="J461" s="38">
        <f t="shared" si="13"/>
        <v>2345040</v>
      </c>
    </row>
    <row r="462" spans="1:10">
      <c r="A462" s="37">
        <f t="shared" si="14"/>
        <v>263</v>
      </c>
      <c r="B462" s="46">
        <v>64221</v>
      </c>
      <c r="C462" s="77" t="s">
        <v>700</v>
      </c>
      <c r="D462" s="46" t="s">
        <v>705</v>
      </c>
      <c r="E462" s="46">
        <v>0</v>
      </c>
      <c r="F462" s="46">
        <v>10</v>
      </c>
      <c r="G462" s="46">
        <v>10</v>
      </c>
      <c r="H462" s="46">
        <v>78110000</v>
      </c>
      <c r="I462" s="38">
        <v>234504</v>
      </c>
      <c r="J462" s="38">
        <f t="shared" si="13"/>
        <v>2345040</v>
      </c>
    </row>
    <row r="463" spans="1:10">
      <c r="A463" s="37">
        <f t="shared" si="14"/>
        <v>264</v>
      </c>
      <c r="B463" s="46">
        <v>64221</v>
      </c>
      <c r="C463" s="77" t="s">
        <v>701</v>
      </c>
      <c r="D463" s="46" t="s">
        <v>705</v>
      </c>
      <c r="E463" s="46">
        <v>0</v>
      </c>
      <c r="F463" s="46">
        <v>10</v>
      </c>
      <c r="G463" s="46">
        <v>10</v>
      </c>
      <c r="H463" s="46">
        <v>78110000</v>
      </c>
      <c r="I463" s="38">
        <v>234504</v>
      </c>
      <c r="J463" s="38">
        <f t="shared" ref="J463:J526" si="15">I463*F463</f>
        <v>2345040</v>
      </c>
    </row>
    <row r="464" spans="1:10">
      <c r="A464" s="37">
        <f t="shared" ref="A464:A527" si="16">A463+1</f>
        <v>265</v>
      </c>
      <c r="B464" s="46">
        <v>64221</v>
      </c>
      <c r="C464" s="77" t="s">
        <v>702</v>
      </c>
      <c r="D464" s="46" t="s">
        <v>705</v>
      </c>
      <c r="E464" s="46">
        <v>0</v>
      </c>
      <c r="F464" s="46">
        <v>10</v>
      </c>
      <c r="G464" s="46">
        <v>10</v>
      </c>
      <c r="H464" s="46">
        <v>78110000</v>
      </c>
      <c r="I464" s="38">
        <v>234504</v>
      </c>
      <c r="J464" s="38">
        <f t="shared" si="15"/>
        <v>2345040</v>
      </c>
    </row>
    <row r="465" spans="1:10">
      <c r="A465" s="37">
        <f t="shared" si="16"/>
        <v>266</v>
      </c>
      <c r="B465" s="46">
        <v>64221</v>
      </c>
      <c r="C465" s="77" t="s">
        <v>703</v>
      </c>
      <c r="D465" s="46" t="s">
        <v>705</v>
      </c>
      <c r="E465" s="46">
        <v>0</v>
      </c>
      <c r="F465" s="46">
        <v>10</v>
      </c>
      <c r="G465" s="46">
        <v>10</v>
      </c>
      <c r="H465" s="46">
        <v>78110000</v>
      </c>
      <c r="I465" s="38">
        <v>234504</v>
      </c>
      <c r="J465" s="38">
        <f t="shared" si="15"/>
        <v>2345040</v>
      </c>
    </row>
    <row r="466" spans="1:10">
      <c r="A466" s="37">
        <f t="shared" si="16"/>
        <v>267</v>
      </c>
      <c r="B466" s="46">
        <v>64221</v>
      </c>
      <c r="C466" s="77" t="s">
        <v>706</v>
      </c>
      <c r="D466" s="46" t="s">
        <v>705</v>
      </c>
      <c r="E466" s="46">
        <v>0</v>
      </c>
      <c r="F466" s="46">
        <v>50</v>
      </c>
      <c r="G466" s="46">
        <v>50</v>
      </c>
      <c r="H466" s="46">
        <v>78110000</v>
      </c>
      <c r="I466" s="38">
        <v>234504</v>
      </c>
      <c r="J466" s="38">
        <f t="shared" si="15"/>
        <v>11725200</v>
      </c>
    </row>
    <row r="467" spans="1:10">
      <c r="A467" s="37">
        <f t="shared" si="16"/>
        <v>268</v>
      </c>
      <c r="B467" s="46">
        <v>64221</v>
      </c>
      <c r="C467" s="77" t="s">
        <v>707</v>
      </c>
      <c r="D467" s="46" t="s">
        <v>705</v>
      </c>
      <c r="E467" s="46">
        <v>0</v>
      </c>
      <c r="F467" s="46">
        <v>50</v>
      </c>
      <c r="G467" s="46">
        <v>50</v>
      </c>
      <c r="H467" s="46">
        <v>78110000</v>
      </c>
      <c r="I467" s="38">
        <v>234504</v>
      </c>
      <c r="J467" s="38">
        <f t="shared" si="15"/>
        <v>11725200</v>
      </c>
    </row>
    <row r="468" spans="1:10">
      <c r="A468" s="37">
        <f t="shared" si="16"/>
        <v>269</v>
      </c>
      <c r="B468" s="46">
        <v>64221</v>
      </c>
      <c r="C468" s="77" t="s">
        <v>708</v>
      </c>
      <c r="D468" s="46" t="s">
        <v>705</v>
      </c>
      <c r="E468" s="46">
        <v>0</v>
      </c>
      <c r="F468" s="46">
        <v>50</v>
      </c>
      <c r="G468" s="46">
        <v>50</v>
      </c>
      <c r="H468" s="46">
        <v>78110000</v>
      </c>
      <c r="I468" s="38">
        <v>234504</v>
      </c>
      <c r="J468" s="38">
        <f t="shared" si="15"/>
        <v>11725200</v>
      </c>
    </row>
    <row r="469" spans="1:10">
      <c r="A469" s="37">
        <f t="shared" si="16"/>
        <v>270</v>
      </c>
      <c r="B469" s="46">
        <v>64221</v>
      </c>
      <c r="C469" s="77" t="s">
        <v>709</v>
      </c>
      <c r="D469" s="46" t="s">
        <v>705</v>
      </c>
      <c r="E469" s="46">
        <v>0</v>
      </c>
      <c r="F469" s="46">
        <v>50</v>
      </c>
      <c r="G469" s="46">
        <v>50</v>
      </c>
      <c r="H469" s="46">
        <v>78110000</v>
      </c>
      <c r="I469" s="38">
        <v>234504</v>
      </c>
      <c r="J469" s="38">
        <f t="shared" si="15"/>
        <v>11725200</v>
      </c>
    </row>
    <row r="470" spans="1:10">
      <c r="A470" s="37">
        <f t="shared" si="16"/>
        <v>271</v>
      </c>
      <c r="B470" s="46">
        <v>64221</v>
      </c>
      <c r="C470" s="77" t="s">
        <v>710</v>
      </c>
      <c r="D470" s="46" t="s">
        <v>705</v>
      </c>
      <c r="E470" s="46">
        <v>0</v>
      </c>
      <c r="F470" s="46">
        <v>100</v>
      </c>
      <c r="G470" s="46">
        <v>100</v>
      </c>
      <c r="H470" s="46">
        <v>78110000</v>
      </c>
      <c r="I470" s="38">
        <v>234504</v>
      </c>
      <c r="J470" s="38">
        <f t="shared" si="15"/>
        <v>23450400</v>
      </c>
    </row>
    <row r="471" spans="1:10">
      <c r="A471" s="37">
        <f t="shared" si="16"/>
        <v>272</v>
      </c>
      <c r="B471" s="46">
        <v>64221</v>
      </c>
      <c r="C471" s="77" t="s">
        <v>711</v>
      </c>
      <c r="D471" s="46" t="s">
        <v>705</v>
      </c>
      <c r="E471" s="46">
        <v>0</v>
      </c>
      <c r="F471" s="46">
        <v>50</v>
      </c>
      <c r="G471" s="46">
        <v>50</v>
      </c>
      <c r="H471" s="46">
        <v>78110000</v>
      </c>
      <c r="I471" s="38">
        <v>234504</v>
      </c>
      <c r="J471" s="38">
        <f t="shared" si="15"/>
        <v>11725200</v>
      </c>
    </row>
    <row r="472" spans="1:10">
      <c r="A472" s="37">
        <f t="shared" si="16"/>
        <v>273</v>
      </c>
      <c r="B472" s="46">
        <v>64221</v>
      </c>
      <c r="C472" s="77" t="s">
        <v>712</v>
      </c>
      <c r="D472" s="46" t="s">
        <v>705</v>
      </c>
      <c r="E472" s="46">
        <v>0</v>
      </c>
      <c r="F472" s="46">
        <v>50</v>
      </c>
      <c r="G472" s="46">
        <v>50</v>
      </c>
      <c r="H472" s="46">
        <v>78110000</v>
      </c>
      <c r="I472" s="38">
        <v>234504</v>
      </c>
      <c r="J472" s="38">
        <f t="shared" si="15"/>
        <v>11725200</v>
      </c>
    </row>
    <row r="473" spans="1:10">
      <c r="A473" s="37">
        <f t="shared" si="16"/>
        <v>274</v>
      </c>
      <c r="B473" s="46">
        <v>64221</v>
      </c>
      <c r="C473" s="77" t="s">
        <v>713</v>
      </c>
      <c r="D473" s="46" t="s">
        <v>705</v>
      </c>
      <c r="E473" s="46">
        <v>0</v>
      </c>
      <c r="F473" s="46">
        <v>100</v>
      </c>
      <c r="G473" s="46">
        <v>100</v>
      </c>
      <c r="H473" s="46">
        <v>78110000</v>
      </c>
      <c r="I473" s="38">
        <v>234504</v>
      </c>
      <c r="J473" s="38">
        <f t="shared" si="15"/>
        <v>23450400</v>
      </c>
    </row>
    <row r="474" spans="1:10">
      <c r="A474" s="37">
        <f t="shared" si="16"/>
        <v>275</v>
      </c>
      <c r="B474" s="46">
        <v>64221</v>
      </c>
      <c r="C474" s="77" t="s">
        <v>714</v>
      </c>
      <c r="D474" s="46" t="s">
        <v>705</v>
      </c>
      <c r="E474" s="46">
        <v>0</v>
      </c>
      <c r="F474" s="46">
        <v>100</v>
      </c>
      <c r="G474" s="46">
        <v>100</v>
      </c>
      <c r="H474" s="46">
        <v>78110000</v>
      </c>
      <c r="I474" s="38">
        <v>234504</v>
      </c>
      <c r="J474" s="38">
        <f t="shared" si="15"/>
        <v>23450400</v>
      </c>
    </row>
    <row r="475" spans="1:10">
      <c r="A475" s="37">
        <f t="shared" si="16"/>
        <v>276</v>
      </c>
      <c r="B475" s="46">
        <v>64221</v>
      </c>
      <c r="C475" s="77" t="s">
        <v>715</v>
      </c>
      <c r="D475" s="46" t="s">
        <v>705</v>
      </c>
      <c r="E475" s="46">
        <v>0</v>
      </c>
      <c r="F475" s="46">
        <v>50</v>
      </c>
      <c r="G475" s="46">
        <v>50</v>
      </c>
      <c r="H475" s="46">
        <v>78110000</v>
      </c>
      <c r="I475" s="38">
        <v>234504</v>
      </c>
      <c r="J475" s="38">
        <f t="shared" si="15"/>
        <v>11725200</v>
      </c>
    </row>
    <row r="476" spans="1:10">
      <c r="A476" s="37">
        <f t="shared" si="16"/>
        <v>277</v>
      </c>
      <c r="B476" s="46">
        <v>64221</v>
      </c>
      <c r="C476" s="77" t="s">
        <v>716</v>
      </c>
      <c r="D476" s="46" t="s">
        <v>705</v>
      </c>
      <c r="E476" s="46">
        <v>0</v>
      </c>
      <c r="F476" s="46">
        <v>50</v>
      </c>
      <c r="G476" s="46">
        <v>50</v>
      </c>
      <c r="H476" s="46">
        <v>78110000</v>
      </c>
      <c r="I476" s="38">
        <v>234504</v>
      </c>
      <c r="J476" s="38">
        <f t="shared" si="15"/>
        <v>11725200</v>
      </c>
    </row>
    <row r="477" spans="1:10">
      <c r="A477" s="37">
        <f t="shared" si="16"/>
        <v>278</v>
      </c>
      <c r="B477" s="46">
        <v>64221</v>
      </c>
      <c r="C477" s="77" t="s">
        <v>717</v>
      </c>
      <c r="D477" s="46" t="s">
        <v>705</v>
      </c>
      <c r="E477" s="46">
        <v>0</v>
      </c>
      <c r="F477" s="46">
        <v>50</v>
      </c>
      <c r="G477" s="46">
        <v>50</v>
      </c>
      <c r="H477" s="46">
        <v>78110000</v>
      </c>
      <c r="I477" s="38">
        <v>234504</v>
      </c>
      <c r="J477" s="38">
        <f t="shared" si="15"/>
        <v>11725200</v>
      </c>
    </row>
    <row r="478" spans="1:10">
      <c r="A478" s="37">
        <f t="shared" si="16"/>
        <v>279</v>
      </c>
      <c r="B478" s="46">
        <v>64221</v>
      </c>
      <c r="C478" s="77" t="s">
        <v>718</v>
      </c>
      <c r="D478" s="46" t="s">
        <v>705</v>
      </c>
      <c r="E478" s="46">
        <v>0</v>
      </c>
      <c r="F478" s="46">
        <v>50</v>
      </c>
      <c r="G478" s="46">
        <v>50</v>
      </c>
      <c r="H478" s="46">
        <v>78110000</v>
      </c>
      <c r="I478" s="38">
        <v>234504</v>
      </c>
      <c r="J478" s="38">
        <f t="shared" si="15"/>
        <v>11725200</v>
      </c>
    </row>
    <row r="479" spans="1:10">
      <c r="A479" s="37">
        <f t="shared" si="16"/>
        <v>280</v>
      </c>
      <c r="B479" s="46">
        <v>64221</v>
      </c>
      <c r="C479" s="77" t="s">
        <v>719</v>
      </c>
      <c r="D479" s="46" t="s">
        <v>705</v>
      </c>
      <c r="E479" s="46">
        <v>0</v>
      </c>
      <c r="F479" s="46">
        <v>50</v>
      </c>
      <c r="G479" s="46">
        <v>50</v>
      </c>
      <c r="H479" s="46">
        <v>78110000</v>
      </c>
      <c r="I479" s="38">
        <v>234504</v>
      </c>
      <c r="J479" s="38">
        <f t="shared" si="15"/>
        <v>11725200</v>
      </c>
    </row>
    <row r="480" spans="1:10">
      <c r="A480" s="37">
        <f t="shared" si="16"/>
        <v>281</v>
      </c>
      <c r="B480" s="46">
        <v>64221</v>
      </c>
      <c r="C480" s="77" t="s">
        <v>720</v>
      </c>
      <c r="D480" s="46" t="s">
        <v>705</v>
      </c>
      <c r="E480" s="46">
        <v>0</v>
      </c>
      <c r="F480" s="46">
        <v>50</v>
      </c>
      <c r="G480" s="46">
        <v>50</v>
      </c>
      <c r="H480" s="46">
        <v>78110000</v>
      </c>
      <c r="I480" s="38">
        <v>234504</v>
      </c>
      <c r="J480" s="38">
        <f t="shared" si="15"/>
        <v>11725200</v>
      </c>
    </row>
    <row r="481" spans="1:10">
      <c r="A481" s="37">
        <f t="shared" si="16"/>
        <v>282</v>
      </c>
      <c r="B481" s="46">
        <v>64221</v>
      </c>
      <c r="C481" s="77" t="s">
        <v>721</v>
      </c>
      <c r="D481" s="46" t="s">
        <v>705</v>
      </c>
      <c r="E481" s="46">
        <v>0</v>
      </c>
      <c r="F481" s="46">
        <v>50</v>
      </c>
      <c r="G481" s="46">
        <v>50</v>
      </c>
      <c r="H481" s="46">
        <v>78110000</v>
      </c>
      <c r="I481" s="38">
        <v>234504</v>
      </c>
      <c r="J481" s="38">
        <f t="shared" si="15"/>
        <v>11725200</v>
      </c>
    </row>
    <row r="482" spans="1:10">
      <c r="A482" s="37">
        <f t="shared" si="16"/>
        <v>283</v>
      </c>
      <c r="B482" s="46">
        <v>64221</v>
      </c>
      <c r="C482" s="77" t="s">
        <v>722</v>
      </c>
      <c r="D482" s="46" t="s">
        <v>705</v>
      </c>
      <c r="E482" s="46">
        <v>0</v>
      </c>
      <c r="F482" s="46">
        <v>50</v>
      </c>
      <c r="G482" s="46">
        <v>50</v>
      </c>
      <c r="H482" s="46">
        <v>78110000</v>
      </c>
      <c r="I482" s="38">
        <v>234504</v>
      </c>
      <c r="J482" s="38">
        <f t="shared" si="15"/>
        <v>11725200</v>
      </c>
    </row>
    <row r="483" spans="1:10">
      <c r="A483" s="37">
        <f t="shared" si="16"/>
        <v>284</v>
      </c>
      <c r="B483" s="46">
        <v>64221</v>
      </c>
      <c r="C483" s="77" t="s">
        <v>723</v>
      </c>
      <c r="D483" s="46" t="s">
        <v>705</v>
      </c>
      <c r="E483" s="46">
        <v>0</v>
      </c>
      <c r="F483" s="46">
        <v>50</v>
      </c>
      <c r="G483" s="46">
        <v>50</v>
      </c>
      <c r="H483" s="46">
        <v>78110000</v>
      </c>
      <c r="I483" s="38">
        <v>234504</v>
      </c>
      <c r="J483" s="38">
        <f t="shared" si="15"/>
        <v>11725200</v>
      </c>
    </row>
    <row r="484" spans="1:10">
      <c r="A484" s="37">
        <f t="shared" si="16"/>
        <v>285</v>
      </c>
      <c r="B484" s="46">
        <v>64221</v>
      </c>
      <c r="C484" s="77" t="s">
        <v>724</v>
      </c>
      <c r="D484" s="46" t="s">
        <v>705</v>
      </c>
      <c r="E484" s="46">
        <v>0</v>
      </c>
      <c r="F484" s="46">
        <v>50</v>
      </c>
      <c r="G484" s="46">
        <v>50</v>
      </c>
      <c r="H484" s="46">
        <v>78110000</v>
      </c>
      <c r="I484" s="38">
        <v>234504</v>
      </c>
      <c r="J484" s="38">
        <f t="shared" si="15"/>
        <v>11725200</v>
      </c>
    </row>
    <row r="485" spans="1:10">
      <c r="A485" s="37">
        <f t="shared" si="16"/>
        <v>286</v>
      </c>
      <c r="B485" s="46">
        <v>64221</v>
      </c>
      <c r="C485" s="77" t="s">
        <v>725</v>
      </c>
      <c r="D485" s="46" t="s">
        <v>705</v>
      </c>
      <c r="E485" s="46">
        <v>0</v>
      </c>
      <c r="F485" s="46">
        <v>50</v>
      </c>
      <c r="G485" s="46">
        <v>50</v>
      </c>
      <c r="H485" s="46">
        <v>78110000</v>
      </c>
      <c r="I485" s="38">
        <v>234504</v>
      </c>
      <c r="J485" s="38">
        <f t="shared" si="15"/>
        <v>11725200</v>
      </c>
    </row>
    <row r="486" spans="1:10">
      <c r="A486" s="37">
        <f t="shared" si="16"/>
        <v>287</v>
      </c>
      <c r="B486" s="46">
        <v>64221</v>
      </c>
      <c r="C486" s="77" t="s">
        <v>726</v>
      </c>
      <c r="D486" s="46" t="s">
        <v>705</v>
      </c>
      <c r="E486" s="46">
        <v>0</v>
      </c>
      <c r="F486" s="46">
        <v>50</v>
      </c>
      <c r="G486" s="46">
        <v>50</v>
      </c>
      <c r="H486" s="46">
        <v>78110000</v>
      </c>
      <c r="I486" s="38">
        <v>234504</v>
      </c>
      <c r="J486" s="38">
        <f t="shared" si="15"/>
        <v>11725200</v>
      </c>
    </row>
    <row r="487" spans="1:10">
      <c r="A487" s="37">
        <f t="shared" si="16"/>
        <v>288</v>
      </c>
      <c r="B487" s="46">
        <v>64221</v>
      </c>
      <c r="C487" s="77" t="s">
        <v>727</v>
      </c>
      <c r="D487" s="46" t="s">
        <v>705</v>
      </c>
      <c r="E487" s="46">
        <v>0</v>
      </c>
      <c r="F487" s="46">
        <v>50</v>
      </c>
      <c r="G487" s="46">
        <v>50</v>
      </c>
      <c r="H487" s="46">
        <v>78110000</v>
      </c>
      <c r="I487" s="38">
        <v>234504</v>
      </c>
      <c r="J487" s="38">
        <f t="shared" si="15"/>
        <v>11725200</v>
      </c>
    </row>
    <row r="488" spans="1:10">
      <c r="A488" s="37">
        <f t="shared" si="16"/>
        <v>289</v>
      </c>
      <c r="B488" s="46">
        <v>64221</v>
      </c>
      <c r="C488" s="77" t="s">
        <v>728</v>
      </c>
      <c r="D488" s="46" t="s">
        <v>705</v>
      </c>
      <c r="E488" s="46">
        <v>0</v>
      </c>
      <c r="F488" s="46">
        <v>50</v>
      </c>
      <c r="G488" s="46">
        <v>50</v>
      </c>
      <c r="H488" s="46">
        <v>78110000</v>
      </c>
      <c r="I488" s="38">
        <v>234504</v>
      </c>
      <c r="J488" s="38">
        <f t="shared" si="15"/>
        <v>11725200</v>
      </c>
    </row>
    <row r="489" spans="1:10">
      <c r="A489" s="37">
        <f t="shared" si="16"/>
        <v>290</v>
      </c>
      <c r="B489" s="46">
        <v>64221</v>
      </c>
      <c r="C489" s="77" t="s">
        <v>729</v>
      </c>
      <c r="D489" s="46" t="s">
        <v>705</v>
      </c>
      <c r="E489" s="46">
        <v>0</v>
      </c>
      <c r="F489" s="46">
        <v>50</v>
      </c>
      <c r="G489" s="46">
        <v>50</v>
      </c>
      <c r="H489" s="46">
        <v>78110000</v>
      </c>
      <c r="I489" s="38">
        <v>234504</v>
      </c>
      <c r="J489" s="38">
        <f t="shared" si="15"/>
        <v>11725200</v>
      </c>
    </row>
    <row r="490" spans="1:10">
      <c r="A490" s="37">
        <f t="shared" si="16"/>
        <v>291</v>
      </c>
      <c r="B490" s="46">
        <v>64221</v>
      </c>
      <c r="C490" s="77" t="s">
        <v>730</v>
      </c>
      <c r="D490" s="46" t="s">
        <v>705</v>
      </c>
      <c r="E490" s="46">
        <v>0</v>
      </c>
      <c r="F490" s="46">
        <v>50</v>
      </c>
      <c r="G490" s="46">
        <v>50</v>
      </c>
      <c r="H490" s="46">
        <v>78110000</v>
      </c>
      <c r="I490" s="38">
        <v>234504</v>
      </c>
      <c r="J490" s="38">
        <f t="shared" si="15"/>
        <v>11725200</v>
      </c>
    </row>
    <row r="491" spans="1:10">
      <c r="A491" s="37">
        <f t="shared" si="16"/>
        <v>292</v>
      </c>
      <c r="B491" s="46">
        <v>64221</v>
      </c>
      <c r="C491" s="77" t="s">
        <v>731</v>
      </c>
      <c r="D491" s="46" t="s">
        <v>705</v>
      </c>
      <c r="E491" s="46">
        <v>0</v>
      </c>
      <c r="F491" s="46">
        <v>50</v>
      </c>
      <c r="G491" s="46">
        <v>50</v>
      </c>
      <c r="H491" s="46">
        <v>78110000</v>
      </c>
      <c r="I491" s="38">
        <v>234504</v>
      </c>
      <c r="J491" s="38">
        <f t="shared" si="15"/>
        <v>11725200</v>
      </c>
    </row>
    <row r="492" spans="1:10">
      <c r="A492" s="37">
        <f t="shared" si="16"/>
        <v>293</v>
      </c>
      <c r="B492" s="46">
        <v>64221</v>
      </c>
      <c r="C492" s="77" t="s">
        <v>732</v>
      </c>
      <c r="D492" s="46" t="s">
        <v>705</v>
      </c>
      <c r="E492" s="46">
        <v>0</v>
      </c>
      <c r="F492" s="46">
        <v>50</v>
      </c>
      <c r="G492" s="46">
        <v>50</v>
      </c>
      <c r="H492" s="46">
        <v>78110000</v>
      </c>
      <c r="I492" s="38">
        <v>234504</v>
      </c>
      <c r="J492" s="38">
        <f t="shared" si="15"/>
        <v>11725200</v>
      </c>
    </row>
    <row r="493" spans="1:10">
      <c r="A493" s="37">
        <f t="shared" si="16"/>
        <v>294</v>
      </c>
      <c r="B493" s="46">
        <v>64221</v>
      </c>
      <c r="C493" s="77" t="s">
        <v>733</v>
      </c>
      <c r="D493" s="46" t="s">
        <v>705</v>
      </c>
      <c r="E493" s="46">
        <v>0</v>
      </c>
      <c r="F493" s="46">
        <v>50</v>
      </c>
      <c r="G493" s="46">
        <v>50</v>
      </c>
      <c r="H493" s="46">
        <v>78110000</v>
      </c>
      <c r="I493" s="38">
        <v>234504</v>
      </c>
      <c r="J493" s="38">
        <f t="shared" si="15"/>
        <v>11725200</v>
      </c>
    </row>
    <row r="494" spans="1:10">
      <c r="A494" s="37">
        <f t="shared" si="16"/>
        <v>295</v>
      </c>
      <c r="B494" s="46">
        <v>64221</v>
      </c>
      <c r="C494" s="77" t="s">
        <v>734</v>
      </c>
      <c r="D494" s="46" t="s">
        <v>705</v>
      </c>
      <c r="E494" s="46">
        <v>0</v>
      </c>
      <c r="F494" s="46">
        <v>50</v>
      </c>
      <c r="G494" s="46">
        <v>50</v>
      </c>
      <c r="H494" s="46">
        <v>78110000</v>
      </c>
      <c r="I494" s="38">
        <v>234504</v>
      </c>
      <c r="J494" s="38">
        <f t="shared" si="15"/>
        <v>11725200</v>
      </c>
    </row>
    <row r="495" spans="1:10">
      <c r="A495" s="37">
        <f t="shared" si="16"/>
        <v>296</v>
      </c>
      <c r="B495" s="46">
        <v>64221</v>
      </c>
      <c r="C495" s="77" t="s">
        <v>735</v>
      </c>
      <c r="D495" s="46" t="s">
        <v>705</v>
      </c>
      <c r="E495" s="46">
        <v>0</v>
      </c>
      <c r="F495" s="46">
        <v>50</v>
      </c>
      <c r="G495" s="46">
        <v>50</v>
      </c>
      <c r="H495" s="46">
        <v>78110000</v>
      </c>
      <c r="I495" s="38">
        <v>234504</v>
      </c>
      <c r="J495" s="38">
        <f t="shared" si="15"/>
        <v>11725200</v>
      </c>
    </row>
    <row r="496" spans="1:10">
      <c r="A496" s="37">
        <f t="shared" si="16"/>
        <v>297</v>
      </c>
      <c r="B496" s="46">
        <v>64221</v>
      </c>
      <c r="C496" s="77" t="s">
        <v>736</v>
      </c>
      <c r="D496" s="46" t="s">
        <v>705</v>
      </c>
      <c r="E496" s="46">
        <v>0</v>
      </c>
      <c r="F496" s="46">
        <v>10</v>
      </c>
      <c r="G496" s="46">
        <v>10</v>
      </c>
      <c r="H496" s="46">
        <v>78110000</v>
      </c>
      <c r="I496" s="38">
        <v>234504</v>
      </c>
      <c r="J496" s="38">
        <f t="shared" si="15"/>
        <v>2345040</v>
      </c>
    </row>
    <row r="497" spans="1:10">
      <c r="A497" s="37">
        <f t="shared" si="16"/>
        <v>298</v>
      </c>
      <c r="B497" s="46">
        <v>64221</v>
      </c>
      <c r="C497" s="77" t="s">
        <v>737</v>
      </c>
      <c r="D497" s="46" t="s">
        <v>705</v>
      </c>
      <c r="E497" s="46">
        <v>0</v>
      </c>
      <c r="F497" s="46">
        <v>10</v>
      </c>
      <c r="G497" s="46">
        <v>10</v>
      </c>
      <c r="H497" s="46">
        <v>78110000</v>
      </c>
      <c r="I497" s="38">
        <v>234504</v>
      </c>
      <c r="J497" s="38">
        <f t="shared" si="15"/>
        <v>2345040</v>
      </c>
    </row>
    <row r="498" spans="1:10">
      <c r="A498" s="37">
        <f t="shared" si="16"/>
        <v>299</v>
      </c>
      <c r="B498" s="46">
        <v>64221</v>
      </c>
      <c r="C498" s="77" t="s">
        <v>738</v>
      </c>
      <c r="D498" s="46" t="s">
        <v>705</v>
      </c>
      <c r="E498" s="46">
        <v>0</v>
      </c>
      <c r="F498" s="46">
        <v>10</v>
      </c>
      <c r="G498" s="46">
        <v>10</v>
      </c>
      <c r="H498" s="46">
        <v>78110000</v>
      </c>
      <c r="I498" s="38">
        <v>234504</v>
      </c>
      <c r="J498" s="38">
        <f t="shared" si="15"/>
        <v>2345040</v>
      </c>
    </row>
    <row r="499" spans="1:10">
      <c r="A499" s="37">
        <f t="shared" si="16"/>
        <v>300</v>
      </c>
      <c r="B499" s="46">
        <v>64221</v>
      </c>
      <c r="C499" s="77" t="s">
        <v>739</v>
      </c>
      <c r="D499" s="46" t="s">
        <v>705</v>
      </c>
      <c r="E499" s="46">
        <v>0</v>
      </c>
      <c r="F499" s="46">
        <v>30</v>
      </c>
      <c r="G499" s="46">
        <v>30</v>
      </c>
      <c r="H499" s="46">
        <v>78110000</v>
      </c>
      <c r="I499" s="38">
        <v>234504</v>
      </c>
      <c r="J499" s="38">
        <f t="shared" si="15"/>
        <v>7035120</v>
      </c>
    </row>
    <row r="500" spans="1:10">
      <c r="A500" s="37">
        <f t="shared" si="16"/>
        <v>301</v>
      </c>
      <c r="B500" s="46">
        <v>64221</v>
      </c>
      <c r="C500" s="77" t="s">
        <v>740</v>
      </c>
      <c r="D500" s="46" t="s">
        <v>705</v>
      </c>
      <c r="E500" s="46">
        <v>0</v>
      </c>
      <c r="F500" s="46">
        <v>10</v>
      </c>
      <c r="G500" s="46">
        <v>10</v>
      </c>
      <c r="H500" s="46">
        <v>78110000</v>
      </c>
      <c r="I500" s="38">
        <v>234504</v>
      </c>
      <c r="J500" s="38">
        <f t="shared" si="15"/>
        <v>2345040</v>
      </c>
    </row>
    <row r="501" spans="1:10">
      <c r="A501" s="37">
        <f t="shared" si="16"/>
        <v>302</v>
      </c>
      <c r="B501" s="46">
        <v>64221</v>
      </c>
      <c r="C501" s="77" t="s">
        <v>741</v>
      </c>
      <c r="D501" s="46" t="s">
        <v>705</v>
      </c>
      <c r="E501" s="46">
        <v>0</v>
      </c>
      <c r="F501" s="46">
        <v>50</v>
      </c>
      <c r="G501" s="46">
        <v>50</v>
      </c>
      <c r="H501" s="46">
        <v>78110000</v>
      </c>
      <c r="I501" s="38">
        <v>234504</v>
      </c>
      <c r="J501" s="38">
        <f t="shared" si="15"/>
        <v>11725200</v>
      </c>
    </row>
    <row r="502" spans="1:10">
      <c r="A502" s="37">
        <f t="shared" si="16"/>
        <v>303</v>
      </c>
      <c r="B502" s="46">
        <v>64221</v>
      </c>
      <c r="C502" s="77" t="s">
        <v>742</v>
      </c>
      <c r="D502" s="46" t="s">
        <v>705</v>
      </c>
      <c r="E502" s="46">
        <v>0</v>
      </c>
      <c r="F502" s="46">
        <v>20</v>
      </c>
      <c r="G502" s="46">
        <v>20</v>
      </c>
      <c r="H502" s="46">
        <v>78110000</v>
      </c>
      <c r="I502" s="38">
        <v>234504</v>
      </c>
      <c r="J502" s="38">
        <f t="shared" si="15"/>
        <v>4690080</v>
      </c>
    </row>
    <row r="503" spans="1:10">
      <c r="A503" s="37">
        <f t="shared" si="16"/>
        <v>304</v>
      </c>
      <c r="B503" s="46">
        <v>64221</v>
      </c>
      <c r="C503" s="77" t="s">
        <v>743</v>
      </c>
      <c r="D503" s="46" t="s">
        <v>705</v>
      </c>
      <c r="E503" s="46">
        <v>0</v>
      </c>
      <c r="F503" s="46">
        <v>50</v>
      </c>
      <c r="G503" s="46">
        <v>50</v>
      </c>
      <c r="H503" s="46">
        <v>78110000</v>
      </c>
      <c r="I503" s="38">
        <v>234504</v>
      </c>
      <c r="J503" s="38">
        <f t="shared" si="15"/>
        <v>11725200</v>
      </c>
    </row>
    <row r="504" spans="1:10">
      <c r="A504" s="37">
        <f t="shared" si="16"/>
        <v>305</v>
      </c>
      <c r="B504" s="46">
        <v>64221</v>
      </c>
      <c r="C504" s="77" t="s">
        <v>744</v>
      </c>
      <c r="D504" s="46" t="s">
        <v>705</v>
      </c>
      <c r="E504" s="46">
        <v>0</v>
      </c>
      <c r="F504" s="46">
        <v>30</v>
      </c>
      <c r="G504" s="46">
        <v>30</v>
      </c>
      <c r="H504" s="46">
        <v>78110000</v>
      </c>
      <c r="I504" s="38">
        <v>234504</v>
      </c>
      <c r="J504" s="38">
        <f t="shared" si="15"/>
        <v>7035120</v>
      </c>
    </row>
    <row r="505" spans="1:10">
      <c r="A505" s="37">
        <f t="shared" si="16"/>
        <v>306</v>
      </c>
      <c r="B505" s="46">
        <v>64221</v>
      </c>
      <c r="C505" s="77" t="s">
        <v>745</v>
      </c>
      <c r="D505" s="46" t="s">
        <v>705</v>
      </c>
      <c r="E505" s="46">
        <v>0</v>
      </c>
      <c r="F505" s="46">
        <v>10</v>
      </c>
      <c r="G505" s="46">
        <v>10</v>
      </c>
      <c r="H505" s="46">
        <v>78110000</v>
      </c>
      <c r="I505" s="38">
        <v>234504</v>
      </c>
      <c r="J505" s="38">
        <f t="shared" si="15"/>
        <v>2345040</v>
      </c>
    </row>
    <row r="506" spans="1:10">
      <c r="A506" s="37">
        <f t="shared" si="16"/>
        <v>307</v>
      </c>
      <c r="B506" s="46">
        <v>64221</v>
      </c>
      <c r="C506" s="77" t="s">
        <v>746</v>
      </c>
      <c r="D506" s="46" t="s">
        <v>705</v>
      </c>
      <c r="E506" s="46">
        <v>0</v>
      </c>
      <c r="F506" s="46">
        <v>50</v>
      </c>
      <c r="G506" s="46">
        <v>50</v>
      </c>
      <c r="H506" s="46">
        <v>78110000</v>
      </c>
      <c r="I506" s="38">
        <v>234504</v>
      </c>
      <c r="J506" s="38">
        <f t="shared" si="15"/>
        <v>11725200</v>
      </c>
    </row>
    <row r="507" spans="1:10">
      <c r="A507" s="37">
        <f t="shared" si="16"/>
        <v>308</v>
      </c>
      <c r="B507" s="46">
        <v>64221</v>
      </c>
      <c r="C507" s="77" t="s">
        <v>747</v>
      </c>
      <c r="D507" s="46" t="s">
        <v>705</v>
      </c>
      <c r="E507" s="46">
        <v>0</v>
      </c>
      <c r="F507" s="46">
        <v>50</v>
      </c>
      <c r="G507" s="46">
        <v>50</v>
      </c>
      <c r="H507" s="46">
        <v>78110000</v>
      </c>
      <c r="I507" s="38">
        <v>234504</v>
      </c>
      <c r="J507" s="38">
        <f t="shared" si="15"/>
        <v>11725200</v>
      </c>
    </row>
    <row r="508" spans="1:10">
      <c r="A508" s="37">
        <f t="shared" si="16"/>
        <v>309</v>
      </c>
      <c r="B508" s="46">
        <v>64221</v>
      </c>
      <c r="C508" s="77" t="s">
        <v>748</v>
      </c>
      <c r="D508" s="46" t="s">
        <v>705</v>
      </c>
      <c r="E508" s="46">
        <v>0</v>
      </c>
      <c r="F508" s="46">
        <v>50</v>
      </c>
      <c r="G508" s="46">
        <v>50</v>
      </c>
      <c r="H508" s="46">
        <v>78110000</v>
      </c>
      <c r="I508" s="38">
        <v>234504</v>
      </c>
      <c r="J508" s="38">
        <f t="shared" si="15"/>
        <v>11725200</v>
      </c>
    </row>
    <row r="509" spans="1:10">
      <c r="A509" s="37">
        <f t="shared" si="16"/>
        <v>310</v>
      </c>
      <c r="B509" s="46">
        <v>64221</v>
      </c>
      <c r="C509" s="77" t="s">
        <v>749</v>
      </c>
      <c r="D509" s="46" t="s">
        <v>705</v>
      </c>
      <c r="E509" s="46">
        <v>0</v>
      </c>
      <c r="F509" s="46">
        <v>50</v>
      </c>
      <c r="G509" s="46">
        <v>50</v>
      </c>
      <c r="H509" s="46">
        <v>78110000</v>
      </c>
      <c r="I509" s="38">
        <v>234504</v>
      </c>
      <c r="J509" s="38">
        <f t="shared" si="15"/>
        <v>11725200</v>
      </c>
    </row>
    <row r="510" spans="1:10">
      <c r="A510" s="37">
        <f t="shared" si="16"/>
        <v>311</v>
      </c>
      <c r="B510" s="46">
        <v>64221</v>
      </c>
      <c r="C510" s="77" t="s">
        <v>750</v>
      </c>
      <c r="D510" s="46" t="s">
        <v>705</v>
      </c>
      <c r="E510" s="46">
        <v>0</v>
      </c>
      <c r="F510" s="46">
        <v>50</v>
      </c>
      <c r="G510" s="46">
        <v>50</v>
      </c>
      <c r="H510" s="46">
        <v>78110000</v>
      </c>
      <c r="I510" s="38">
        <v>234504</v>
      </c>
      <c r="J510" s="38">
        <f t="shared" si="15"/>
        <v>11725200</v>
      </c>
    </row>
    <row r="511" spans="1:10">
      <c r="A511" s="37">
        <f t="shared" si="16"/>
        <v>312</v>
      </c>
      <c r="B511" s="46">
        <v>64221</v>
      </c>
      <c r="C511" s="77" t="s">
        <v>751</v>
      </c>
      <c r="D511" s="46" t="s">
        <v>705</v>
      </c>
      <c r="E511" s="46">
        <v>0</v>
      </c>
      <c r="F511" s="46">
        <v>50</v>
      </c>
      <c r="G511" s="46">
        <v>50</v>
      </c>
      <c r="H511" s="46">
        <v>78110000</v>
      </c>
      <c r="I511" s="38">
        <v>234504</v>
      </c>
      <c r="J511" s="38">
        <f t="shared" si="15"/>
        <v>11725200</v>
      </c>
    </row>
    <row r="512" spans="1:10">
      <c r="A512" s="37">
        <f t="shared" si="16"/>
        <v>313</v>
      </c>
      <c r="B512" s="46">
        <v>64221</v>
      </c>
      <c r="C512" s="77" t="s">
        <v>752</v>
      </c>
      <c r="D512" s="46" t="s">
        <v>705</v>
      </c>
      <c r="E512" s="46">
        <v>0</v>
      </c>
      <c r="F512" s="46">
        <v>50</v>
      </c>
      <c r="G512" s="46">
        <v>50</v>
      </c>
      <c r="H512" s="46">
        <v>78110000</v>
      </c>
      <c r="I512" s="38">
        <v>234504</v>
      </c>
      <c r="J512" s="38">
        <f t="shared" si="15"/>
        <v>11725200</v>
      </c>
    </row>
    <row r="513" spans="1:10">
      <c r="A513" s="37">
        <f t="shared" si="16"/>
        <v>314</v>
      </c>
      <c r="B513" s="46">
        <v>64221</v>
      </c>
      <c r="C513" s="77" t="s">
        <v>753</v>
      </c>
      <c r="D513" s="46" t="s">
        <v>705</v>
      </c>
      <c r="E513" s="46">
        <v>0</v>
      </c>
      <c r="F513" s="46">
        <v>50</v>
      </c>
      <c r="G513" s="46">
        <v>50</v>
      </c>
      <c r="H513" s="46">
        <v>78110000</v>
      </c>
      <c r="I513" s="38">
        <v>234504</v>
      </c>
      <c r="J513" s="38">
        <f t="shared" si="15"/>
        <v>11725200</v>
      </c>
    </row>
    <row r="514" spans="1:10">
      <c r="A514" s="37">
        <f t="shared" si="16"/>
        <v>315</v>
      </c>
      <c r="B514" s="46">
        <v>64221</v>
      </c>
      <c r="C514" s="77" t="s">
        <v>754</v>
      </c>
      <c r="D514" s="46" t="s">
        <v>705</v>
      </c>
      <c r="E514" s="46">
        <v>0</v>
      </c>
      <c r="F514" s="46">
        <v>50</v>
      </c>
      <c r="G514" s="46">
        <v>50</v>
      </c>
      <c r="H514" s="46">
        <v>78110000</v>
      </c>
      <c r="I514" s="38">
        <v>234504</v>
      </c>
      <c r="J514" s="38">
        <f t="shared" si="15"/>
        <v>11725200</v>
      </c>
    </row>
    <row r="515" spans="1:10">
      <c r="A515" s="37">
        <f t="shared" si="16"/>
        <v>316</v>
      </c>
      <c r="B515" s="46">
        <v>64221</v>
      </c>
      <c r="C515" s="77" t="s">
        <v>755</v>
      </c>
      <c r="D515" s="46" t="s">
        <v>705</v>
      </c>
      <c r="E515" s="46">
        <v>0</v>
      </c>
      <c r="F515" s="46">
        <v>50</v>
      </c>
      <c r="G515" s="46">
        <v>50</v>
      </c>
      <c r="H515" s="46">
        <v>78110000</v>
      </c>
      <c r="I515" s="38">
        <v>234504</v>
      </c>
      <c r="J515" s="38">
        <f t="shared" si="15"/>
        <v>11725200</v>
      </c>
    </row>
    <row r="516" spans="1:10">
      <c r="A516" s="37">
        <f t="shared" si="16"/>
        <v>317</v>
      </c>
      <c r="B516" s="46">
        <v>64221</v>
      </c>
      <c r="C516" s="77" t="s">
        <v>756</v>
      </c>
      <c r="D516" s="46" t="s">
        <v>705</v>
      </c>
      <c r="E516" s="46">
        <v>0</v>
      </c>
      <c r="F516" s="46">
        <v>50</v>
      </c>
      <c r="G516" s="46">
        <v>50</v>
      </c>
      <c r="H516" s="46">
        <v>78110000</v>
      </c>
      <c r="I516" s="38">
        <v>234504</v>
      </c>
      <c r="J516" s="38">
        <f t="shared" si="15"/>
        <v>11725200</v>
      </c>
    </row>
    <row r="517" spans="1:10">
      <c r="A517" s="37">
        <f t="shared" si="16"/>
        <v>318</v>
      </c>
      <c r="B517" s="46">
        <v>64221</v>
      </c>
      <c r="C517" s="77" t="s">
        <v>757</v>
      </c>
      <c r="D517" s="46" t="s">
        <v>705</v>
      </c>
      <c r="E517" s="46">
        <v>0</v>
      </c>
      <c r="F517" s="46">
        <v>50</v>
      </c>
      <c r="G517" s="46">
        <v>50</v>
      </c>
      <c r="H517" s="46">
        <v>78110000</v>
      </c>
      <c r="I517" s="38">
        <v>234504</v>
      </c>
      <c r="J517" s="38">
        <f t="shared" si="15"/>
        <v>11725200</v>
      </c>
    </row>
    <row r="518" spans="1:10">
      <c r="A518" s="37">
        <f t="shared" si="16"/>
        <v>319</v>
      </c>
      <c r="B518" s="46">
        <v>64221</v>
      </c>
      <c r="C518" s="77" t="s">
        <v>758</v>
      </c>
      <c r="D518" s="46" t="s">
        <v>705</v>
      </c>
      <c r="E518" s="46">
        <v>0</v>
      </c>
      <c r="F518" s="46">
        <v>50</v>
      </c>
      <c r="G518" s="46">
        <v>50</v>
      </c>
      <c r="H518" s="46">
        <v>78110000</v>
      </c>
      <c r="I518" s="38">
        <v>234504</v>
      </c>
      <c r="J518" s="38">
        <f t="shared" si="15"/>
        <v>11725200</v>
      </c>
    </row>
    <row r="519" spans="1:10">
      <c r="A519" s="37">
        <f t="shared" si="16"/>
        <v>320</v>
      </c>
      <c r="B519" s="46">
        <v>64221</v>
      </c>
      <c r="C519" s="77" t="s">
        <v>759</v>
      </c>
      <c r="D519" s="46" t="s">
        <v>705</v>
      </c>
      <c r="E519" s="46">
        <v>0</v>
      </c>
      <c r="F519" s="46">
        <v>10</v>
      </c>
      <c r="G519" s="46">
        <v>10</v>
      </c>
      <c r="H519" s="46">
        <v>78110000</v>
      </c>
      <c r="I519" s="38">
        <v>234504</v>
      </c>
      <c r="J519" s="38">
        <f t="shared" si="15"/>
        <v>2345040</v>
      </c>
    </row>
    <row r="520" spans="1:10">
      <c r="A520" s="37">
        <f t="shared" si="16"/>
        <v>321</v>
      </c>
      <c r="B520" s="46">
        <v>64221</v>
      </c>
      <c r="C520" s="77" t="s">
        <v>760</v>
      </c>
      <c r="D520" s="46" t="s">
        <v>705</v>
      </c>
      <c r="E520" s="46">
        <v>0</v>
      </c>
      <c r="F520" s="46">
        <v>10</v>
      </c>
      <c r="G520" s="46">
        <v>10</v>
      </c>
      <c r="H520" s="46">
        <v>78110000</v>
      </c>
      <c r="I520" s="38">
        <v>234504</v>
      </c>
      <c r="J520" s="38">
        <f t="shared" si="15"/>
        <v>2345040</v>
      </c>
    </row>
    <row r="521" spans="1:10">
      <c r="A521" s="37">
        <f t="shared" si="16"/>
        <v>322</v>
      </c>
      <c r="B521" s="46">
        <v>64221</v>
      </c>
      <c r="C521" s="77" t="s">
        <v>761</v>
      </c>
      <c r="D521" s="46" t="s">
        <v>705</v>
      </c>
      <c r="E521" s="46">
        <v>0</v>
      </c>
      <c r="F521" s="46">
        <v>10</v>
      </c>
      <c r="G521" s="46">
        <v>10</v>
      </c>
      <c r="H521" s="46">
        <v>78110000</v>
      </c>
      <c r="I521" s="38">
        <v>234504</v>
      </c>
      <c r="J521" s="38">
        <f t="shared" si="15"/>
        <v>2345040</v>
      </c>
    </row>
    <row r="522" spans="1:10">
      <c r="A522" s="37">
        <f t="shared" si="16"/>
        <v>323</v>
      </c>
      <c r="B522" s="46">
        <v>64221</v>
      </c>
      <c r="C522" s="77" t="s">
        <v>762</v>
      </c>
      <c r="D522" s="46" t="s">
        <v>705</v>
      </c>
      <c r="E522" s="46">
        <v>0</v>
      </c>
      <c r="F522" s="46">
        <v>10</v>
      </c>
      <c r="G522" s="46">
        <v>10</v>
      </c>
      <c r="H522" s="46">
        <v>78110000</v>
      </c>
      <c r="I522" s="38">
        <v>234504</v>
      </c>
      <c r="J522" s="38">
        <f t="shared" si="15"/>
        <v>2345040</v>
      </c>
    </row>
    <row r="523" spans="1:10">
      <c r="A523" s="37">
        <f t="shared" si="16"/>
        <v>324</v>
      </c>
      <c r="B523" s="46">
        <v>64221</v>
      </c>
      <c r="C523" s="77" t="s">
        <v>763</v>
      </c>
      <c r="D523" s="46" t="s">
        <v>705</v>
      </c>
      <c r="E523" s="46">
        <v>0</v>
      </c>
      <c r="F523" s="46">
        <v>10</v>
      </c>
      <c r="G523" s="46">
        <v>10</v>
      </c>
      <c r="H523" s="46">
        <v>78110000</v>
      </c>
      <c r="I523" s="38">
        <v>234504</v>
      </c>
      <c r="J523" s="38">
        <f t="shared" si="15"/>
        <v>2345040</v>
      </c>
    </row>
    <row r="524" spans="1:10">
      <c r="A524" s="37">
        <f t="shared" si="16"/>
        <v>325</v>
      </c>
      <c r="B524" s="46">
        <v>64221</v>
      </c>
      <c r="C524" s="77" t="s">
        <v>764</v>
      </c>
      <c r="D524" s="46" t="s">
        <v>705</v>
      </c>
      <c r="E524" s="46">
        <v>0</v>
      </c>
      <c r="F524" s="46">
        <v>10</v>
      </c>
      <c r="G524" s="46">
        <v>10</v>
      </c>
      <c r="H524" s="46">
        <v>78110000</v>
      </c>
      <c r="I524" s="38">
        <v>234504</v>
      </c>
      <c r="J524" s="38">
        <f t="shared" si="15"/>
        <v>2345040</v>
      </c>
    </row>
    <row r="525" spans="1:10">
      <c r="A525" s="37">
        <f t="shared" si="16"/>
        <v>326</v>
      </c>
      <c r="B525" s="46">
        <v>64221</v>
      </c>
      <c r="C525" s="77" t="s">
        <v>765</v>
      </c>
      <c r="D525" s="46" t="s">
        <v>705</v>
      </c>
      <c r="E525" s="46">
        <v>0</v>
      </c>
      <c r="F525" s="46">
        <v>10</v>
      </c>
      <c r="G525" s="46">
        <v>10</v>
      </c>
      <c r="H525" s="46">
        <v>78110000</v>
      </c>
      <c r="I525" s="38">
        <v>234504</v>
      </c>
      <c r="J525" s="38">
        <f t="shared" si="15"/>
        <v>2345040</v>
      </c>
    </row>
    <row r="526" spans="1:10">
      <c r="A526" s="37">
        <f t="shared" si="16"/>
        <v>327</v>
      </c>
      <c r="B526" s="46">
        <v>64221</v>
      </c>
      <c r="C526" s="77" t="s">
        <v>766</v>
      </c>
      <c r="D526" s="46" t="s">
        <v>705</v>
      </c>
      <c r="E526" s="46">
        <v>0</v>
      </c>
      <c r="F526" s="46">
        <v>10</v>
      </c>
      <c r="G526" s="46">
        <v>10</v>
      </c>
      <c r="H526" s="46">
        <v>78110000</v>
      </c>
      <c r="I526" s="38">
        <v>234504</v>
      </c>
      <c r="J526" s="38">
        <f t="shared" si="15"/>
        <v>2345040</v>
      </c>
    </row>
    <row r="527" spans="1:10">
      <c r="A527" s="37">
        <f t="shared" si="16"/>
        <v>328</v>
      </c>
      <c r="B527" s="46">
        <v>64221</v>
      </c>
      <c r="C527" s="77" t="s">
        <v>767</v>
      </c>
      <c r="D527" s="46" t="s">
        <v>705</v>
      </c>
      <c r="E527" s="46">
        <v>0</v>
      </c>
      <c r="F527" s="46">
        <v>10</v>
      </c>
      <c r="G527" s="46">
        <v>10</v>
      </c>
      <c r="H527" s="46">
        <v>78110000</v>
      </c>
      <c r="I527" s="38">
        <v>234504</v>
      </c>
      <c r="J527" s="38">
        <f t="shared" ref="J527:J590" si="17">I527*F527</f>
        <v>2345040</v>
      </c>
    </row>
    <row r="528" spans="1:10">
      <c r="A528" s="37">
        <f t="shared" ref="A528:A591" si="18">A527+1</f>
        <v>329</v>
      </c>
      <c r="B528" s="46">
        <v>64221</v>
      </c>
      <c r="C528" s="77" t="s">
        <v>768</v>
      </c>
      <c r="D528" s="46" t="s">
        <v>705</v>
      </c>
      <c r="E528" s="46">
        <v>0</v>
      </c>
      <c r="F528" s="46">
        <v>10</v>
      </c>
      <c r="G528" s="46">
        <v>10</v>
      </c>
      <c r="H528" s="46">
        <v>78110000</v>
      </c>
      <c r="I528" s="38">
        <v>234504</v>
      </c>
      <c r="J528" s="38">
        <f t="shared" si="17"/>
        <v>2345040</v>
      </c>
    </row>
    <row r="529" spans="1:10">
      <c r="A529" s="37">
        <f t="shared" si="18"/>
        <v>330</v>
      </c>
      <c r="B529" s="46">
        <v>64221</v>
      </c>
      <c r="C529" s="77" t="s">
        <v>769</v>
      </c>
      <c r="D529" s="46" t="s">
        <v>705</v>
      </c>
      <c r="E529" s="46">
        <v>0</v>
      </c>
      <c r="F529" s="46">
        <v>10</v>
      </c>
      <c r="G529" s="46">
        <v>10</v>
      </c>
      <c r="H529" s="46">
        <v>78110000</v>
      </c>
      <c r="I529" s="38">
        <v>234504</v>
      </c>
      <c r="J529" s="38">
        <f t="shared" si="17"/>
        <v>2345040</v>
      </c>
    </row>
    <row r="530" spans="1:10">
      <c r="A530" s="37">
        <f t="shared" si="18"/>
        <v>331</v>
      </c>
      <c r="B530" s="46">
        <v>64221</v>
      </c>
      <c r="C530" s="77" t="s">
        <v>770</v>
      </c>
      <c r="D530" s="46" t="s">
        <v>705</v>
      </c>
      <c r="E530" s="46">
        <v>0</v>
      </c>
      <c r="F530" s="46">
        <v>20</v>
      </c>
      <c r="G530" s="46">
        <v>20</v>
      </c>
      <c r="H530" s="46">
        <v>78110000</v>
      </c>
      <c r="I530" s="38">
        <v>234504</v>
      </c>
      <c r="J530" s="38">
        <f t="shared" si="17"/>
        <v>4690080</v>
      </c>
    </row>
    <row r="531" spans="1:10">
      <c r="A531" s="37">
        <f t="shared" si="18"/>
        <v>332</v>
      </c>
      <c r="B531" s="46">
        <v>64221</v>
      </c>
      <c r="C531" s="77" t="s">
        <v>771</v>
      </c>
      <c r="D531" s="46" t="s">
        <v>705</v>
      </c>
      <c r="E531" s="46">
        <v>0</v>
      </c>
      <c r="F531" s="46">
        <v>10</v>
      </c>
      <c r="G531" s="46">
        <v>10</v>
      </c>
      <c r="H531" s="46">
        <v>78110000</v>
      </c>
      <c r="I531" s="38">
        <v>234504</v>
      </c>
      <c r="J531" s="38">
        <f t="shared" si="17"/>
        <v>2345040</v>
      </c>
    </row>
    <row r="532" spans="1:10">
      <c r="A532" s="37">
        <f t="shared" si="18"/>
        <v>333</v>
      </c>
      <c r="B532" s="46">
        <v>64221</v>
      </c>
      <c r="C532" s="77" t="s">
        <v>772</v>
      </c>
      <c r="D532" s="46" t="s">
        <v>705</v>
      </c>
      <c r="E532" s="46">
        <v>0</v>
      </c>
      <c r="F532" s="46">
        <v>10</v>
      </c>
      <c r="G532" s="46">
        <v>10</v>
      </c>
      <c r="H532" s="46">
        <v>78110000</v>
      </c>
      <c r="I532" s="38">
        <v>234504</v>
      </c>
      <c r="J532" s="38">
        <f t="shared" si="17"/>
        <v>2345040</v>
      </c>
    </row>
    <row r="533" spans="1:10">
      <c r="A533" s="37">
        <f t="shared" si="18"/>
        <v>334</v>
      </c>
      <c r="B533" s="46">
        <v>64221</v>
      </c>
      <c r="C533" s="77" t="s">
        <v>773</v>
      </c>
      <c r="D533" s="46" t="s">
        <v>705</v>
      </c>
      <c r="E533" s="46">
        <v>0</v>
      </c>
      <c r="F533" s="46">
        <v>10</v>
      </c>
      <c r="G533" s="46">
        <v>10</v>
      </c>
      <c r="H533" s="46">
        <v>78110000</v>
      </c>
      <c r="I533" s="38">
        <v>234504</v>
      </c>
      <c r="J533" s="38">
        <f t="shared" si="17"/>
        <v>2345040</v>
      </c>
    </row>
    <row r="534" spans="1:10">
      <c r="A534" s="37">
        <f t="shared" si="18"/>
        <v>335</v>
      </c>
      <c r="B534" s="46">
        <v>64221</v>
      </c>
      <c r="C534" s="77" t="s">
        <v>774</v>
      </c>
      <c r="D534" s="46" t="s">
        <v>705</v>
      </c>
      <c r="E534" s="46">
        <v>0</v>
      </c>
      <c r="F534" s="46">
        <v>10</v>
      </c>
      <c r="G534" s="46">
        <v>10</v>
      </c>
      <c r="H534" s="46">
        <v>78110000</v>
      </c>
      <c r="I534" s="38">
        <v>234504</v>
      </c>
      <c r="J534" s="38">
        <f t="shared" si="17"/>
        <v>2345040</v>
      </c>
    </row>
    <row r="535" spans="1:10">
      <c r="A535" s="37">
        <f t="shared" si="18"/>
        <v>336</v>
      </c>
      <c r="B535" s="46">
        <v>64221</v>
      </c>
      <c r="C535" s="77" t="s">
        <v>775</v>
      </c>
      <c r="D535" s="46" t="s">
        <v>705</v>
      </c>
      <c r="E535" s="46">
        <v>0</v>
      </c>
      <c r="F535" s="46">
        <v>10</v>
      </c>
      <c r="G535" s="46">
        <v>10</v>
      </c>
      <c r="H535" s="46">
        <v>78110000</v>
      </c>
      <c r="I535" s="38">
        <v>234504</v>
      </c>
      <c r="J535" s="38">
        <f t="shared" si="17"/>
        <v>2345040</v>
      </c>
    </row>
    <row r="536" spans="1:10">
      <c r="A536" s="37">
        <f t="shared" si="18"/>
        <v>337</v>
      </c>
      <c r="B536" s="46">
        <v>64221</v>
      </c>
      <c r="C536" s="77" t="s">
        <v>776</v>
      </c>
      <c r="D536" s="46" t="s">
        <v>705</v>
      </c>
      <c r="E536" s="46">
        <v>0</v>
      </c>
      <c r="F536" s="46">
        <v>10</v>
      </c>
      <c r="G536" s="46">
        <v>10</v>
      </c>
      <c r="H536" s="46">
        <v>78110000</v>
      </c>
      <c r="I536" s="38">
        <v>234504</v>
      </c>
      <c r="J536" s="38">
        <f t="shared" si="17"/>
        <v>2345040</v>
      </c>
    </row>
    <row r="537" spans="1:10" ht="27.6">
      <c r="A537" s="37">
        <f t="shared" si="18"/>
        <v>338</v>
      </c>
      <c r="B537" s="46">
        <v>64221</v>
      </c>
      <c r="C537" s="77" t="s">
        <v>777</v>
      </c>
      <c r="D537" s="46" t="s">
        <v>705</v>
      </c>
      <c r="E537" s="46">
        <v>0</v>
      </c>
      <c r="F537" s="46">
        <v>10</v>
      </c>
      <c r="G537" s="46">
        <v>10</v>
      </c>
      <c r="H537" s="46">
        <v>78110000</v>
      </c>
      <c r="I537" s="38">
        <v>234504</v>
      </c>
      <c r="J537" s="38">
        <f t="shared" si="17"/>
        <v>2345040</v>
      </c>
    </row>
    <row r="538" spans="1:10">
      <c r="A538" s="37">
        <f t="shared" si="18"/>
        <v>339</v>
      </c>
      <c r="B538" s="46">
        <v>64221</v>
      </c>
      <c r="C538" s="77" t="s">
        <v>778</v>
      </c>
      <c r="D538" s="46" t="s">
        <v>705</v>
      </c>
      <c r="E538" s="46">
        <v>0</v>
      </c>
      <c r="F538" s="46">
        <v>10</v>
      </c>
      <c r="G538" s="46">
        <v>10</v>
      </c>
      <c r="H538" s="46">
        <v>78110000</v>
      </c>
      <c r="I538" s="38">
        <v>234504</v>
      </c>
      <c r="J538" s="38">
        <f t="shared" si="17"/>
        <v>2345040</v>
      </c>
    </row>
    <row r="539" spans="1:10">
      <c r="A539" s="37">
        <f t="shared" si="18"/>
        <v>340</v>
      </c>
      <c r="B539" s="46">
        <v>64221</v>
      </c>
      <c r="C539" s="77" t="s">
        <v>779</v>
      </c>
      <c r="D539" s="46" t="s">
        <v>705</v>
      </c>
      <c r="E539" s="46">
        <v>0</v>
      </c>
      <c r="F539" s="46">
        <v>10</v>
      </c>
      <c r="G539" s="46">
        <v>10</v>
      </c>
      <c r="H539" s="46">
        <v>78110000</v>
      </c>
      <c r="I539" s="38">
        <v>234504</v>
      </c>
      <c r="J539" s="38">
        <f t="shared" si="17"/>
        <v>2345040</v>
      </c>
    </row>
    <row r="540" spans="1:10">
      <c r="A540" s="37">
        <f t="shared" si="18"/>
        <v>341</v>
      </c>
      <c r="B540" s="46">
        <v>64221</v>
      </c>
      <c r="C540" s="77" t="s">
        <v>780</v>
      </c>
      <c r="D540" s="46" t="s">
        <v>705</v>
      </c>
      <c r="E540" s="46">
        <v>0</v>
      </c>
      <c r="F540" s="46">
        <v>10</v>
      </c>
      <c r="G540" s="46">
        <v>10</v>
      </c>
      <c r="H540" s="46">
        <v>78110000</v>
      </c>
      <c r="I540" s="38">
        <v>234504</v>
      </c>
      <c r="J540" s="38">
        <f t="shared" si="17"/>
        <v>2345040</v>
      </c>
    </row>
    <row r="541" spans="1:10">
      <c r="A541" s="37">
        <f t="shared" si="18"/>
        <v>342</v>
      </c>
      <c r="B541" s="46">
        <v>64221</v>
      </c>
      <c r="C541" s="77" t="s">
        <v>781</v>
      </c>
      <c r="D541" s="46" t="s">
        <v>705</v>
      </c>
      <c r="E541" s="46">
        <v>0</v>
      </c>
      <c r="F541" s="46">
        <v>10</v>
      </c>
      <c r="G541" s="46">
        <v>10</v>
      </c>
      <c r="H541" s="46">
        <v>78110000</v>
      </c>
      <c r="I541" s="38">
        <v>234504</v>
      </c>
      <c r="J541" s="38">
        <f t="shared" si="17"/>
        <v>2345040</v>
      </c>
    </row>
    <row r="542" spans="1:10">
      <c r="A542" s="37">
        <f t="shared" si="18"/>
        <v>343</v>
      </c>
      <c r="B542" s="46">
        <v>64221</v>
      </c>
      <c r="C542" s="77" t="s">
        <v>782</v>
      </c>
      <c r="D542" s="46" t="s">
        <v>705</v>
      </c>
      <c r="E542" s="46">
        <v>0</v>
      </c>
      <c r="F542" s="46">
        <v>10</v>
      </c>
      <c r="G542" s="46">
        <v>10</v>
      </c>
      <c r="H542" s="46">
        <v>78110000</v>
      </c>
      <c r="I542" s="38">
        <v>234504</v>
      </c>
      <c r="J542" s="38">
        <f t="shared" si="17"/>
        <v>2345040</v>
      </c>
    </row>
    <row r="543" spans="1:10">
      <c r="A543" s="37">
        <f t="shared" si="18"/>
        <v>344</v>
      </c>
      <c r="B543" s="46">
        <v>64221</v>
      </c>
      <c r="C543" s="77" t="s">
        <v>783</v>
      </c>
      <c r="D543" s="46" t="s">
        <v>705</v>
      </c>
      <c r="E543" s="46">
        <v>0</v>
      </c>
      <c r="F543" s="46">
        <v>10</v>
      </c>
      <c r="G543" s="46">
        <v>10</v>
      </c>
      <c r="H543" s="46">
        <v>78110000</v>
      </c>
      <c r="I543" s="38">
        <v>234504</v>
      </c>
      <c r="J543" s="38">
        <f t="shared" si="17"/>
        <v>2345040</v>
      </c>
    </row>
    <row r="544" spans="1:10">
      <c r="A544" s="37">
        <f t="shared" si="18"/>
        <v>345</v>
      </c>
      <c r="B544" s="46">
        <v>64221</v>
      </c>
      <c r="C544" s="77" t="s">
        <v>784</v>
      </c>
      <c r="D544" s="46" t="s">
        <v>705</v>
      </c>
      <c r="E544" s="46">
        <v>0</v>
      </c>
      <c r="F544" s="46">
        <v>10</v>
      </c>
      <c r="G544" s="46">
        <v>10</v>
      </c>
      <c r="H544" s="46">
        <v>78110000</v>
      </c>
      <c r="I544" s="38">
        <v>234504</v>
      </c>
      <c r="J544" s="38">
        <f t="shared" si="17"/>
        <v>2345040</v>
      </c>
    </row>
    <row r="545" spans="1:10">
      <c r="A545" s="37">
        <f t="shared" si="18"/>
        <v>346</v>
      </c>
      <c r="B545" s="46">
        <v>64221</v>
      </c>
      <c r="C545" s="77" t="s">
        <v>785</v>
      </c>
      <c r="D545" s="46" t="s">
        <v>705</v>
      </c>
      <c r="E545" s="46">
        <v>0</v>
      </c>
      <c r="F545" s="46">
        <v>10</v>
      </c>
      <c r="G545" s="46">
        <v>10</v>
      </c>
      <c r="H545" s="46">
        <v>78110000</v>
      </c>
      <c r="I545" s="38">
        <v>234504</v>
      </c>
      <c r="J545" s="38">
        <f t="shared" si="17"/>
        <v>2345040</v>
      </c>
    </row>
    <row r="546" spans="1:10">
      <c r="A546" s="37">
        <f t="shared" si="18"/>
        <v>347</v>
      </c>
      <c r="B546" s="46">
        <v>64221</v>
      </c>
      <c r="C546" s="77" t="s">
        <v>786</v>
      </c>
      <c r="D546" s="46" t="s">
        <v>705</v>
      </c>
      <c r="E546" s="46">
        <v>0</v>
      </c>
      <c r="F546" s="46">
        <v>10</v>
      </c>
      <c r="G546" s="46">
        <v>10</v>
      </c>
      <c r="H546" s="46">
        <v>78110000</v>
      </c>
      <c r="I546" s="38">
        <v>234504</v>
      </c>
      <c r="J546" s="38">
        <f t="shared" si="17"/>
        <v>2345040</v>
      </c>
    </row>
    <row r="547" spans="1:10">
      <c r="A547" s="37">
        <f t="shared" si="18"/>
        <v>348</v>
      </c>
      <c r="B547" s="46">
        <v>64221</v>
      </c>
      <c r="C547" s="77" t="s">
        <v>787</v>
      </c>
      <c r="D547" s="46" t="s">
        <v>705</v>
      </c>
      <c r="E547" s="46">
        <v>0</v>
      </c>
      <c r="F547" s="46">
        <v>10</v>
      </c>
      <c r="G547" s="46">
        <v>10</v>
      </c>
      <c r="H547" s="46">
        <v>78110000</v>
      </c>
      <c r="I547" s="38">
        <v>234504</v>
      </c>
      <c r="J547" s="38">
        <f t="shared" si="17"/>
        <v>2345040</v>
      </c>
    </row>
    <row r="548" spans="1:10">
      <c r="A548" s="37">
        <f t="shared" si="18"/>
        <v>349</v>
      </c>
      <c r="B548" s="46">
        <v>64221</v>
      </c>
      <c r="C548" s="77" t="s">
        <v>788</v>
      </c>
      <c r="D548" s="46" t="s">
        <v>705</v>
      </c>
      <c r="E548" s="46">
        <v>0</v>
      </c>
      <c r="F548" s="46">
        <v>10</v>
      </c>
      <c r="G548" s="46">
        <v>10</v>
      </c>
      <c r="H548" s="46">
        <v>78110000</v>
      </c>
      <c r="I548" s="38">
        <v>234504</v>
      </c>
      <c r="J548" s="38">
        <f t="shared" si="17"/>
        <v>2345040</v>
      </c>
    </row>
    <row r="549" spans="1:10">
      <c r="A549" s="37">
        <f t="shared" si="18"/>
        <v>350</v>
      </c>
      <c r="B549" s="46">
        <v>64221</v>
      </c>
      <c r="C549" s="77" t="s">
        <v>789</v>
      </c>
      <c r="D549" s="46" t="s">
        <v>705</v>
      </c>
      <c r="E549" s="46">
        <v>0</v>
      </c>
      <c r="F549" s="46">
        <v>10</v>
      </c>
      <c r="G549" s="46">
        <v>10</v>
      </c>
      <c r="H549" s="46">
        <v>78110000</v>
      </c>
      <c r="I549" s="38">
        <v>234504</v>
      </c>
      <c r="J549" s="38">
        <f t="shared" si="17"/>
        <v>2345040</v>
      </c>
    </row>
    <row r="550" spans="1:10">
      <c r="A550" s="37">
        <f t="shared" si="18"/>
        <v>351</v>
      </c>
      <c r="B550" s="46">
        <v>64221</v>
      </c>
      <c r="C550" s="77" t="s">
        <v>790</v>
      </c>
      <c r="D550" s="46" t="s">
        <v>705</v>
      </c>
      <c r="E550" s="46">
        <v>0</v>
      </c>
      <c r="F550" s="46">
        <v>10</v>
      </c>
      <c r="G550" s="46">
        <v>10</v>
      </c>
      <c r="H550" s="46">
        <v>78110000</v>
      </c>
      <c r="I550" s="38">
        <v>234504</v>
      </c>
      <c r="J550" s="38">
        <f t="shared" si="17"/>
        <v>2345040</v>
      </c>
    </row>
    <row r="551" spans="1:10">
      <c r="A551" s="37">
        <f t="shared" si="18"/>
        <v>352</v>
      </c>
      <c r="B551" s="46">
        <v>64221</v>
      </c>
      <c r="C551" s="77" t="s">
        <v>791</v>
      </c>
      <c r="D551" s="46" t="s">
        <v>705</v>
      </c>
      <c r="E551" s="46">
        <v>0</v>
      </c>
      <c r="F551" s="46">
        <v>10</v>
      </c>
      <c r="G551" s="46">
        <v>10</v>
      </c>
      <c r="H551" s="46">
        <v>78110000</v>
      </c>
      <c r="I551" s="38">
        <v>234504</v>
      </c>
      <c r="J551" s="38">
        <f t="shared" si="17"/>
        <v>2345040</v>
      </c>
    </row>
    <row r="552" spans="1:10">
      <c r="A552" s="37">
        <f t="shared" si="18"/>
        <v>353</v>
      </c>
      <c r="B552" s="46">
        <v>64221</v>
      </c>
      <c r="C552" s="77" t="s">
        <v>792</v>
      </c>
      <c r="D552" s="46" t="s">
        <v>705</v>
      </c>
      <c r="E552" s="46">
        <v>0</v>
      </c>
      <c r="F552" s="46">
        <v>10</v>
      </c>
      <c r="G552" s="46">
        <v>10</v>
      </c>
      <c r="H552" s="46">
        <v>78110000</v>
      </c>
      <c r="I552" s="38">
        <v>234504</v>
      </c>
      <c r="J552" s="38">
        <f t="shared" si="17"/>
        <v>2345040</v>
      </c>
    </row>
    <row r="553" spans="1:10">
      <c r="A553" s="37">
        <f t="shared" si="18"/>
        <v>354</v>
      </c>
      <c r="B553" s="46">
        <v>64221</v>
      </c>
      <c r="C553" s="77" t="s">
        <v>793</v>
      </c>
      <c r="D553" s="46" t="s">
        <v>705</v>
      </c>
      <c r="E553" s="46">
        <v>0</v>
      </c>
      <c r="F553" s="46">
        <v>10</v>
      </c>
      <c r="G553" s="46">
        <v>10</v>
      </c>
      <c r="H553" s="46">
        <v>78110000</v>
      </c>
      <c r="I553" s="38">
        <v>234504</v>
      </c>
      <c r="J553" s="38">
        <f t="shared" si="17"/>
        <v>2345040</v>
      </c>
    </row>
    <row r="554" spans="1:10">
      <c r="A554" s="37">
        <f t="shared" si="18"/>
        <v>355</v>
      </c>
      <c r="B554" s="46">
        <v>64221</v>
      </c>
      <c r="C554" s="77" t="s">
        <v>794</v>
      </c>
      <c r="D554" s="46" t="s">
        <v>705</v>
      </c>
      <c r="E554" s="46">
        <v>0</v>
      </c>
      <c r="F554" s="46">
        <v>10</v>
      </c>
      <c r="G554" s="46">
        <v>10</v>
      </c>
      <c r="H554" s="46">
        <v>78110000</v>
      </c>
      <c r="I554" s="38">
        <v>234504</v>
      </c>
      <c r="J554" s="38">
        <f t="shared" si="17"/>
        <v>2345040</v>
      </c>
    </row>
    <row r="555" spans="1:10">
      <c r="A555" s="37">
        <f t="shared" si="18"/>
        <v>356</v>
      </c>
      <c r="B555" s="46">
        <v>64221</v>
      </c>
      <c r="C555" s="77" t="s">
        <v>795</v>
      </c>
      <c r="D555" s="46" t="s">
        <v>705</v>
      </c>
      <c r="E555" s="46">
        <v>0</v>
      </c>
      <c r="F555" s="46">
        <v>10</v>
      </c>
      <c r="G555" s="46">
        <v>10</v>
      </c>
      <c r="H555" s="46">
        <v>78110000</v>
      </c>
      <c r="I555" s="38">
        <v>234504</v>
      </c>
      <c r="J555" s="38">
        <f t="shared" si="17"/>
        <v>2345040</v>
      </c>
    </row>
    <row r="556" spans="1:10">
      <c r="A556" s="37">
        <f t="shared" si="18"/>
        <v>357</v>
      </c>
      <c r="B556" s="46">
        <v>64221</v>
      </c>
      <c r="C556" s="77" t="s">
        <v>796</v>
      </c>
      <c r="D556" s="46" t="s">
        <v>705</v>
      </c>
      <c r="E556" s="46">
        <v>0</v>
      </c>
      <c r="F556" s="46">
        <v>10</v>
      </c>
      <c r="G556" s="46">
        <v>10</v>
      </c>
      <c r="H556" s="46">
        <v>78110000</v>
      </c>
      <c r="I556" s="38">
        <v>234504</v>
      </c>
      <c r="J556" s="38">
        <f t="shared" si="17"/>
        <v>2345040</v>
      </c>
    </row>
    <row r="557" spans="1:10">
      <c r="A557" s="37">
        <f t="shared" si="18"/>
        <v>358</v>
      </c>
      <c r="B557" s="46">
        <v>64221</v>
      </c>
      <c r="C557" s="77" t="s">
        <v>797</v>
      </c>
      <c r="D557" s="46" t="s">
        <v>705</v>
      </c>
      <c r="E557" s="46">
        <v>0</v>
      </c>
      <c r="F557" s="46">
        <v>10</v>
      </c>
      <c r="G557" s="46">
        <v>10</v>
      </c>
      <c r="H557" s="46">
        <v>78110000</v>
      </c>
      <c r="I557" s="38">
        <v>234504</v>
      </c>
      <c r="J557" s="38">
        <f t="shared" si="17"/>
        <v>2345040</v>
      </c>
    </row>
    <row r="558" spans="1:10">
      <c r="A558" s="37">
        <f t="shared" si="18"/>
        <v>359</v>
      </c>
      <c r="B558" s="46">
        <v>64221</v>
      </c>
      <c r="C558" s="77" t="s">
        <v>798</v>
      </c>
      <c r="D558" s="46" t="s">
        <v>705</v>
      </c>
      <c r="E558" s="46">
        <v>0</v>
      </c>
      <c r="F558" s="46">
        <v>10</v>
      </c>
      <c r="G558" s="46">
        <v>10</v>
      </c>
      <c r="H558" s="46">
        <v>78110000</v>
      </c>
      <c r="I558" s="38">
        <v>234504</v>
      </c>
      <c r="J558" s="38">
        <f t="shared" si="17"/>
        <v>2345040</v>
      </c>
    </row>
    <row r="559" spans="1:10">
      <c r="A559" s="37">
        <f t="shared" si="18"/>
        <v>360</v>
      </c>
      <c r="B559" s="46">
        <v>64221</v>
      </c>
      <c r="C559" s="77" t="s">
        <v>799</v>
      </c>
      <c r="D559" s="46" t="s">
        <v>705</v>
      </c>
      <c r="E559" s="46">
        <v>0</v>
      </c>
      <c r="F559" s="46">
        <v>10</v>
      </c>
      <c r="G559" s="46">
        <v>10</v>
      </c>
      <c r="H559" s="46">
        <v>78110000</v>
      </c>
      <c r="I559" s="38">
        <v>234504</v>
      </c>
      <c r="J559" s="38">
        <f t="shared" si="17"/>
        <v>2345040</v>
      </c>
    </row>
    <row r="560" spans="1:10">
      <c r="A560" s="37">
        <f t="shared" si="18"/>
        <v>361</v>
      </c>
      <c r="B560" s="46">
        <v>64221</v>
      </c>
      <c r="C560" s="77" t="s">
        <v>800</v>
      </c>
      <c r="D560" s="46" t="s">
        <v>705</v>
      </c>
      <c r="E560" s="46">
        <v>0</v>
      </c>
      <c r="F560" s="46">
        <v>10</v>
      </c>
      <c r="G560" s="46">
        <v>10</v>
      </c>
      <c r="H560" s="46">
        <v>78110000</v>
      </c>
      <c r="I560" s="38">
        <v>234504</v>
      </c>
      <c r="J560" s="38">
        <f t="shared" si="17"/>
        <v>2345040</v>
      </c>
    </row>
    <row r="561" spans="1:10">
      <c r="A561" s="37">
        <f t="shared" si="18"/>
        <v>362</v>
      </c>
      <c r="B561" s="46">
        <v>64221</v>
      </c>
      <c r="C561" s="77" t="s">
        <v>801</v>
      </c>
      <c r="D561" s="46" t="s">
        <v>705</v>
      </c>
      <c r="E561" s="46">
        <v>0</v>
      </c>
      <c r="F561" s="46">
        <v>10</v>
      </c>
      <c r="G561" s="46">
        <v>10</v>
      </c>
      <c r="H561" s="46">
        <v>78110000</v>
      </c>
      <c r="I561" s="38">
        <v>234504</v>
      </c>
      <c r="J561" s="38">
        <f t="shared" si="17"/>
        <v>2345040</v>
      </c>
    </row>
    <row r="562" spans="1:10">
      <c r="A562" s="37">
        <f t="shared" si="18"/>
        <v>363</v>
      </c>
      <c r="B562" s="46">
        <v>64221</v>
      </c>
      <c r="C562" s="77" t="s">
        <v>802</v>
      </c>
      <c r="D562" s="46" t="s">
        <v>705</v>
      </c>
      <c r="E562" s="46">
        <v>0</v>
      </c>
      <c r="F562" s="46">
        <v>10</v>
      </c>
      <c r="G562" s="46">
        <v>10</v>
      </c>
      <c r="H562" s="46">
        <v>78110000</v>
      </c>
      <c r="I562" s="38">
        <v>234504</v>
      </c>
      <c r="J562" s="38">
        <f t="shared" si="17"/>
        <v>2345040</v>
      </c>
    </row>
    <row r="563" spans="1:10">
      <c r="A563" s="37">
        <f t="shared" si="18"/>
        <v>364</v>
      </c>
      <c r="B563" s="46">
        <v>64221</v>
      </c>
      <c r="C563" s="77" t="s">
        <v>803</v>
      </c>
      <c r="D563" s="46" t="s">
        <v>705</v>
      </c>
      <c r="E563" s="46">
        <v>0</v>
      </c>
      <c r="F563" s="46">
        <v>10</v>
      </c>
      <c r="G563" s="46">
        <v>10</v>
      </c>
      <c r="H563" s="46">
        <v>78110000</v>
      </c>
      <c r="I563" s="38">
        <v>234504</v>
      </c>
      <c r="J563" s="38">
        <f t="shared" si="17"/>
        <v>2345040</v>
      </c>
    </row>
    <row r="564" spans="1:10">
      <c r="A564" s="37">
        <f t="shared" si="18"/>
        <v>365</v>
      </c>
      <c r="B564" s="46">
        <v>64221</v>
      </c>
      <c r="C564" s="77" t="s">
        <v>804</v>
      </c>
      <c r="D564" s="46" t="s">
        <v>705</v>
      </c>
      <c r="E564" s="46">
        <v>0</v>
      </c>
      <c r="F564" s="46">
        <v>10</v>
      </c>
      <c r="G564" s="46">
        <v>10</v>
      </c>
      <c r="H564" s="46">
        <v>78110000</v>
      </c>
      <c r="I564" s="38">
        <v>234504</v>
      </c>
      <c r="J564" s="38">
        <f t="shared" si="17"/>
        <v>2345040</v>
      </c>
    </row>
    <row r="565" spans="1:10">
      <c r="A565" s="37">
        <f t="shared" si="18"/>
        <v>366</v>
      </c>
      <c r="B565" s="46">
        <v>64221</v>
      </c>
      <c r="C565" s="77" t="s">
        <v>805</v>
      </c>
      <c r="D565" s="46" t="s">
        <v>705</v>
      </c>
      <c r="E565" s="46">
        <v>0</v>
      </c>
      <c r="F565" s="46">
        <v>10</v>
      </c>
      <c r="G565" s="46">
        <v>10</v>
      </c>
      <c r="H565" s="46">
        <v>78110000</v>
      </c>
      <c r="I565" s="38">
        <v>234504</v>
      </c>
      <c r="J565" s="38">
        <f t="shared" si="17"/>
        <v>2345040</v>
      </c>
    </row>
    <row r="566" spans="1:10">
      <c r="A566" s="37">
        <f t="shared" si="18"/>
        <v>367</v>
      </c>
      <c r="B566" s="46">
        <v>64221</v>
      </c>
      <c r="C566" s="77" t="s">
        <v>806</v>
      </c>
      <c r="D566" s="46" t="s">
        <v>705</v>
      </c>
      <c r="E566" s="46">
        <v>0</v>
      </c>
      <c r="F566" s="46">
        <v>10</v>
      </c>
      <c r="G566" s="46">
        <v>10</v>
      </c>
      <c r="H566" s="46">
        <v>78110000</v>
      </c>
      <c r="I566" s="38">
        <v>234504</v>
      </c>
      <c r="J566" s="38">
        <f t="shared" si="17"/>
        <v>2345040</v>
      </c>
    </row>
    <row r="567" spans="1:10">
      <c r="A567" s="37">
        <f t="shared" si="18"/>
        <v>368</v>
      </c>
      <c r="B567" s="46">
        <v>64221</v>
      </c>
      <c r="C567" s="77" t="s">
        <v>807</v>
      </c>
      <c r="D567" s="46" t="s">
        <v>705</v>
      </c>
      <c r="E567" s="46">
        <v>0</v>
      </c>
      <c r="F567" s="46">
        <v>10</v>
      </c>
      <c r="G567" s="46">
        <v>10</v>
      </c>
      <c r="H567" s="46">
        <v>78110000</v>
      </c>
      <c r="I567" s="38">
        <v>234504</v>
      </c>
      <c r="J567" s="38">
        <f t="shared" si="17"/>
        <v>2345040</v>
      </c>
    </row>
    <row r="568" spans="1:10">
      <c r="A568" s="37">
        <f t="shared" si="18"/>
        <v>369</v>
      </c>
      <c r="B568" s="46">
        <v>64221</v>
      </c>
      <c r="C568" s="77" t="s">
        <v>808</v>
      </c>
      <c r="D568" s="46" t="s">
        <v>705</v>
      </c>
      <c r="E568" s="46">
        <v>0</v>
      </c>
      <c r="F568" s="46">
        <v>10</v>
      </c>
      <c r="G568" s="46">
        <v>10</v>
      </c>
      <c r="H568" s="46">
        <v>78110000</v>
      </c>
      <c r="I568" s="38">
        <v>234504</v>
      </c>
      <c r="J568" s="38">
        <f t="shared" si="17"/>
        <v>2345040</v>
      </c>
    </row>
    <row r="569" spans="1:10">
      <c r="A569" s="37">
        <f t="shared" si="18"/>
        <v>370</v>
      </c>
      <c r="B569" s="46">
        <v>64221</v>
      </c>
      <c r="C569" s="77" t="s">
        <v>809</v>
      </c>
      <c r="D569" s="46" t="s">
        <v>705</v>
      </c>
      <c r="E569" s="46">
        <v>0</v>
      </c>
      <c r="F569" s="46">
        <v>10</v>
      </c>
      <c r="G569" s="46">
        <v>10</v>
      </c>
      <c r="H569" s="46">
        <v>78110000</v>
      </c>
      <c r="I569" s="38">
        <v>234504</v>
      </c>
      <c r="J569" s="38">
        <f t="shared" si="17"/>
        <v>2345040</v>
      </c>
    </row>
    <row r="570" spans="1:10">
      <c r="A570" s="37">
        <f t="shared" si="18"/>
        <v>371</v>
      </c>
      <c r="B570" s="46">
        <v>64221</v>
      </c>
      <c r="C570" s="77" t="s">
        <v>810</v>
      </c>
      <c r="D570" s="46" t="s">
        <v>705</v>
      </c>
      <c r="E570" s="46">
        <v>0</v>
      </c>
      <c r="F570" s="46">
        <v>10</v>
      </c>
      <c r="G570" s="46">
        <v>10</v>
      </c>
      <c r="H570" s="46">
        <v>78110000</v>
      </c>
      <c r="I570" s="38">
        <v>234504</v>
      </c>
      <c r="J570" s="38">
        <f t="shared" si="17"/>
        <v>2345040</v>
      </c>
    </row>
    <row r="571" spans="1:10">
      <c r="A571" s="37">
        <f t="shared" si="18"/>
        <v>372</v>
      </c>
      <c r="B571" s="46">
        <v>64221</v>
      </c>
      <c r="C571" s="77" t="s">
        <v>811</v>
      </c>
      <c r="D571" s="46" t="s">
        <v>705</v>
      </c>
      <c r="E571" s="46">
        <v>0</v>
      </c>
      <c r="F571" s="46">
        <v>10</v>
      </c>
      <c r="G571" s="46">
        <v>10</v>
      </c>
      <c r="H571" s="46">
        <v>78110000</v>
      </c>
      <c r="I571" s="38">
        <v>234504</v>
      </c>
      <c r="J571" s="38">
        <f t="shared" si="17"/>
        <v>2345040</v>
      </c>
    </row>
    <row r="572" spans="1:10">
      <c r="A572" s="37">
        <f t="shared" si="18"/>
        <v>373</v>
      </c>
      <c r="B572" s="46">
        <v>64221</v>
      </c>
      <c r="C572" s="77" t="s">
        <v>812</v>
      </c>
      <c r="D572" s="46" t="s">
        <v>705</v>
      </c>
      <c r="E572" s="46">
        <v>0</v>
      </c>
      <c r="F572" s="46">
        <v>10</v>
      </c>
      <c r="G572" s="46">
        <v>10</v>
      </c>
      <c r="H572" s="46">
        <v>78110000</v>
      </c>
      <c r="I572" s="38">
        <v>234504</v>
      </c>
      <c r="J572" s="38">
        <f t="shared" si="17"/>
        <v>2345040</v>
      </c>
    </row>
    <row r="573" spans="1:10">
      <c r="A573" s="37">
        <f t="shared" si="18"/>
        <v>374</v>
      </c>
      <c r="B573" s="46">
        <v>64221</v>
      </c>
      <c r="C573" s="77" t="s">
        <v>813</v>
      </c>
      <c r="D573" s="46" t="s">
        <v>705</v>
      </c>
      <c r="E573" s="46">
        <v>0</v>
      </c>
      <c r="F573" s="46">
        <v>10</v>
      </c>
      <c r="G573" s="46">
        <v>10</v>
      </c>
      <c r="H573" s="46">
        <v>78110000</v>
      </c>
      <c r="I573" s="38">
        <v>234504</v>
      </c>
      <c r="J573" s="38">
        <f t="shared" si="17"/>
        <v>2345040</v>
      </c>
    </row>
    <row r="574" spans="1:10">
      <c r="A574" s="37">
        <f t="shared" si="18"/>
        <v>375</v>
      </c>
      <c r="B574" s="46">
        <v>64221</v>
      </c>
      <c r="C574" s="77" t="s">
        <v>814</v>
      </c>
      <c r="D574" s="46" t="s">
        <v>705</v>
      </c>
      <c r="E574" s="46">
        <v>0</v>
      </c>
      <c r="F574" s="46">
        <v>10</v>
      </c>
      <c r="G574" s="46">
        <v>10</v>
      </c>
      <c r="H574" s="46">
        <v>78110000</v>
      </c>
      <c r="I574" s="38">
        <v>234504</v>
      </c>
      <c r="J574" s="38">
        <f t="shared" si="17"/>
        <v>2345040</v>
      </c>
    </row>
    <row r="575" spans="1:10">
      <c r="A575" s="37">
        <f t="shared" si="18"/>
        <v>376</v>
      </c>
      <c r="B575" s="46">
        <v>64221</v>
      </c>
      <c r="C575" s="77" t="s">
        <v>815</v>
      </c>
      <c r="D575" s="46" t="s">
        <v>705</v>
      </c>
      <c r="E575" s="46">
        <v>0</v>
      </c>
      <c r="F575" s="46">
        <v>10</v>
      </c>
      <c r="G575" s="46">
        <v>10</v>
      </c>
      <c r="H575" s="46">
        <v>78110000</v>
      </c>
      <c r="I575" s="38">
        <v>234504</v>
      </c>
      <c r="J575" s="38">
        <f t="shared" si="17"/>
        <v>2345040</v>
      </c>
    </row>
    <row r="576" spans="1:10">
      <c r="A576" s="37">
        <f t="shared" si="18"/>
        <v>377</v>
      </c>
      <c r="B576" s="46">
        <v>64221</v>
      </c>
      <c r="C576" s="77" t="s">
        <v>816</v>
      </c>
      <c r="D576" s="46" t="s">
        <v>705</v>
      </c>
      <c r="E576" s="46">
        <v>0</v>
      </c>
      <c r="F576" s="46">
        <v>50</v>
      </c>
      <c r="G576" s="46">
        <v>50</v>
      </c>
      <c r="H576" s="46">
        <v>78110000</v>
      </c>
      <c r="I576" s="38">
        <v>234504</v>
      </c>
      <c r="J576" s="38">
        <f t="shared" si="17"/>
        <v>11725200</v>
      </c>
    </row>
    <row r="577" spans="1:10">
      <c r="A577" s="37">
        <f t="shared" si="18"/>
        <v>378</v>
      </c>
      <c r="B577" s="46">
        <v>64221</v>
      </c>
      <c r="C577" s="77" t="s">
        <v>817</v>
      </c>
      <c r="D577" s="46" t="s">
        <v>705</v>
      </c>
      <c r="E577" s="46">
        <v>0</v>
      </c>
      <c r="F577" s="46">
        <v>10</v>
      </c>
      <c r="G577" s="46">
        <v>10</v>
      </c>
      <c r="H577" s="46">
        <v>78110000</v>
      </c>
      <c r="I577" s="38">
        <v>234504</v>
      </c>
      <c r="J577" s="38">
        <f t="shared" si="17"/>
        <v>2345040</v>
      </c>
    </row>
    <row r="578" spans="1:10">
      <c r="A578" s="37">
        <f t="shared" si="18"/>
        <v>379</v>
      </c>
      <c r="B578" s="46">
        <v>64221</v>
      </c>
      <c r="C578" s="77" t="s">
        <v>818</v>
      </c>
      <c r="D578" s="46" t="s">
        <v>705</v>
      </c>
      <c r="E578" s="46">
        <v>0</v>
      </c>
      <c r="F578" s="46">
        <v>50</v>
      </c>
      <c r="G578" s="46">
        <v>50</v>
      </c>
      <c r="H578" s="46">
        <v>78110000</v>
      </c>
      <c r="I578" s="38">
        <v>234504</v>
      </c>
      <c r="J578" s="38">
        <f t="shared" si="17"/>
        <v>11725200</v>
      </c>
    </row>
    <row r="579" spans="1:10">
      <c r="A579" s="37">
        <f t="shared" si="18"/>
        <v>380</v>
      </c>
      <c r="B579" s="46">
        <v>64221</v>
      </c>
      <c r="C579" s="77" t="s">
        <v>819</v>
      </c>
      <c r="D579" s="46" t="s">
        <v>705</v>
      </c>
      <c r="E579" s="46">
        <v>0</v>
      </c>
      <c r="F579" s="46">
        <v>30</v>
      </c>
      <c r="G579" s="46">
        <v>30</v>
      </c>
      <c r="H579" s="46">
        <v>78110000</v>
      </c>
      <c r="I579" s="38">
        <v>234504</v>
      </c>
      <c r="J579" s="38">
        <f t="shared" si="17"/>
        <v>7035120</v>
      </c>
    </row>
    <row r="580" spans="1:10">
      <c r="A580" s="37">
        <f t="shared" si="18"/>
        <v>381</v>
      </c>
      <c r="B580" s="46">
        <v>64221</v>
      </c>
      <c r="C580" s="77" t="s">
        <v>820</v>
      </c>
      <c r="D580" s="46" t="s">
        <v>705</v>
      </c>
      <c r="E580" s="46">
        <v>0</v>
      </c>
      <c r="F580" s="46">
        <v>10</v>
      </c>
      <c r="G580" s="46">
        <v>10</v>
      </c>
      <c r="H580" s="46">
        <v>78110000</v>
      </c>
      <c r="I580" s="38">
        <v>234504</v>
      </c>
      <c r="J580" s="38">
        <f t="shared" si="17"/>
        <v>2345040</v>
      </c>
    </row>
    <row r="581" spans="1:10">
      <c r="A581" s="37">
        <f t="shared" si="18"/>
        <v>382</v>
      </c>
      <c r="B581" s="46">
        <v>64221</v>
      </c>
      <c r="C581" s="77" t="s">
        <v>821</v>
      </c>
      <c r="D581" s="46" t="s">
        <v>705</v>
      </c>
      <c r="E581" s="46">
        <v>0</v>
      </c>
      <c r="F581" s="46">
        <v>10</v>
      </c>
      <c r="G581" s="46">
        <v>10</v>
      </c>
      <c r="H581" s="46">
        <v>78110000</v>
      </c>
      <c r="I581" s="38">
        <v>234504</v>
      </c>
      <c r="J581" s="38">
        <f t="shared" si="17"/>
        <v>2345040</v>
      </c>
    </row>
    <row r="582" spans="1:10">
      <c r="A582" s="37">
        <f t="shared" si="18"/>
        <v>383</v>
      </c>
      <c r="B582" s="46">
        <v>64221</v>
      </c>
      <c r="C582" s="77" t="s">
        <v>822</v>
      </c>
      <c r="D582" s="46" t="s">
        <v>705</v>
      </c>
      <c r="E582" s="46">
        <v>0</v>
      </c>
      <c r="F582" s="46">
        <v>50</v>
      </c>
      <c r="G582" s="46">
        <v>50</v>
      </c>
      <c r="H582" s="46">
        <v>78110000</v>
      </c>
      <c r="I582" s="38">
        <v>234504</v>
      </c>
      <c r="J582" s="38">
        <f t="shared" si="17"/>
        <v>11725200</v>
      </c>
    </row>
    <row r="583" spans="1:10">
      <c r="A583" s="37">
        <f t="shared" si="18"/>
        <v>384</v>
      </c>
      <c r="B583" s="46">
        <v>64221</v>
      </c>
      <c r="C583" s="77" t="s">
        <v>823</v>
      </c>
      <c r="D583" s="46" t="s">
        <v>705</v>
      </c>
      <c r="E583" s="46">
        <v>0</v>
      </c>
      <c r="F583" s="46">
        <v>200</v>
      </c>
      <c r="G583" s="46">
        <v>200</v>
      </c>
      <c r="H583" s="46">
        <v>78110000</v>
      </c>
      <c r="I583" s="38">
        <v>234504</v>
      </c>
      <c r="J583" s="38">
        <f t="shared" si="17"/>
        <v>46900800</v>
      </c>
    </row>
    <row r="584" spans="1:10">
      <c r="A584" s="37">
        <f t="shared" si="18"/>
        <v>385</v>
      </c>
      <c r="B584" s="46">
        <v>64221</v>
      </c>
      <c r="C584" s="77" t="s">
        <v>824</v>
      </c>
      <c r="D584" s="46" t="s">
        <v>705</v>
      </c>
      <c r="E584" s="46">
        <v>0</v>
      </c>
      <c r="F584" s="46">
        <v>10</v>
      </c>
      <c r="G584" s="46">
        <v>10</v>
      </c>
      <c r="H584" s="46">
        <v>78110000</v>
      </c>
      <c r="I584" s="38">
        <v>234504</v>
      </c>
      <c r="J584" s="38">
        <f t="shared" si="17"/>
        <v>2345040</v>
      </c>
    </row>
    <row r="585" spans="1:10">
      <c r="A585" s="37">
        <f t="shared" si="18"/>
        <v>386</v>
      </c>
      <c r="B585" s="46">
        <v>64221</v>
      </c>
      <c r="C585" s="77" t="s">
        <v>825</v>
      </c>
      <c r="D585" s="46" t="s">
        <v>705</v>
      </c>
      <c r="E585" s="46">
        <v>0</v>
      </c>
      <c r="F585" s="46">
        <v>10</v>
      </c>
      <c r="G585" s="46">
        <v>10</v>
      </c>
      <c r="H585" s="46">
        <v>78110000</v>
      </c>
      <c r="I585" s="38">
        <v>234504</v>
      </c>
      <c r="J585" s="38">
        <f t="shared" si="17"/>
        <v>2345040</v>
      </c>
    </row>
    <row r="586" spans="1:10">
      <c r="A586" s="37">
        <f t="shared" si="18"/>
        <v>387</v>
      </c>
      <c r="B586" s="46">
        <v>64221</v>
      </c>
      <c r="C586" s="77" t="s">
        <v>826</v>
      </c>
      <c r="D586" s="46" t="s">
        <v>705</v>
      </c>
      <c r="E586" s="46">
        <v>0</v>
      </c>
      <c r="F586" s="46">
        <v>10</v>
      </c>
      <c r="G586" s="46">
        <v>10</v>
      </c>
      <c r="H586" s="46">
        <v>78110000</v>
      </c>
      <c r="I586" s="38">
        <v>234504</v>
      </c>
      <c r="J586" s="38">
        <f t="shared" si="17"/>
        <v>2345040</v>
      </c>
    </row>
    <row r="587" spans="1:10">
      <c r="A587" s="37">
        <f t="shared" si="18"/>
        <v>388</v>
      </c>
      <c r="B587" s="46">
        <v>64221</v>
      </c>
      <c r="C587" s="77" t="s">
        <v>827</v>
      </c>
      <c r="D587" s="46" t="s">
        <v>705</v>
      </c>
      <c r="E587" s="46">
        <v>0</v>
      </c>
      <c r="F587" s="46">
        <v>10</v>
      </c>
      <c r="G587" s="46">
        <v>10</v>
      </c>
      <c r="H587" s="46">
        <v>78110000</v>
      </c>
      <c r="I587" s="38">
        <v>234504</v>
      </c>
      <c r="J587" s="38">
        <f t="shared" si="17"/>
        <v>2345040</v>
      </c>
    </row>
    <row r="588" spans="1:10">
      <c r="A588" s="37">
        <f t="shared" si="18"/>
        <v>389</v>
      </c>
      <c r="B588" s="46">
        <v>64221</v>
      </c>
      <c r="C588" s="77" t="s">
        <v>828</v>
      </c>
      <c r="D588" s="46" t="s">
        <v>705</v>
      </c>
      <c r="E588" s="46">
        <v>0</v>
      </c>
      <c r="F588" s="46">
        <v>10</v>
      </c>
      <c r="G588" s="46">
        <v>10</v>
      </c>
      <c r="H588" s="46">
        <v>78110000</v>
      </c>
      <c r="I588" s="38">
        <v>234504</v>
      </c>
      <c r="J588" s="38">
        <f t="shared" si="17"/>
        <v>2345040</v>
      </c>
    </row>
    <row r="589" spans="1:10">
      <c r="A589" s="37">
        <f t="shared" si="18"/>
        <v>390</v>
      </c>
      <c r="B589" s="46">
        <v>64221</v>
      </c>
      <c r="C589" s="77" t="s">
        <v>829</v>
      </c>
      <c r="D589" s="46" t="s">
        <v>705</v>
      </c>
      <c r="E589" s="46">
        <v>0</v>
      </c>
      <c r="F589" s="46">
        <v>10</v>
      </c>
      <c r="G589" s="46">
        <v>10</v>
      </c>
      <c r="H589" s="46">
        <v>78110000</v>
      </c>
      <c r="I589" s="38">
        <v>234504</v>
      </c>
      <c r="J589" s="38">
        <f t="shared" si="17"/>
        <v>2345040</v>
      </c>
    </row>
    <row r="590" spans="1:10">
      <c r="A590" s="37">
        <f t="shared" si="18"/>
        <v>391</v>
      </c>
      <c r="B590" s="46">
        <v>64221</v>
      </c>
      <c r="C590" s="77" t="s">
        <v>830</v>
      </c>
      <c r="D590" s="46" t="s">
        <v>705</v>
      </c>
      <c r="E590" s="46">
        <v>0</v>
      </c>
      <c r="F590" s="46">
        <v>10</v>
      </c>
      <c r="G590" s="46">
        <v>10</v>
      </c>
      <c r="H590" s="46">
        <v>78110000</v>
      </c>
      <c r="I590" s="38">
        <v>234504</v>
      </c>
      <c r="J590" s="38">
        <f t="shared" si="17"/>
        <v>2345040</v>
      </c>
    </row>
    <row r="591" spans="1:10">
      <c r="A591" s="37">
        <f t="shared" si="18"/>
        <v>392</v>
      </c>
      <c r="B591" s="46">
        <v>64221</v>
      </c>
      <c r="C591" s="77" t="s">
        <v>831</v>
      </c>
      <c r="D591" s="46" t="s">
        <v>705</v>
      </c>
      <c r="E591" s="46">
        <v>0</v>
      </c>
      <c r="F591" s="46">
        <v>10</v>
      </c>
      <c r="G591" s="46">
        <v>10</v>
      </c>
      <c r="H591" s="46">
        <v>78110000</v>
      </c>
      <c r="I591" s="38">
        <v>234504</v>
      </c>
      <c r="J591" s="38">
        <f t="shared" ref="J591:J654" si="19">I591*F591</f>
        <v>2345040</v>
      </c>
    </row>
    <row r="592" spans="1:10">
      <c r="A592" s="37">
        <f t="shared" ref="A592:A655" si="20">A591+1</f>
        <v>393</v>
      </c>
      <c r="B592" s="46">
        <v>64221</v>
      </c>
      <c r="C592" s="77" t="s">
        <v>832</v>
      </c>
      <c r="D592" s="46" t="s">
        <v>705</v>
      </c>
      <c r="E592" s="46">
        <v>0</v>
      </c>
      <c r="F592" s="46">
        <v>10</v>
      </c>
      <c r="G592" s="46">
        <v>10</v>
      </c>
      <c r="H592" s="46">
        <v>78110000</v>
      </c>
      <c r="I592" s="38">
        <v>234504</v>
      </c>
      <c r="J592" s="38">
        <f t="shared" si="19"/>
        <v>2345040</v>
      </c>
    </row>
    <row r="593" spans="1:10">
      <c r="A593" s="37">
        <f t="shared" si="20"/>
        <v>394</v>
      </c>
      <c r="B593" s="46">
        <v>64221</v>
      </c>
      <c r="C593" s="77" t="s">
        <v>833</v>
      </c>
      <c r="D593" s="46" t="s">
        <v>705</v>
      </c>
      <c r="E593" s="46">
        <v>0</v>
      </c>
      <c r="F593" s="46">
        <v>10</v>
      </c>
      <c r="G593" s="46">
        <v>10</v>
      </c>
      <c r="H593" s="46">
        <v>78110000</v>
      </c>
      <c r="I593" s="38">
        <v>234504</v>
      </c>
      <c r="J593" s="38">
        <f t="shared" si="19"/>
        <v>2345040</v>
      </c>
    </row>
    <row r="594" spans="1:10">
      <c r="A594" s="37">
        <f t="shared" si="20"/>
        <v>395</v>
      </c>
      <c r="B594" s="46">
        <v>64221</v>
      </c>
      <c r="C594" s="77" t="s">
        <v>834</v>
      </c>
      <c r="D594" s="46" t="s">
        <v>705</v>
      </c>
      <c r="E594" s="46">
        <v>0</v>
      </c>
      <c r="F594" s="46">
        <v>10</v>
      </c>
      <c r="G594" s="46">
        <v>10</v>
      </c>
      <c r="H594" s="46">
        <v>78110000</v>
      </c>
      <c r="I594" s="38">
        <v>234504</v>
      </c>
      <c r="J594" s="38">
        <f t="shared" si="19"/>
        <v>2345040</v>
      </c>
    </row>
    <row r="595" spans="1:10">
      <c r="A595" s="37">
        <f t="shared" si="20"/>
        <v>396</v>
      </c>
      <c r="B595" s="46">
        <v>64221</v>
      </c>
      <c r="C595" s="77" t="s">
        <v>835</v>
      </c>
      <c r="D595" s="46" t="s">
        <v>705</v>
      </c>
      <c r="E595" s="46">
        <v>0</v>
      </c>
      <c r="F595" s="46">
        <v>100</v>
      </c>
      <c r="G595" s="46">
        <v>100</v>
      </c>
      <c r="H595" s="46">
        <v>78110000</v>
      </c>
      <c r="I595" s="38">
        <v>234504</v>
      </c>
      <c r="J595" s="38">
        <f t="shared" si="19"/>
        <v>23450400</v>
      </c>
    </row>
    <row r="596" spans="1:10">
      <c r="A596" s="37">
        <f t="shared" si="20"/>
        <v>397</v>
      </c>
      <c r="B596" s="46">
        <v>64221</v>
      </c>
      <c r="C596" s="77" t="s">
        <v>836</v>
      </c>
      <c r="D596" s="46" t="s">
        <v>705</v>
      </c>
      <c r="E596" s="46">
        <v>0</v>
      </c>
      <c r="F596" s="46">
        <v>10</v>
      </c>
      <c r="G596" s="46">
        <v>10</v>
      </c>
      <c r="H596" s="46">
        <v>78110000</v>
      </c>
      <c r="I596" s="38">
        <v>234504</v>
      </c>
      <c r="J596" s="38">
        <f t="shared" si="19"/>
        <v>2345040</v>
      </c>
    </row>
    <row r="597" spans="1:10">
      <c r="A597" s="37">
        <f t="shared" si="20"/>
        <v>398</v>
      </c>
      <c r="B597" s="46">
        <v>64221</v>
      </c>
      <c r="C597" s="77" t="s">
        <v>837</v>
      </c>
      <c r="D597" s="46" t="s">
        <v>705</v>
      </c>
      <c r="E597" s="46">
        <v>0</v>
      </c>
      <c r="F597" s="46">
        <v>10</v>
      </c>
      <c r="G597" s="46">
        <v>10</v>
      </c>
      <c r="H597" s="46">
        <v>78110000</v>
      </c>
      <c r="I597" s="38">
        <v>234504</v>
      </c>
      <c r="J597" s="38">
        <f t="shared" si="19"/>
        <v>2345040</v>
      </c>
    </row>
    <row r="598" spans="1:10">
      <c r="A598" s="37">
        <f t="shared" si="20"/>
        <v>399</v>
      </c>
      <c r="B598" s="46">
        <v>64221</v>
      </c>
      <c r="C598" s="77" t="s">
        <v>838</v>
      </c>
      <c r="D598" s="46" t="s">
        <v>705</v>
      </c>
      <c r="E598" s="46">
        <v>0</v>
      </c>
      <c r="F598" s="46">
        <v>10</v>
      </c>
      <c r="G598" s="46">
        <v>10</v>
      </c>
      <c r="H598" s="46">
        <v>78110000</v>
      </c>
      <c r="I598" s="38">
        <v>234504</v>
      </c>
      <c r="J598" s="38">
        <f t="shared" si="19"/>
        <v>2345040</v>
      </c>
    </row>
    <row r="599" spans="1:10">
      <c r="A599" s="37">
        <f t="shared" si="20"/>
        <v>400</v>
      </c>
      <c r="B599" s="46">
        <v>64221</v>
      </c>
      <c r="C599" s="77" t="s">
        <v>839</v>
      </c>
      <c r="D599" s="46" t="s">
        <v>705</v>
      </c>
      <c r="E599" s="46">
        <v>0</v>
      </c>
      <c r="F599" s="46">
        <v>10</v>
      </c>
      <c r="G599" s="46">
        <v>10</v>
      </c>
      <c r="H599" s="46">
        <v>78110000</v>
      </c>
      <c r="I599" s="38">
        <v>234504</v>
      </c>
      <c r="J599" s="38">
        <f t="shared" si="19"/>
        <v>2345040</v>
      </c>
    </row>
    <row r="600" spans="1:10">
      <c r="A600" s="37">
        <f t="shared" si="20"/>
        <v>401</v>
      </c>
      <c r="B600" s="46">
        <v>64221</v>
      </c>
      <c r="C600" s="77" t="s">
        <v>840</v>
      </c>
      <c r="D600" s="46" t="s">
        <v>705</v>
      </c>
      <c r="E600" s="46">
        <v>0</v>
      </c>
      <c r="F600" s="46">
        <v>10</v>
      </c>
      <c r="G600" s="46">
        <v>10</v>
      </c>
      <c r="H600" s="46">
        <v>78110000</v>
      </c>
      <c r="I600" s="38">
        <v>234504</v>
      </c>
      <c r="J600" s="38">
        <f t="shared" si="19"/>
        <v>2345040</v>
      </c>
    </row>
    <row r="601" spans="1:10">
      <c r="A601" s="37">
        <f t="shared" si="20"/>
        <v>402</v>
      </c>
      <c r="B601" s="46">
        <v>64221</v>
      </c>
      <c r="C601" s="77" t="s">
        <v>841</v>
      </c>
      <c r="D601" s="46" t="s">
        <v>705</v>
      </c>
      <c r="E601" s="46">
        <v>0</v>
      </c>
      <c r="F601" s="46">
        <v>10</v>
      </c>
      <c r="G601" s="46">
        <v>10</v>
      </c>
      <c r="H601" s="46">
        <v>78110000</v>
      </c>
      <c r="I601" s="38">
        <v>234504</v>
      </c>
      <c r="J601" s="38">
        <f t="shared" si="19"/>
        <v>2345040</v>
      </c>
    </row>
    <row r="602" spans="1:10">
      <c r="A602" s="37">
        <f t="shared" si="20"/>
        <v>403</v>
      </c>
      <c r="B602" s="46">
        <v>64221</v>
      </c>
      <c r="C602" s="77" t="s">
        <v>842</v>
      </c>
      <c r="D602" s="46" t="s">
        <v>705</v>
      </c>
      <c r="E602" s="46">
        <v>0</v>
      </c>
      <c r="F602" s="46">
        <v>10</v>
      </c>
      <c r="G602" s="46">
        <v>10</v>
      </c>
      <c r="H602" s="46">
        <v>78110000</v>
      </c>
      <c r="I602" s="38">
        <v>234504</v>
      </c>
      <c r="J602" s="38">
        <f t="shared" si="19"/>
        <v>2345040</v>
      </c>
    </row>
    <row r="603" spans="1:10">
      <c r="A603" s="37">
        <f t="shared" si="20"/>
        <v>404</v>
      </c>
      <c r="B603" s="46">
        <v>64221</v>
      </c>
      <c r="C603" s="77" t="s">
        <v>843</v>
      </c>
      <c r="D603" s="46" t="s">
        <v>705</v>
      </c>
      <c r="E603" s="46">
        <v>0</v>
      </c>
      <c r="F603" s="46">
        <v>10</v>
      </c>
      <c r="G603" s="46">
        <v>10</v>
      </c>
      <c r="H603" s="46">
        <v>78110000</v>
      </c>
      <c r="I603" s="38">
        <v>234504</v>
      </c>
      <c r="J603" s="38">
        <f t="shared" si="19"/>
        <v>2345040</v>
      </c>
    </row>
    <row r="604" spans="1:10">
      <c r="A604" s="37">
        <f t="shared" si="20"/>
        <v>405</v>
      </c>
      <c r="B604" s="46">
        <v>64221</v>
      </c>
      <c r="C604" s="77" t="s">
        <v>844</v>
      </c>
      <c r="D604" s="46" t="s">
        <v>705</v>
      </c>
      <c r="E604" s="46">
        <v>0</v>
      </c>
      <c r="F604" s="46">
        <v>20</v>
      </c>
      <c r="G604" s="46">
        <v>20</v>
      </c>
      <c r="H604" s="46">
        <v>78110000</v>
      </c>
      <c r="I604" s="38">
        <v>234504</v>
      </c>
      <c r="J604" s="38">
        <f t="shared" si="19"/>
        <v>4690080</v>
      </c>
    </row>
    <row r="605" spans="1:10">
      <c r="A605" s="37">
        <f t="shared" si="20"/>
        <v>406</v>
      </c>
      <c r="B605" s="46">
        <v>64221</v>
      </c>
      <c r="C605" s="77" t="s">
        <v>845</v>
      </c>
      <c r="D605" s="46" t="s">
        <v>705</v>
      </c>
      <c r="E605" s="46">
        <v>0</v>
      </c>
      <c r="F605" s="46">
        <v>10</v>
      </c>
      <c r="G605" s="46">
        <v>10</v>
      </c>
      <c r="H605" s="46">
        <v>78110000</v>
      </c>
      <c r="I605" s="38">
        <v>234504</v>
      </c>
      <c r="J605" s="38">
        <f t="shared" si="19"/>
        <v>2345040</v>
      </c>
    </row>
    <row r="606" spans="1:10">
      <c r="A606" s="37">
        <f t="shared" si="20"/>
        <v>407</v>
      </c>
      <c r="B606" s="46">
        <v>64221</v>
      </c>
      <c r="C606" s="77" t="s">
        <v>846</v>
      </c>
      <c r="D606" s="46" t="s">
        <v>705</v>
      </c>
      <c r="E606" s="46">
        <v>0</v>
      </c>
      <c r="F606" s="46">
        <v>10</v>
      </c>
      <c r="G606" s="46">
        <v>10</v>
      </c>
      <c r="H606" s="46">
        <v>78110000</v>
      </c>
      <c r="I606" s="38">
        <v>234504</v>
      </c>
      <c r="J606" s="38">
        <f t="shared" si="19"/>
        <v>2345040</v>
      </c>
    </row>
    <row r="607" spans="1:10">
      <c r="A607" s="37">
        <f t="shared" si="20"/>
        <v>408</v>
      </c>
      <c r="B607" s="46">
        <v>64221</v>
      </c>
      <c r="C607" s="77" t="s">
        <v>847</v>
      </c>
      <c r="D607" s="46" t="s">
        <v>705</v>
      </c>
      <c r="E607" s="46">
        <v>0</v>
      </c>
      <c r="F607" s="46">
        <v>10</v>
      </c>
      <c r="G607" s="46">
        <v>10</v>
      </c>
      <c r="H607" s="46">
        <v>78110000</v>
      </c>
      <c r="I607" s="38">
        <v>234504</v>
      </c>
      <c r="J607" s="38">
        <f t="shared" si="19"/>
        <v>2345040</v>
      </c>
    </row>
    <row r="608" spans="1:10">
      <c r="A608" s="37">
        <f t="shared" si="20"/>
        <v>409</v>
      </c>
      <c r="B608" s="46">
        <v>64221</v>
      </c>
      <c r="C608" s="77" t="s">
        <v>848</v>
      </c>
      <c r="D608" s="46" t="s">
        <v>705</v>
      </c>
      <c r="E608" s="46">
        <v>0</v>
      </c>
      <c r="F608" s="46">
        <v>10</v>
      </c>
      <c r="G608" s="46">
        <v>10</v>
      </c>
      <c r="H608" s="46">
        <v>78110000</v>
      </c>
      <c r="I608" s="38">
        <v>234504</v>
      </c>
      <c r="J608" s="38">
        <f t="shared" si="19"/>
        <v>2345040</v>
      </c>
    </row>
    <row r="609" spans="1:10">
      <c r="A609" s="37">
        <f t="shared" si="20"/>
        <v>410</v>
      </c>
      <c r="B609" s="46">
        <v>64221</v>
      </c>
      <c r="C609" s="77" t="s">
        <v>849</v>
      </c>
      <c r="D609" s="46" t="s">
        <v>705</v>
      </c>
      <c r="E609" s="46">
        <v>0</v>
      </c>
      <c r="F609" s="46">
        <v>10</v>
      </c>
      <c r="G609" s="46">
        <v>10</v>
      </c>
      <c r="H609" s="46">
        <v>78110000</v>
      </c>
      <c r="I609" s="38">
        <v>234504</v>
      </c>
      <c r="J609" s="38">
        <f t="shared" si="19"/>
        <v>2345040</v>
      </c>
    </row>
    <row r="610" spans="1:10">
      <c r="A610" s="37">
        <f t="shared" si="20"/>
        <v>411</v>
      </c>
      <c r="B610" s="46">
        <v>64221</v>
      </c>
      <c r="C610" s="77" t="s">
        <v>850</v>
      </c>
      <c r="D610" s="46" t="s">
        <v>705</v>
      </c>
      <c r="E610" s="46">
        <v>0</v>
      </c>
      <c r="F610" s="46">
        <v>10</v>
      </c>
      <c r="G610" s="46">
        <v>10</v>
      </c>
      <c r="H610" s="46">
        <v>78110000</v>
      </c>
      <c r="I610" s="38">
        <v>234504</v>
      </c>
      <c r="J610" s="38">
        <f t="shared" si="19"/>
        <v>2345040</v>
      </c>
    </row>
    <row r="611" spans="1:10">
      <c r="A611" s="37">
        <f t="shared" si="20"/>
        <v>412</v>
      </c>
      <c r="B611" s="46">
        <v>64221</v>
      </c>
      <c r="C611" s="77" t="s">
        <v>851</v>
      </c>
      <c r="D611" s="46" t="s">
        <v>705</v>
      </c>
      <c r="E611" s="46">
        <v>0</v>
      </c>
      <c r="F611" s="46">
        <v>10</v>
      </c>
      <c r="G611" s="46">
        <v>10</v>
      </c>
      <c r="H611" s="46">
        <v>78110000</v>
      </c>
      <c r="I611" s="38">
        <v>234504</v>
      </c>
      <c r="J611" s="38">
        <f t="shared" si="19"/>
        <v>2345040</v>
      </c>
    </row>
    <row r="612" spans="1:10">
      <c r="A612" s="37">
        <f t="shared" si="20"/>
        <v>413</v>
      </c>
      <c r="B612" s="46">
        <v>64221</v>
      </c>
      <c r="C612" s="77" t="s">
        <v>852</v>
      </c>
      <c r="D612" s="46" t="s">
        <v>705</v>
      </c>
      <c r="E612" s="46">
        <v>0</v>
      </c>
      <c r="F612" s="46">
        <v>10</v>
      </c>
      <c r="G612" s="46">
        <v>10</v>
      </c>
      <c r="H612" s="46">
        <v>78110000</v>
      </c>
      <c r="I612" s="38">
        <v>234504</v>
      </c>
      <c r="J612" s="38">
        <f t="shared" si="19"/>
        <v>2345040</v>
      </c>
    </row>
    <row r="613" spans="1:10">
      <c r="A613" s="37">
        <f t="shared" si="20"/>
        <v>414</v>
      </c>
      <c r="B613" s="46">
        <v>64221</v>
      </c>
      <c r="C613" s="77" t="s">
        <v>853</v>
      </c>
      <c r="D613" s="46" t="s">
        <v>705</v>
      </c>
      <c r="E613" s="46">
        <v>0</v>
      </c>
      <c r="F613" s="46">
        <v>10</v>
      </c>
      <c r="G613" s="46">
        <v>10</v>
      </c>
      <c r="H613" s="46">
        <v>78110000</v>
      </c>
      <c r="I613" s="38">
        <v>234504</v>
      </c>
      <c r="J613" s="38">
        <f t="shared" si="19"/>
        <v>2345040</v>
      </c>
    </row>
    <row r="614" spans="1:10">
      <c r="A614" s="37">
        <f t="shared" si="20"/>
        <v>415</v>
      </c>
      <c r="B614" s="46">
        <v>64221</v>
      </c>
      <c r="C614" s="77" t="s">
        <v>854</v>
      </c>
      <c r="D614" s="46" t="s">
        <v>705</v>
      </c>
      <c r="E614" s="46">
        <v>0</v>
      </c>
      <c r="F614" s="46">
        <v>10</v>
      </c>
      <c r="G614" s="46">
        <v>10</v>
      </c>
      <c r="H614" s="46">
        <v>78110000</v>
      </c>
      <c r="I614" s="38">
        <v>234504</v>
      </c>
      <c r="J614" s="38">
        <f t="shared" si="19"/>
        <v>2345040</v>
      </c>
    </row>
    <row r="615" spans="1:10">
      <c r="A615" s="37">
        <f t="shared" si="20"/>
        <v>416</v>
      </c>
      <c r="B615" s="46">
        <v>64221</v>
      </c>
      <c r="C615" s="77" t="s">
        <v>855</v>
      </c>
      <c r="D615" s="46" t="s">
        <v>705</v>
      </c>
      <c r="E615" s="46">
        <v>0</v>
      </c>
      <c r="F615" s="46">
        <v>30</v>
      </c>
      <c r="G615" s="46">
        <v>30</v>
      </c>
      <c r="H615" s="46">
        <v>78110000</v>
      </c>
      <c r="I615" s="38">
        <v>234504</v>
      </c>
      <c r="J615" s="38">
        <f t="shared" si="19"/>
        <v>7035120</v>
      </c>
    </row>
    <row r="616" spans="1:10">
      <c r="A616" s="37">
        <f t="shared" si="20"/>
        <v>417</v>
      </c>
      <c r="B616" s="46">
        <v>64221</v>
      </c>
      <c r="C616" s="77" t="s">
        <v>856</v>
      </c>
      <c r="D616" s="46" t="s">
        <v>705</v>
      </c>
      <c r="E616" s="46">
        <v>0</v>
      </c>
      <c r="F616" s="46">
        <v>300</v>
      </c>
      <c r="G616" s="46">
        <v>300</v>
      </c>
      <c r="H616" s="46">
        <v>78110000</v>
      </c>
      <c r="I616" s="38">
        <v>234504</v>
      </c>
      <c r="J616" s="38">
        <f t="shared" si="19"/>
        <v>70351200</v>
      </c>
    </row>
    <row r="617" spans="1:10">
      <c r="A617" s="37">
        <f t="shared" si="20"/>
        <v>418</v>
      </c>
      <c r="B617" s="46">
        <v>64221</v>
      </c>
      <c r="C617" s="77" t="s">
        <v>857</v>
      </c>
      <c r="D617" s="46" t="s">
        <v>705</v>
      </c>
      <c r="E617" s="46">
        <v>0</v>
      </c>
      <c r="F617" s="46">
        <v>200</v>
      </c>
      <c r="G617" s="46">
        <v>200</v>
      </c>
      <c r="H617" s="46">
        <v>78110000</v>
      </c>
      <c r="I617" s="38">
        <v>234504</v>
      </c>
      <c r="J617" s="38">
        <f t="shared" si="19"/>
        <v>46900800</v>
      </c>
    </row>
    <row r="618" spans="1:10">
      <c r="A618" s="37">
        <f t="shared" si="20"/>
        <v>419</v>
      </c>
      <c r="B618" s="46">
        <v>64221</v>
      </c>
      <c r="C618" s="77" t="s">
        <v>858</v>
      </c>
      <c r="D618" s="46" t="s">
        <v>705</v>
      </c>
      <c r="E618" s="46">
        <v>0</v>
      </c>
      <c r="F618" s="46">
        <v>10</v>
      </c>
      <c r="G618" s="46">
        <v>10</v>
      </c>
      <c r="H618" s="46">
        <v>78110000</v>
      </c>
      <c r="I618" s="38">
        <v>234504</v>
      </c>
      <c r="J618" s="38">
        <f t="shared" si="19"/>
        <v>2345040</v>
      </c>
    </row>
    <row r="619" spans="1:10">
      <c r="A619" s="37">
        <f t="shared" si="20"/>
        <v>420</v>
      </c>
      <c r="B619" s="46">
        <v>64221</v>
      </c>
      <c r="C619" s="77" t="s">
        <v>859</v>
      </c>
      <c r="D619" s="46" t="s">
        <v>705</v>
      </c>
      <c r="E619" s="46">
        <v>0</v>
      </c>
      <c r="F619" s="46">
        <v>30</v>
      </c>
      <c r="G619" s="46">
        <v>30</v>
      </c>
      <c r="H619" s="46">
        <v>78110000</v>
      </c>
      <c r="I619" s="38">
        <v>234504</v>
      </c>
      <c r="J619" s="38">
        <f t="shared" si="19"/>
        <v>7035120</v>
      </c>
    </row>
    <row r="620" spans="1:10">
      <c r="A620" s="37">
        <f t="shared" si="20"/>
        <v>421</v>
      </c>
      <c r="B620" s="46">
        <v>64221</v>
      </c>
      <c r="C620" s="77" t="s">
        <v>860</v>
      </c>
      <c r="D620" s="46" t="s">
        <v>705</v>
      </c>
      <c r="E620" s="46">
        <v>0</v>
      </c>
      <c r="F620" s="46">
        <v>10</v>
      </c>
      <c r="G620" s="46">
        <v>10</v>
      </c>
      <c r="H620" s="46">
        <v>78110000</v>
      </c>
      <c r="I620" s="38">
        <v>234504</v>
      </c>
      <c r="J620" s="38">
        <f t="shared" si="19"/>
        <v>2345040</v>
      </c>
    </row>
    <row r="621" spans="1:10">
      <c r="A621" s="37">
        <f t="shared" si="20"/>
        <v>422</v>
      </c>
      <c r="B621" s="46">
        <v>64221</v>
      </c>
      <c r="C621" s="77" t="s">
        <v>861</v>
      </c>
      <c r="D621" s="46" t="s">
        <v>705</v>
      </c>
      <c r="E621" s="46">
        <v>0</v>
      </c>
      <c r="F621" s="46">
        <v>20</v>
      </c>
      <c r="G621" s="46">
        <v>20</v>
      </c>
      <c r="H621" s="46">
        <v>78110000</v>
      </c>
      <c r="I621" s="38">
        <v>234504</v>
      </c>
      <c r="J621" s="38">
        <f t="shared" si="19"/>
        <v>4690080</v>
      </c>
    </row>
    <row r="622" spans="1:10">
      <c r="A622" s="37">
        <f t="shared" si="20"/>
        <v>423</v>
      </c>
      <c r="B622" s="46">
        <v>64221</v>
      </c>
      <c r="C622" s="77" t="s">
        <v>862</v>
      </c>
      <c r="D622" s="46" t="s">
        <v>705</v>
      </c>
      <c r="E622" s="46">
        <v>0</v>
      </c>
      <c r="F622" s="46">
        <v>20</v>
      </c>
      <c r="G622" s="46">
        <v>20</v>
      </c>
      <c r="H622" s="46">
        <v>78110000</v>
      </c>
      <c r="I622" s="38">
        <v>234504</v>
      </c>
      <c r="J622" s="38">
        <f t="shared" si="19"/>
        <v>4690080</v>
      </c>
    </row>
    <row r="623" spans="1:10">
      <c r="A623" s="37">
        <f t="shared" si="20"/>
        <v>424</v>
      </c>
      <c r="B623" s="46">
        <v>64221</v>
      </c>
      <c r="C623" s="77" t="s">
        <v>863</v>
      </c>
      <c r="D623" s="46" t="s">
        <v>705</v>
      </c>
      <c r="E623" s="46">
        <v>0</v>
      </c>
      <c r="F623" s="46">
        <v>10</v>
      </c>
      <c r="G623" s="46">
        <v>10</v>
      </c>
      <c r="H623" s="46">
        <v>78110000</v>
      </c>
      <c r="I623" s="38">
        <v>234504</v>
      </c>
      <c r="J623" s="38">
        <f t="shared" si="19"/>
        <v>2345040</v>
      </c>
    </row>
    <row r="624" spans="1:10">
      <c r="A624" s="37">
        <f t="shared" si="20"/>
        <v>425</v>
      </c>
      <c r="B624" s="46">
        <v>64221</v>
      </c>
      <c r="C624" s="77" t="s">
        <v>864</v>
      </c>
      <c r="D624" s="46" t="s">
        <v>705</v>
      </c>
      <c r="E624" s="46">
        <v>0</v>
      </c>
      <c r="F624" s="46">
        <v>10</v>
      </c>
      <c r="G624" s="46">
        <v>10</v>
      </c>
      <c r="H624" s="46">
        <v>78110000</v>
      </c>
      <c r="I624" s="38">
        <v>234504</v>
      </c>
      <c r="J624" s="38">
        <f t="shared" si="19"/>
        <v>2345040</v>
      </c>
    </row>
    <row r="625" spans="1:10">
      <c r="A625" s="37">
        <f t="shared" si="20"/>
        <v>426</v>
      </c>
      <c r="B625" s="46">
        <v>64221</v>
      </c>
      <c r="C625" s="77" t="s">
        <v>865</v>
      </c>
      <c r="D625" s="46" t="s">
        <v>705</v>
      </c>
      <c r="E625" s="46">
        <v>0</v>
      </c>
      <c r="F625" s="46">
        <v>50</v>
      </c>
      <c r="G625" s="46">
        <v>50</v>
      </c>
      <c r="H625" s="46">
        <v>78110000</v>
      </c>
      <c r="I625" s="38">
        <v>234504</v>
      </c>
      <c r="J625" s="38">
        <f t="shared" si="19"/>
        <v>11725200</v>
      </c>
    </row>
    <row r="626" spans="1:10">
      <c r="A626" s="37">
        <f t="shared" si="20"/>
        <v>427</v>
      </c>
      <c r="B626" s="46">
        <v>64221</v>
      </c>
      <c r="C626" s="77" t="s">
        <v>866</v>
      </c>
      <c r="D626" s="46" t="s">
        <v>705</v>
      </c>
      <c r="E626" s="46">
        <v>0</v>
      </c>
      <c r="F626" s="46">
        <v>50</v>
      </c>
      <c r="G626" s="46">
        <v>50</v>
      </c>
      <c r="H626" s="46">
        <v>78110000</v>
      </c>
      <c r="I626" s="38">
        <v>234504</v>
      </c>
      <c r="J626" s="38">
        <f t="shared" si="19"/>
        <v>11725200</v>
      </c>
    </row>
    <row r="627" spans="1:10">
      <c r="A627" s="37">
        <f t="shared" si="20"/>
        <v>428</v>
      </c>
      <c r="B627" s="46">
        <v>64221</v>
      </c>
      <c r="C627" s="77" t="s">
        <v>867</v>
      </c>
      <c r="D627" s="46" t="s">
        <v>705</v>
      </c>
      <c r="E627" s="46">
        <v>0</v>
      </c>
      <c r="F627" s="46">
        <v>10</v>
      </c>
      <c r="G627" s="46">
        <v>10</v>
      </c>
      <c r="H627" s="46">
        <v>78110000</v>
      </c>
      <c r="I627" s="38">
        <v>234504</v>
      </c>
      <c r="J627" s="38">
        <f t="shared" si="19"/>
        <v>2345040</v>
      </c>
    </row>
    <row r="628" spans="1:10">
      <c r="A628" s="37">
        <f t="shared" si="20"/>
        <v>429</v>
      </c>
      <c r="B628" s="46">
        <v>64221</v>
      </c>
      <c r="C628" s="77" t="s">
        <v>868</v>
      </c>
      <c r="D628" s="46" t="s">
        <v>705</v>
      </c>
      <c r="E628" s="46">
        <v>0</v>
      </c>
      <c r="F628" s="46">
        <v>50</v>
      </c>
      <c r="G628" s="46">
        <v>50</v>
      </c>
      <c r="H628" s="46">
        <v>78110000</v>
      </c>
      <c r="I628" s="38">
        <v>234504</v>
      </c>
      <c r="J628" s="38">
        <f t="shared" si="19"/>
        <v>11725200</v>
      </c>
    </row>
    <row r="629" spans="1:10">
      <c r="A629" s="37">
        <f t="shared" si="20"/>
        <v>430</v>
      </c>
      <c r="B629" s="46">
        <v>64221</v>
      </c>
      <c r="C629" s="77" t="s">
        <v>869</v>
      </c>
      <c r="D629" s="46" t="s">
        <v>705</v>
      </c>
      <c r="E629" s="46">
        <v>0</v>
      </c>
      <c r="F629" s="46">
        <v>50</v>
      </c>
      <c r="G629" s="46">
        <v>50</v>
      </c>
      <c r="H629" s="46">
        <v>78110000</v>
      </c>
      <c r="I629" s="38">
        <v>234504</v>
      </c>
      <c r="J629" s="38">
        <f t="shared" si="19"/>
        <v>11725200</v>
      </c>
    </row>
    <row r="630" spans="1:10">
      <c r="A630" s="37">
        <f t="shared" si="20"/>
        <v>431</v>
      </c>
      <c r="B630" s="46">
        <v>64221</v>
      </c>
      <c r="C630" s="77" t="s">
        <v>870</v>
      </c>
      <c r="D630" s="46" t="s">
        <v>705</v>
      </c>
      <c r="E630" s="46">
        <v>0</v>
      </c>
      <c r="F630" s="46">
        <v>10</v>
      </c>
      <c r="G630" s="46">
        <v>10</v>
      </c>
      <c r="H630" s="46">
        <v>78110000</v>
      </c>
      <c r="I630" s="38">
        <v>234504</v>
      </c>
      <c r="J630" s="38">
        <f t="shared" si="19"/>
        <v>2345040</v>
      </c>
    </row>
    <row r="631" spans="1:10">
      <c r="A631" s="37">
        <f t="shared" si="20"/>
        <v>432</v>
      </c>
      <c r="B631" s="46">
        <v>64221</v>
      </c>
      <c r="C631" s="77" t="s">
        <v>871</v>
      </c>
      <c r="D631" s="46" t="s">
        <v>705</v>
      </c>
      <c r="E631" s="46">
        <v>0</v>
      </c>
      <c r="F631" s="46">
        <v>10</v>
      </c>
      <c r="G631" s="46">
        <v>10</v>
      </c>
      <c r="H631" s="46">
        <v>78110000</v>
      </c>
      <c r="I631" s="38">
        <v>234504</v>
      </c>
      <c r="J631" s="38">
        <f t="shared" si="19"/>
        <v>2345040</v>
      </c>
    </row>
    <row r="632" spans="1:10">
      <c r="A632" s="37">
        <f t="shared" si="20"/>
        <v>433</v>
      </c>
      <c r="B632" s="46">
        <v>64221</v>
      </c>
      <c r="C632" s="77" t="s">
        <v>872</v>
      </c>
      <c r="D632" s="46" t="s">
        <v>705</v>
      </c>
      <c r="E632" s="46">
        <v>0</v>
      </c>
      <c r="F632" s="46">
        <v>10</v>
      </c>
      <c r="G632" s="46">
        <v>10</v>
      </c>
      <c r="H632" s="46">
        <v>78110000</v>
      </c>
      <c r="I632" s="38">
        <v>234504</v>
      </c>
      <c r="J632" s="38">
        <f t="shared" si="19"/>
        <v>2345040</v>
      </c>
    </row>
    <row r="633" spans="1:10">
      <c r="A633" s="37">
        <f t="shared" si="20"/>
        <v>434</v>
      </c>
      <c r="B633" s="46">
        <v>64221</v>
      </c>
      <c r="C633" s="77" t="s">
        <v>873</v>
      </c>
      <c r="D633" s="46" t="s">
        <v>705</v>
      </c>
      <c r="E633" s="46">
        <v>0</v>
      </c>
      <c r="F633" s="46">
        <v>10</v>
      </c>
      <c r="G633" s="46">
        <v>10</v>
      </c>
      <c r="H633" s="46">
        <v>78110000</v>
      </c>
      <c r="I633" s="38">
        <v>234504</v>
      </c>
      <c r="J633" s="38">
        <f t="shared" si="19"/>
        <v>2345040</v>
      </c>
    </row>
    <row r="634" spans="1:10">
      <c r="A634" s="37">
        <f t="shared" si="20"/>
        <v>435</v>
      </c>
      <c r="B634" s="46">
        <v>64221</v>
      </c>
      <c r="C634" s="77" t="s">
        <v>874</v>
      </c>
      <c r="D634" s="46" t="s">
        <v>705</v>
      </c>
      <c r="E634" s="46">
        <v>0</v>
      </c>
      <c r="F634" s="46">
        <v>10</v>
      </c>
      <c r="G634" s="46">
        <v>10</v>
      </c>
      <c r="H634" s="46">
        <v>78110000</v>
      </c>
      <c r="I634" s="38">
        <v>234504</v>
      </c>
      <c r="J634" s="38">
        <f t="shared" si="19"/>
        <v>2345040</v>
      </c>
    </row>
    <row r="635" spans="1:10">
      <c r="A635" s="37">
        <f t="shared" si="20"/>
        <v>436</v>
      </c>
      <c r="B635" s="46">
        <v>64221</v>
      </c>
      <c r="C635" s="77" t="s">
        <v>875</v>
      </c>
      <c r="D635" s="46" t="s">
        <v>705</v>
      </c>
      <c r="E635" s="46">
        <v>0</v>
      </c>
      <c r="F635" s="46">
        <v>10</v>
      </c>
      <c r="G635" s="46">
        <v>10</v>
      </c>
      <c r="H635" s="46">
        <v>78110000</v>
      </c>
      <c r="I635" s="38">
        <v>234504</v>
      </c>
      <c r="J635" s="38">
        <f t="shared" si="19"/>
        <v>2345040</v>
      </c>
    </row>
    <row r="636" spans="1:10">
      <c r="A636" s="37">
        <f t="shared" si="20"/>
        <v>437</v>
      </c>
      <c r="B636" s="46">
        <v>64221</v>
      </c>
      <c r="C636" s="77" t="s">
        <v>876</v>
      </c>
      <c r="D636" s="46" t="s">
        <v>705</v>
      </c>
      <c r="E636" s="46">
        <v>0</v>
      </c>
      <c r="F636" s="46">
        <v>10</v>
      </c>
      <c r="G636" s="46">
        <v>10</v>
      </c>
      <c r="H636" s="46">
        <v>78110000</v>
      </c>
      <c r="I636" s="38">
        <v>234504</v>
      </c>
      <c r="J636" s="38">
        <f t="shared" si="19"/>
        <v>2345040</v>
      </c>
    </row>
    <row r="637" spans="1:10">
      <c r="A637" s="37">
        <f t="shared" si="20"/>
        <v>438</v>
      </c>
      <c r="B637" s="46">
        <v>64221</v>
      </c>
      <c r="C637" s="77" t="s">
        <v>877</v>
      </c>
      <c r="D637" s="46" t="s">
        <v>705</v>
      </c>
      <c r="E637" s="46">
        <v>0</v>
      </c>
      <c r="F637" s="46">
        <v>10</v>
      </c>
      <c r="G637" s="46">
        <v>10</v>
      </c>
      <c r="H637" s="46">
        <v>78110000</v>
      </c>
      <c r="I637" s="38">
        <v>234504</v>
      </c>
      <c r="J637" s="38">
        <f t="shared" si="19"/>
        <v>2345040</v>
      </c>
    </row>
    <row r="638" spans="1:10">
      <c r="A638" s="37">
        <f t="shared" si="20"/>
        <v>439</v>
      </c>
      <c r="B638" s="46">
        <v>64221</v>
      </c>
      <c r="C638" s="77" t="s">
        <v>878</v>
      </c>
      <c r="D638" s="46" t="s">
        <v>705</v>
      </c>
      <c r="E638" s="46">
        <v>0</v>
      </c>
      <c r="F638" s="46">
        <v>10</v>
      </c>
      <c r="G638" s="46">
        <v>10</v>
      </c>
      <c r="H638" s="46">
        <v>78110000</v>
      </c>
      <c r="I638" s="38">
        <v>234504</v>
      </c>
      <c r="J638" s="38">
        <f t="shared" si="19"/>
        <v>2345040</v>
      </c>
    </row>
    <row r="639" spans="1:10">
      <c r="A639" s="37">
        <f t="shared" si="20"/>
        <v>440</v>
      </c>
      <c r="B639" s="46">
        <v>64221</v>
      </c>
      <c r="C639" s="77" t="s">
        <v>879</v>
      </c>
      <c r="D639" s="46" t="s">
        <v>705</v>
      </c>
      <c r="E639" s="46">
        <v>0</v>
      </c>
      <c r="F639" s="46">
        <v>10</v>
      </c>
      <c r="G639" s="46">
        <v>10</v>
      </c>
      <c r="H639" s="46">
        <v>78110000</v>
      </c>
      <c r="I639" s="38">
        <v>234504</v>
      </c>
      <c r="J639" s="38">
        <f t="shared" si="19"/>
        <v>2345040</v>
      </c>
    </row>
    <row r="640" spans="1:10">
      <c r="A640" s="37">
        <f t="shared" si="20"/>
        <v>441</v>
      </c>
      <c r="B640" s="46">
        <v>64221</v>
      </c>
      <c r="C640" s="77" t="s">
        <v>880</v>
      </c>
      <c r="D640" s="46" t="s">
        <v>705</v>
      </c>
      <c r="E640" s="46">
        <v>0</v>
      </c>
      <c r="F640" s="46">
        <v>10</v>
      </c>
      <c r="G640" s="46">
        <v>10</v>
      </c>
      <c r="H640" s="46">
        <v>78110000</v>
      </c>
      <c r="I640" s="38">
        <v>234504</v>
      </c>
      <c r="J640" s="38">
        <f t="shared" si="19"/>
        <v>2345040</v>
      </c>
    </row>
    <row r="641" spans="1:10">
      <c r="A641" s="37">
        <f t="shared" si="20"/>
        <v>442</v>
      </c>
      <c r="B641" s="46">
        <v>64221</v>
      </c>
      <c r="C641" s="77" t="s">
        <v>881</v>
      </c>
      <c r="D641" s="46" t="s">
        <v>705</v>
      </c>
      <c r="E641" s="46">
        <v>0</v>
      </c>
      <c r="F641" s="46">
        <v>10</v>
      </c>
      <c r="G641" s="46">
        <v>10</v>
      </c>
      <c r="H641" s="46">
        <v>78110000</v>
      </c>
      <c r="I641" s="38">
        <v>234504</v>
      </c>
      <c r="J641" s="38">
        <f t="shared" si="19"/>
        <v>2345040</v>
      </c>
    </row>
    <row r="642" spans="1:10">
      <c r="A642" s="37">
        <f t="shared" si="20"/>
        <v>443</v>
      </c>
      <c r="B642" s="46">
        <v>64221</v>
      </c>
      <c r="C642" s="77" t="s">
        <v>882</v>
      </c>
      <c r="D642" s="46" t="s">
        <v>705</v>
      </c>
      <c r="E642" s="46">
        <v>0</v>
      </c>
      <c r="F642" s="46">
        <v>10</v>
      </c>
      <c r="G642" s="46">
        <v>10</v>
      </c>
      <c r="H642" s="46">
        <v>78110000</v>
      </c>
      <c r="I642" s="38">
        <v>234504</v>
      </c>
      <c r="J642" s="38">
        <f t="shared" si="19"/>
        <v>2345040</v>
      </c>
    </row>
    <row r="643" spans="1:10">
      <c r="A643" s="37">
        <f t="shared" si="20"/>
        <v>444</v>
      </c>
      <c r="B643" s="46">
        <v>64221</v>
      </c>
      <c r="C643" s="77" t="s">
        <v>883</v>
      </c>
      <c r="D643" s="46" t="s">
        <v>705</v>
      </c>
      <c r="E643" s="46">
        <v>0</v>
      </c>
      <c r="F643" s="46">
        <v>10</v>
      </c>
      <c r="G643" s="46">
        <v>10</v>
      </c>
      <c r="H643" s="46">
        <v>78110000</v>
      </c>
      <c r="I643" s="38">
        <v>234504</v>
      </c>
      <c r="J643" s="38">
        <f t="shared" si="19"/>
        <v>2345040</v>
      </c>
    </row>
    <row r="644" spans="1:10">
      <c r="A644" s="37">
        <f t="shared" si="20"/>
        <v>445</v>
      </c>
      <c r="B644" s="46">
        <v>64221</v>
      </c>
      <c r="C644" s="77" t="s">
        <v>884</v>
      </c>
      <c r="D644" s="46" t="s">
        <v>705</v>
      </c>
      <c r="E644" s="46">
        <v>0</v>
      </c>
      <c r="F644" s="46">
        <v>10</v>
      </c>
      <c r="G644" s="46">
        <v>10</v>
      </c>
      <c r="H644" s="46">
        <v>78110000</v>
      </c>
      <c r="I644" s="38">
        <v>234504</v>
      </c>
      <c r="J644" s="38">
        <f t="shared" si="19"/>
        <v>2345040</v>
      </c>
    </row>
    <row r="645" spans="1:10">
      <c r="A645" s="37">
        <f t="shared" si="20"/>
        <v>446</v>
      </c>
      <c r="B645" s="46">
        <v>64221</v>
      </c>
      <c r="C645" s="77" t="s">
        <v>885</v>
      </c>
      <c r="D645" s="46" t="s">
        <v>705</v>
      </c>
      <c r="E645" s="46">
        <v>0</v>
      </c>
      <c r="F645" s="46">
        <v>10</v>
      </c>
      <c r="G645" s="46">
        <v>10</v>
      </c>
      <c r="H645" s="46">
        <v>78110000</v>
      </c>
      <c r="I645" s="38">
        <v>234504</v>
      </c>
      <c r="J645" s="38">
        <f t="shared" si="19"/>
        <v>2345040</v>
      </c>
    </row>
    <row r="646" spans="1:10">
      <c r="A646" s="37">
        <f t="shared" si="20"/>
        <v>447</v>
      </c>
      <c r="B646" s="46">
        <v>64221</v>
      </c>
      <c r="C646" s="77" t="s">
        <v>886</v>
      </c>
      <c r="D646" s="46" t="s">
        <v>705</v>
      </c>
      <c r="E646" s="46">
        <v>0</v>
      </c>
      <c r="F646" s="46">
        <v>10</v>
      </c>
      <c r="G646" s="46">
        <v>10</v>
      </c>
      <c r="H646" s="46">
        <v>78110000</v>
      </c>
      <c r="I646" s="38">
        <v>234504</v>
      </c>
      <c r="J646" s="38">
        <f t="shared" si="19"/>
        <v>2345040</v>
      </c>
    </row>
    <row r="647" spans="1:10">
      <c r="A647" s="37">
        <f t="shared" si="20"/>
        <v>448</v>
      </c>
      <c r="B647" s="46">
        <v>64221</v>
      </c>
      <c r="C647" s="77" t="s">
        <v>887</v>
      </c>
      <c r="D647" s="46" t="s">
        <v>705</v>
      </c>
      <c r="E647" s="46">
        <v>0</v>
      </c>
      <c r="F647" s="46">
        <v>10</v>
      </c>
      <c r="G647" s="46">
        <v>10</v>
      </c>
      <c r="H647" s="46">
        <v>78110000</v>
      </c>
      <c r="I647" s="38">
        <v>234504</v>
      </c>
      <c r="J647" s="38">
        <f t="shared" si="19"/>
        <v>2345040</v>
      </c>
    </row>
    <row r="648" spans="1:10">
      <c r="A648" s="37">
        <f t="shared" si="20"/>
        <v>449</v>
      </c>
      <c r="B648" s="46">
        <v>64221</v>
      </c>
      <c r="C648" s="77" t="s">
        <v>888</v>
      </c>
      <c r="D648" s="46" t="s">
        <v>705</v>
      </c>
      <c r="E648" s="46">
        <v>0</v>
      </c>
      <c r="F648" s="46">
        <v>10</v>
      </c>
      <c r="G648" s="46">
        <v>10</v>
      </c>
      <c r="H648" s="46">
        <v>78110000</v>
      </c>
      <c r="I648" s="38">
        <v>234504</v>
      </c>
      <c r="J648" s="38">
        <f t="shared" si="19"/>
        <v>2345040</v>
      </c>
    </row>
    <row r="649" spans="1:10">
      <c r="A649" s="37">
        <f t="shared" si="20"/>
        <v>450</v>
      </c>
      <c r="B649" s="46">
        <v>64221</v>
      </c>
      <c r="C649" s="77" t="s">
        <v>889</v>
      </c>
      <c r="D649" s="46" t="s">
        <v>705</v>
      </c>
      <c r="E649" s="46">
        <v>0</v>
      </c>
      <c r="F649" s="46">
        <v>10</v>
      </c>
      <c r="G649" s="46">
        <v>10</v>
      </c>
      <c r="H649" s="46">
        <v>78110000</v>
      </c>
      <c r="I649" s="38">
        <v>234504</v>
      </c>
      <c r="J649" s="38">
        <f t="shared" si="19"/>
        <v>2345040</v>
      </c>
    </row>
    <row r="650" spans="1:10">
      <c r="A650" s="37">
        <f t="shared" si="20"/>
        <v>451</v>
      </c>
      <c r="B650" s="46">
        <v>64221</v>
      </c>
      <c r="C650" s="77" t="s">
        <v>890</v>
      </c>
      <c r="D650" s="46" t="s">
        <v>705</v>
      </c>
      <c r="E650" s="46">
        <v>0</v>
      </c>
      <c r="F650" s="46">
        <v>10</v>
      </c>
      <c r="G650" s="46">
        <v>10</v>
      </c>
      <c r="H650" s="46">
        <v>78110000</v>
      </c>
      <c r="I650" s="38">
        <v>234504</v>
      </c>
      <c r="J650" s="38">
        <f t="shared" si="19"/>
        <v>2345040</v>
      </c>
    </row>
    <row r="651" spans="1:10">
      <c r="A651" s="37">
        <f t="shared" si="20"/>
        <v>452</v>
      </c>
      <c r="B651" s="46">
        <v>64221</v>
      </c>
      <c r="C651" s="77" t="s">
        <v>891</v>
      </c>
      <c r="D651" s="46" t="s">
        <v>705</v>
      </c>
      <c r="E651" s="46">
        <v>0</v>
      </c>
      <c r="F651" s="46">
        <v>10</v>
      </c>
      <c r="G651" s="46">
        <v>10</v>
      </c>
      <c r="H651" s="46">
        <v>78110000</v>
      </c>
      <c r="I651" s="38">
        <v>234504</v>
      </c>
      <c r="J651" s="38">
        <f t="shared" si="19"/>
        <v>2345040</v>
      </c>
    </row>
    <row r="652" spans="1:10">
      <c r="A652" s="37">
        <f t="shared" si="20"/>
        <v>453</v>
      </c>
      <c r="B652" s="46">
        <v>64221</v>
      </c>
      <c r="C652" s="77" t="s">
        <v>892</v>
      </c>
      <c r="D652" s="46" t="s">
        <v>705</v>
      </c>
      <c r="E652" s="46">
        <v>0</v>
      </c>
      <c r="F652" s="46">
        <v>10</v>
      </c>
      <c r="G652" s="46">
        <v>10</v>
      </c>
      <c r="H652" s="46">
        <v>78110000</v>
      </c>
      <c r="I652" s="38">
        <v>234504</v>
      </c>
      <c r="J652" s="38">
        <f t="shared" si="19"/>
        <v>2345040</v>
      </c>
    </row>
    <row r="653" spans="1:10">
      <c r="A653" s="37">
        <f t="shared" si="20"/>
        <v>454</v>
      </c>
      <c r="B653" s="46">
        <v>64221</v>
      </c>
      <c r="C653" s="77" t="s">
        <v>893</v>
      </c>
      <c r="D653" s="46" t="s">
        <v>705</v>
      </c>
      <c r="E653" s="46">
        <v>0</v>
      </c>
      <c r="F653" s="46">
        <v>10</v>
      </c>
      <c r="G653" s="46">
        <v>10</v>
      </c>
      <c r="H653" s="46">
        <v>78110000</v>
      </c>
      <c r="I653" s="38">
        <v>234504</v>
      </c>
      <c r="J653" s="38">
        <f t="shared" si="19"/>
        <v>2345040</v>
      </c>
    </row>
    <row r="654" spans="1:10">
      <c r="A654" s="37">
        <f t="shared" si="20"/>
        <v>455</v>
      </c>
      <c r="B654" s="46">
        <v>64221</v>
      </c>
      <c r="C654" s="77" t="s">
        <v>894</v>
      </c>
      <c r="D654" s="46" t="s">
        <v>705</v>
      </c>
      <c r="E654" s="46">
        <v>0</v>
      </c>
      <c r="F654" s="46">
        <v>10</v>
      </c>
      <c r="G654" s="46">
        <v>10</v>
      </c>
      <c r="H654" s="46">
        <v>78110000</v>
      </c>
      <c r="I654" s="38">
        <v>234504</v>
      </c>
      <c r="J654" s="38">
        <f t="shared" si="19"/>
        <v>2345040</v>
      </c>
    </row>
    <row r="655" spans="1:10">
      <c r="A655" s="37">
        <f t="shared" si="20"/>
        <v>456</v>
      </c>
      <c r="B655" s="46">
        <v>64221</v>
      </c>
      <c r="C655" s="77" t="s">
        <v>895</v>
      </c>
      <c r="D655" s="46" t="s">
        <v>705</v>
      </c>
      <c r="E655" s="46">
        <v>0</v>
      </c>
      <c r="F655" s="46">
        <v>10</v>
      </c>
      <c r="G655" s="46">
        <v>10</v>
      </c>
      <c r="H655" s="46">
        <v>78110000</v>
      </c>
      <c r="I655" s="38">
        <v>234504</v>
      </c>
      <c r="J655" s="38">
        <f t="shared" ref="J655:J661" si="21">I655*F655</f>
        <v>2345040</v>
      </c>
    </row>
    <row r="656" spans="1:10">
      <c r="A656" s="37">
        <f t="shared" ref="A656:A661" si="22">A655+1</f>
        <v>457</v>
      </c>
      <c r="B656" s="46">
        <v>64221</v>
      </c>
      <c r="C656" s="77" t="s">
        <v>896</v>
      </c>
      <c r="D656" s="46" t="s">
        <v>705</v>
      </c>
      <c r="E656" s="46">
        <v>0</v>
      </c>
      <c r="F656" s="46">
        <v>10</v>
      </c>
      <c r="G656" s="46">
        <v>10</v>
      </c>
      <c r="H656" s="46">
        <v>78110000</v>
      </c>
      <c r="I656" s="38">
        <v>234504</v>
      </c>
      <c r="J656" s="38">
        <f t="shared" si="21"/>
        <v>2345040</v>
      </c>
    </row>
    <row r="657" spans="1:15">
      <c r="A657" s="37">
        <f t="shared" si="22"/>
        <v>458</v>
      </c>
      <c r="B657" s="46">
        <v>64221</v>
      </c>
      <c r="C657" s="77" t="s">
        <v>897</v>
      </c>
      <c r="D657" s="46" t="s">
        <v>705</v>
      </c>
      <c r="E657" s="46">
        <v>0</v>
      </c>
      <c r="F657" s="46">
        <v>10</v>
      </c>
      <c r="G657" s="46">
        <v>10</v>
      </c>
      <c r="H657" s="46">
        <v>78110000</v>
      </c>
      <c r="I657" s="38">
        <v>234504</v>
      </c>
      <c r="J657" s="38">
        <f t="shared" si="21"/>
        <v>2345040</v>
      </c>
    </row>
    <row r="658" spans="1:15">
      <c r="A658" s="37">
        <f t="shared" si="22"/>
        <v>459</v>
      </c>
      <c r="B658" s="46">
        <v>64221</v>
      </c>
      <c r="C658" s="77" t="s">
        <v>898</v>
      </c>
      <c r="D658" s="46" t="s">
        <v>705</v>
      </c>
      <c r="E658" s="46">
        <v>0</v>
      </c>
      <c r="F658" s="46">
        <v>10</v>
      </c>
      <c r="G658" s="46">
        <v>10</v>
      </c>
      <c r="H658" s="46">
        <v>78110000</v>
      </c>
      <c r="I658" s="38">
        <v>234504</v>
      </c>
      <c r="J658" s="38">
        <f t="shared" si="21"/>
        <v>2345040</v>
      </c>
    </row>
    <row r="659" spans="1:15">
      <c r="A659" s="37">
        <f t="shared" si="22"/>
        <v>460</v>
      </c>
      <c r="B659" s="46">
        <v>64221</v>
      </c>
      <c r="C659" s="77" t="s">
        <v>899</v>
      </c>
      <c r="D659" s="46" t="s">
        <v>705</v>
      </c>
      <c r="E659" s="46">
        <v>0</v>
      </c>
      <c r="F659" s="46">
        <v>10</v>
      </c>
      <c r="G659" s="46">
        <v>10</v>
      </c>
      <c r="H659" s="46">
        <v>78110000</v>
      </c>
      <c r="I659" s="38">
        <v>234504</v>
      </c>
      <c r="J659" s="38">
        <f t="shared" si="21"/>
        <v>2345040</v>
      </c>
    </row>
    <row r="660" spans="1:15">
      <c r="A660" s="37">
        <f t="shared" si="22"/>
        <v>461</v>
      </c>
      <c r="B660" s="46">
        <v>64221</v>
      </c>
      <c r="C660" s="77" t="s">
        <v>900</v>
      </c>
      <c r="D660" s="46" t="s">
        <v>705</v>
      </c>
      <c r="E660" s="46">
        <v>0</v>
      </c>
      <c r="F660" s="46">
        <v>10</v>
      </c>
      <c r="G660" s="46">
        <v>10</v>
      </c>
      <c r="H660" s="46">
        <v>78110000</v>
      </c>
      <c r="I660" s="38">
        <v>234504</v>
      </c>
      <c r="J660" s="38">
        <f t="shared" si="21"/>
        <v>2345040</v>
      </c>
    </row>
    <row r="661" spans="1:15">
      <c r="A661" s="37">
        <f t="shared" si="22"/>
        <v>462</v>
      </c>
      <c r="B661" s="46">
        <v>64221</v>
      </c>
      <c r="C661" s="77" t="s">
        <v>901</v>
      </c>
      <c r="D661" s="46" t="s">
        <v>705</v>
      </c>
      <c r="E661" s="46">
        <v>0</v>
      </c>
      <c r="F661" s="46">
        <v>10</v>
      </c>
      <c r="G661" s="46">
        <v>10</v>
      </c>
      <c r="H661" s="46">
        <v>78110000</v>
      </c>
      <c r="I661" s="38">
        <v>234504</v>
      </c>
      <c r="J661" s="38">
        <f t="shared" si="21"/>
        <v>2345040</v>
      </c>
    </row>
    <row r="662" spans="1:15" ht="15" thickBot="1">
      <c r="A662" s="40"/>
      <c r="B662" s="19"/>
      <c r="C662" s="10"/>
      <c r="D662" s="19"/>
      <c r="E662" s="19"/>
      <c r="F662" s="19"/>
      <c r="G662" s="19"/>
      <c r="H662" s="19"/>
      <c r="I662" s="80"/>
      <c r="J662" s="80"/>
    </row>
    <row r="663" spans="1:15" ht="15" thickBot="1">
      <c r="A663" s="1258" t="s">
        <v>318</v>
      </c>
      <c r="B663" s="1259"/>
      <c r="C663" s="1259"/>
      <c r="D663" s="1259"/>
      <c r="E663" s="1259"/>
      <c r="F663" s="1259"/>
      <c r="G663" s="1259"/>
      <c r="H663" s="1259"/>
      <c r="I663" s="1260"/>
      <c r="J663" s="82">
        <f>+H244+H268</f>
        <v>36000000</v>
      </c>
    </row>
    <row r="664" spans="1:15">
      <c r="A664" s="40"/>
      <c r="B664" s="19"/>
      <c r="C664" s="10"/>
      <c r="D664" s="19"/>
      <c r="E664" s="19"/>
      <c r="F664" s="19"/>
      <c r="G664" s="19"/>
      <c r="H664" s="19"/>
      <c r="I664" s="80"/>
      <c r="J664" s="80"/>
    </row>
    <row r="665" spans="1:15">
      <c r="A665" s="1190" t="s">
        <v>290</v>
      </c>
      <c r="B665" s="1190"/>
      <c r="C665" s="1190"/>
      <c r="D665" s="1190"/>
      <c r="E665" s="1190"/>
      <c r="F665" s="1190"/>
      <c r="G665" s="1190"/>
      <c r="H665" s="1190"/>
      <c r="I665" s="1190"/>
      <c r="J665" s="1190"/>
    </row>
    <row r="666" spans="1:15" ht="24.75" customHeight="1">
      <c r="A666" s="1243" t="s">
        <v>28</v>
      </c>
      <c r="B666" s="1244"/>
      <c r="C666" s="1244"/>
      <c r="D666" s="1244"/>
      <c r="E666" s="1244"/>
      <c r="F666" s="1244"/>
      <c r="G666" s="1244"/>
      <c r="H666" s="1244"/>
      <c r="I666" s="1244"/>
      <c r="J666" s="1244"/>
    </row>
    <row r="667" spans="1:15">
      <c r="A667" s="1154" t="s">
        <v>57</v>
      </c>
      <c r="B667" s="1154"/>
      <c r="C667" s="1154"/>
      <c r="D667" s="1154"/>
      <c r="E667" s="1154"/>
      <c r="F667" s="1154"/>
      <c r="G667" s="1154"/>
      <c r="H667" s="1154"/>
      <c r="I667" s="1154"/>
      <c r="J667" s="1154"/>
      <c r="K667" s="64"/>
      <c r="L667" s="64"/>
      <c r="M667" s="64"/>
      <c r="N667" s="64"/>
      <c r="O667" s="64"/>
    </row>
    <row r="668" spans="1:15">
      <c r="A668" s="40"/>
      <c r="B668" s="40"/>
      <c r="C668" s="40"/>
      <c r="D668" s="40"/>
      <c r="E668" s="40"/>
      <c r="F668" s="40"/>
      <c r="G668" s="40"/>
      <c r="H668" s="40"/>
      <c r="I668" s="40"/>
      <c r="J668" s="40"/>
    </row>
    <row r="669" spans="1:15">
      <c r="A669" s="1154" t="s">
        <v>319</v>
      </c>
      <c r="B669" s="1154"/>
      <c r="C669" s="1154"/>
      <c r="D669" s="1154"/>
      <c r="E669" s="1154"/>
      <c r="F669" s="1154"/>
      <c r="G669" s="1154"/>
      <c r="H669" s="1154"/>
      <c r="I669" s="1154"/>
      <c r="J669" s="1154"/>
    </row>
    <row r="670" spans="1:15">
      <c r="A670" s="62"/>
      <c r="B670" s="62"/>
      <c r="C670" s="62"/>
      <c r="D670" s="63"/>
      <c r="E670" s="63"/>
      <c r="F670" s="62"/>
      <c r="G670" s="64"/>
      <c r="H670" s="64"/>
      <c r="I670" s="64"/>
      <c r="J670" s="64"/>
    </row>
    <row r="671" spans="1:15">
      <c r="A671" s="1155" t="s">
        <v>320</v>
      </c>
      <c r="B671" s="1155"/>
      <c r="C671" s="1155"/>
      <c r="D671" s="1155"/>
      <c r="E671" s="1155"/>
      <c r="F671" s="1155"/>
      <c r="G671" s="1155"/>
      <c r="H671" s="1155"/>
      <c r="I671" s="1155"/>
      <c r="J671" s="1155"/>
    </row>
    <row r="672" spans="1:15">
      <c r="A672" s="1165" t="s">
        <v>39</v>
      </c>
      <c r="B672" s="1165"/>
      <c r="C672" s="1165"/>
      <c r="D672" s="1165" t="s">
        <v>40</v>
      </c>
      <c r="E672" s="1165"/>
      <c r="F672" s="1165"/>
      <c r="G672" s="1165"/>
      <c r="H672" s="1165" t="s">
        <v>26</v>
      </c>
      <c r="I672" s="1165"/>
      <c r="J672" s="1165"/>
    </row>
    <row r="673" spans="1:15" ht="54" customHeight="1">
      <c r="A673" s="1165" t="s">
        <v>89</v>
      </c>
      <c r="B673" s="1165"/>
      <c r="C673" s="1165"/>
      <c r="D673" s="1261" t="s">
        <v>88</v>
      </c>
      <c r="E673" s="1261"/>
      <c r="F673" s="1261"/>
      <c r="G673" s="1261"/>
      <c r="H673" s="1262">
        <v>8600000</v>
      </c>
      <c r="I673" s="1263"/>
      <c r="J673" s="1263"/>
    </row>
    <row r="674" spans="1:15" ht="41.4">
      <c r="A674" s="85" t="s">
        <v>41</v>
      </c>
      <c r="B674" s="37" t="s">
        <v>42</v>
      </c>
      <c r="C674" s="37" t="s">
        <v>43</v>
      </c>
      <c r="D674" s="37" t="s">
        <v>44</v>
      </c>
      <c r="E674" s="37" t="s">
        <v>45</v>
      </c>
      <c r="F674" s="37" t="s">
        <v>46</v>
      </c>
      <c r="G674" s="37" t="s">
        <v>47</v>
      </c>
      <c r="H674" s="37" t="s">
        <v>48</v>
      </c>
      <c r="I674" s="37" t="s">
        <v>49</v>
      </c>
      <c r="J674" s="37" t="s">
        <v>50</v>
      </c>
    </row>
    <row r="675" spans="1:15" ht="55.2">
      <c r="A675" s="37">
        <f>A661+1</f>
        <v>463</v>
      </c>
      <c r="B675" s="46">
        <v>8912103</v>
      </c>
      <c r="C675" s="77" t="s">
        <v>321</v>
      </c>
      <c r="D675" s="46" t="s">
        <v>295</v>
      </c>
      <c r="E675" s="46">
        <v>0</v>
      </c>
      <c r="F675" s="46">
        <v>5</v>
      </c>
      <c r="G675" s="46">
        <v>5</v>
      </c>
      <c r="H675" s="46">
        <v>82101501</v>
      </c>
      <c r="I675" s="38">
        <v>234504</v>
      </c>
      <c r="J675" s="38">
        <f>I675*F675</f>
        <v>1172520</v>
      </c>
    </row>
    <row r="676" spans="1:15" ht="55.2">
      <c r="A676" s="37">
        <f>A675+1</f>
        <v>464</v>
      </c>
      <c r="B676" s="46">
        <v>8912103</v>
      </c>
      <c r="C676" s="77" t="s">
        <v>322</v>
      </c>
      <c r="D676" s="46" t="s">
        <v>295</v>
      </c>
      <c r="E676" s="46">
        <v>0</v>
      </c>
      <c r="F676" s="46">
        <v>5</v>
      </c>
      <c r="G676" s="46">
        <v>5</v>
      </c>
      <c r="H676" s="46">
        <v>82101501</v>
      </c>
      <c r="I676" s="38">
        <v>234504</v>
      </c>
      <c r="J676" s="38">
        <f>I676*F676</f>
        <v>1172520</v>
      </c>
    </row>
    <row r="677" spans="1:15" ht="15" thickBot="1">
      <c r="A677" s="40"/>
      <c r="B677" s="19"/>
      <c r="C677" s="10"/>
      <c r="D677" s="19"/>
      <c r="E677" s="19"/>
      <c r="F677" s="19"/>
      <c r="G677" s="19"/>
      <c r="H677" s="19"/>
      <c r="I677" s="80"/>
      <c r="J677" s="80"/>
    </row>
    <row r="678" spans="1:15" ht="15" thickBot="1">
      <c r="A678" s="1264" t="s">
        <v>323</v>
      </c>
      <c r="B678" s="1265"/>
      <c r="C678" s="1265"/>
      <c r="D678" s="1265"/>
      <c r="E678" s="1265"/>
      <c r="F678" s="1265"/>
      <c r="G678" s="1265"/>
      <c r="H678" s="1265"/>
      <c r="I678" s="1266"/>
      <c r="J678" s="84">
        <f>+H673</f>
        <v>8600000</v>
      </c>
    </row>
    <row r="679" spans="1:15">
      <c r="A679" s="40"/>
      <c r="B679" s="19"/>
      <c r="C679" s="10"/>
      <c r="D679" s="19"/>
      <c r="E679" s="19"/>
      <c r="F679" s="19"/>
      <c r="G679" s="19"/>
      <c r="H679" s="19"/>
      <c r="I679" s="80"/>
      <c r="J679" s="80"/>
    </row>
    <row r="680" spans="1:15">
      <c r="A680" s="1190" t="s">
        <v>290</v>
      </c>
      <c r="B680" s="1190"/>
      <c r="C680" s="1190"/>
      <c r="D680" s="1190"/>
      <c r="E680" s="1190"/>
      <c r="F680" s="1190"/>
      <c r="G680" s="1190"/>
      <c r="H680" s="1190"/>
      <c r="I680" s="1190"/>
      <c r="J680" s="1190"/>
    </row>
    <row r="681" spans="1:15" ht="24.75" customHeight="1">
      <c r="A681" s="1243" t="s">
        <v>29</v>
      </c>
      <c r="B681" s="1244"/>
      <c r="C681" s="1244"/>
      <c r="D681" s="1244"/>
      <c r="E681" s="1244"/>
      <c r="F681" s="1244"/>
      <c r="G681" s="1244"/>
      <c r="H681" s="1244"/>
      <c r="I681" s="1244"/>
      <c r="J681" s="1244"/>
    </row>
    <row r="682" spans="1:15">
      <c r="A682" s="1154" t="s">
        <v>57</v>
      </c>
      <c r="B682" s="1154"/>
      <c r="C682" s="1154"/>
      <c r="D682" s="1154"/>
      <c r="E682" s="1154"/>
      <c r="F682" s="1154"/>
      <c r="G682" s="1154"/>
      <c r="H682" s="1154"/>
      <c r="I682" s="1154"/>
      <c r="J682" s="1154"/>
      <c r="K682" s="64"/>
      <c r="L682" s="64"/>
      <c r="M682" s="64"/>
      <c r="N682" s="64"/>
      <c r="O682" s="64"/>
    </row>
    <row r="683" spans="1:15">
      <c r="A683" s="40"/>
      <c r="B683" s="40"/>
      <c r="C683" s="40"/>
      <c r="D683" s="40"/>
      <c r="E683" s="40"/>
      <c r="F683" s="40"/>
      <c r="G683" s="40"/>
      <c r="H683" s="40"/>
      <c r="I683" s="40"/>
      <c r="J683" s="40"/>
    </row>
    <row r="684" spans="1:15">
      <c r="A684" s="1154" t="s">
        <v>296</v>
      </c>
      <c r="B684" s="1154"/>
      <c r="C684" s="1154"/>
      <c r="D684" s="1154"/>
      <c r="E684" s="1154"/>
      <c r="F684" s="1154"/>
      <c r="G684" s="1154"/>
      <c r="H684" s="1154"/>
      <c r="I684" s="1154"/>
      <c r="J684" s="1154"/>
    </row>
    <row r="685" spans="1:15">
      <c r="A685" s="62"/>
      <c r="B685" s="62"/>
      <c r="C685" s="62"/>
      <c r="D685" s="63"/>
      <c r="E685" s="63"/>
      <c r="F685" s="62"/>
      <c r="G685" s="64"/>
      <c r="H685" s="64"/>
      <c r="I685" s="64"/>
      <c r="J685" s="64"/>
    </row>
    <row r="686" spans="1:15">
      <c r="A686" s="1155" t="s">
        <v>293</v>
      </c>
      <c r="B686" s="1155"/>
      <c r="C686" s="1155"/>
      <c r="D686" s="1155"/>
      <c r="E686" s="1155"/>
      <c r="F686" s="1155"/>
      <c r="G686" s="1155"/>
      <c r="H686" s="1155"/>
      <c r="I686" s="1155"/>
      <c r="J686" s="1155"/>
    </row>
    <row r="687" spans="1:15" s="90" customFormat="1" ht="13.8">
      <c r="A687" s="1165" t="s">
        <v>39</v>
      </c>
      <c r="B687" s="1165"/>
      <c r="C687" s="1165"/>
      <c r="D687" s="1165" t="s">
        <v>40</v>
      </c>
      <c r="E687" s="1165"/>
      <c r="F687" s="1165"/>
      <c r="G687" s="1165"/>
      <c r="H687" s="1165" t="s">
        <v>26</v>
      </c>
      <c r="I687" s="1165"/>
      <c r="J687" s="1165"/>
    </row>
    <row r="688" spans="1:15" s="90" customFormat="1" ht="30.75" customHeight="1">
      <c r="A688" s="1165" t="s">
        <v>91</v>
      </c>
      <c r="B688" s="1165"/>
      <c r="C688" s="1165"/>
      <c r="D688" s="1261" t="s">
        <v>96</v>
      </c>
      <c r="E688" s="1261"/>
      <c r="F688" s="1261"/>
      <c r="G688" s="1261"/>
      <c r="H688" s="1262">
        <v>10000000</v>
      </c>
      <c r="I688" s="1263"/>
      <c r="J688" s="1263"/>
    </row>
    <row r="689" spans="1:15" s="90" customFormat="1" ht="41.4">
      <c r="A689" s="85" t="s">
        <v>41</v>
      </c>
      <c r="B689" s="37" t="s">
        <v>42</v>
      </c>
      <c r="C689" s="37" t="s">
        <v>43</v>
      </c>
      <c r="D689" s="37" t="s">
        <v>44</v>
      </c>
      <c r="E689" s="37" t="s">
        <v>45</v>
      </c>
      <c r="F689" s="37" t="s">
        <v>46</v>
      </c>
      <c r="G689" s="37" t="s">
        <v>47</v>
      </c>
      <c r="H689" s="37" t="s">
        <v>48</v>
      </c>
      <c r="I689" s="37" t="s">
        <v>49</v>
      </c>
      <c r="J689" s="37" t="s">
        <v>50</v>
      </c>
    </row>
    <row r="690" spans="1:15" ht="39.6">
      <c r="A690" s="86">
        <f>A676+1</f>
        <v>465</v>
      </c>
      <c r="B690" s="87">
        <v>31210</v>
      </c>
      <c r="C690" s="104" t="s">
        <v>473</v>
      </c>
      <c r="D690" s="105" t="s">
        <v>101</v>
      </c>
      <c r="E690" s="87">
        <v>0</v>
      </c>
      <c r="F690" s="87">
        <v>200</v>
      </c>
      <c r="G690" s="87">
        <f>F690</f>
        <v>200</v>
      </c>
      <c r="H690" s="87">
        <v>30103605</v>
      </c>
      <c r="I690" s="120"/>
      <c r="J690" s="120"/>
    </row>
    <row r="691" spans="1:15" ht="26.4">
      <c r="A691" s="86">
        <f>A690+1</f>
        <v>466</v>
      </c>
      <c r="B691" s="87">
        <v>31210</v>
      </c>
      <c r="C691" s="106" t="s">
        <v>474</v>
      </c>
      <c r="D691" s="107" t="s">
        <v>101</v>
      </c>
      <c r="E691" s="87">
        <v>0</v>
      </c>
      <c r="F691" s="87">
        <v>100</v>
      </c>
      <c r="G691" s="87">
        <f>F691</f>
        <v>100</v>
      </c>
      <c r="H691" s="87">
        <v>30103601</v>
      </c>
      <c r="I691" s="120"/>
      <c r="J691" s="120"/>
    </row>
    <row r="692" spans="1:15" s="90" customFormat="1" ht="21" customHeight="1">
      <c r="A692" s="93"/>
      <c r="B692" s="94"/>
      <c r="C692" s="102"/>
      <c r="D692" s="103"/>
      <c r="E692" s="94"/>
      <c r="F692" s="94"/>
      <c r="G692" s="94"/>
      <c r="H692" s="94"/>
      <c r="I692" s="97"/>
      <c r="J692" s="97"/>
    </row>
    <row r="693" spans="1:15" s="90" customFormat="1" ht="18.75" customHeight="1">
      <c r="A693" s="1165" t="s">
        <v>39</v>
      </c>
      <c r="B693" s="1165"/>
      <c r="C693" s="1165"/>
      <c r="D693" s="1165" t="s">
        <v>40</v>
      </c>
      <c r="E693" s="1165"/>
      <c r="F693" s="1165"/>
      <c r="G693" s="1165"/>
      <c r="H693" s="1165" t="s">
        <v>26</v>
      </c>
      <c r="I693" s="1165"/>
      <c r="J693" s="1165"/>
    </row>
    <row r="694" spans="1:15" s="90" customFormat="1" ht="21.75" customHeight="1">
      <c r="A694" s="1165" t="s">
        <v>269</v>
      </c>
      <c r="B694" s="1165"/>
      <c r="C694" s="1165"/>
      <c r="D694" s="1261" t="s">
        <v>268</v>
      </c>
      <c r="E694" s="1261"/>
      <c r="F694" s="1261"/>
      <c r="G694" s="1261"/>
      <c r="H694" s="1262">
        <v>6000000</v>
      </c>
      <c r="I694" s="1263"/>
      <c r="J694" s="1263"/>
    </row>
    <row r="695" spans="1:15" s="90" customFormat="1" ht="41.4">
      <c r="A695" s="85" t="s">
        <v>41</v>
      </c>
      <c r="B695" s="37" t="s">
        <v>42</v>
      </c>
      <c r="C695" s="37" t="s">
        <v>43</v>
      </c>
      <c r="D695" s="37" t="s">
        <v>44</v>
      </c>
      <c r="E695" s="37" t="s">
        <v>45</v>
      </c>
      <c r="F695" s="37" t="s">
        <v>46</v>
      </c>
      <c r="G695" s="37" t="s">
        <v>47</v>
      </c>
      <c r="H695" s="37" t="s">
        <v>48</v>
      </c>
      <c r="I695" s="37" t="s">
        <v>49</v>
      </c>
      <c r="J695" s="37" t="s">
        <v>50</v>
      </c>
    </row>
    <row r="696" spans="1:15" s="90" customFormat="1" ht="30.75" customHeight="1">
      <c r="A696" s="86">
        <f>A691+1</f>
        <v>467</v>
      </c>
      <c r="B696" s="87">
        <v>3471001</v>
      </c>
      <c r="C696" s="108" t="s">
        <v>435</v>
      </c>
      <c r="D696" s="107" t="s">
        <v>416</v>
      </c>
      <c r="E696" s="87">
        <v>0</v>
      </c>
      <c r="F696" s="87">
        <v>20</v>
      </c>
      <c r="G696" s="87">
        <f>F696</f>
        <v>20</v>
      </c>
      <c r="H696" s="87">
        <v>54101706</v>
      </c>
      <c r="I696" s="120"/>
      <c r="J696" s="120"/>
      <c r="K696" s="87"/>
      <c r="L696" s="87"/>
      <c r="M696" s="87"/>
      <c r="N696" s="87"/>
      <c r="O696" s="87"/>
    </row>
    <row r="697" spans="1:15" s="90" customFormat="1" ht="13.2">
      <c r="A697" s="93"/>
      <c r="B697" s="94"/>
      <c r="C697" s="109"/>
      <c r="D697" s="110"/>
      <c r="E697" s="94"/>
      <c r="F697" s="94"/>
      <c r="G697" s="94"/>
      <c r="H697" s="94"/>
      <c r="I697" s="97"/>
      <c r="J697" s="97"/>
      <c r="K697" s="87"/>
      <c r="L697" s="87"/>
      <c r="M697" s="87"/>
      <c r="N697" s="87"/>
      <c r="O697" s="87"/>
    </row>
    <row r="698" spans="1:15" s="90" customFormat="1" ht="13.8">
      <c r="A698" s="1165" t="s">
        <v>39</v>
      </c>
      <c r="B698" s="1165"/>
      <c r="C698" s="1165"/>
      <c r="D698" s="1165" t="s">
        <v>40</v>
      </c>
      <c r="E698" s="1165"/>
      <c r="F698" s="1165"/>
      <c r="G698" s="1165"/>
      <c r="H698" s="1165" t="s">
        <v>26</v>
      </c>
      <c r="I698" s="1165"/>
      <c r="J698" s="1165"/>
      <c r="K698" s="87"/>
      <c r="L698" s="87"/>
      <c r="M698" s="87"/>
      <c r="N698" s="87"/>
      <c r="O698" s="87"/>
    </row>
    <row r="699" spans="1:15" s="90" customFormat="1" ht="41.25" customHeight="1">
      <c r="A699" s="1165" t="s">
        <v>92</v>
      </c>
      <c r="B699" s="1165"/>
      <c r="C699" s="1165"/>
      <c r="D699" s="1261" t="s">
        <v>97</v>
      </c>
      <c r="E699" s="1261"/>
      <c r="F699" s="1261"/>
      <c r="G699" s="1261"/>
      <c r="H699" s="1262">
        <v>12000000</v>
      </c>
      <c r="I699" s="1263"/>
      <c r="J699" s="1263"/>
      <c r="K699" s="87"/>
      <c r="L699" s="87"/>
      <c r="M699" s="87"/>
      <c r="N699" s="87"/>
      <c r="O699" s="87"/>
    </row>
    <row r="700" spans="1:15" s="90" customFormat="1" ht="41.4">
      <c r="A700" s="85" t="s">
        <v>41</v>
      </c>
      <c r="B700" s="37" t="s">
        <v>42</v>
      </c>
      <c r="C700" s="37" t="s">
        <v>43</v>
      </c>
      <c r="D700" s="37" t="s">
        <v>44</v>
      </c>
      <c r="E700" s="37" t="s">
        <v>45</v>
      </c>
      <c r="F700" s="37" t="s">
        <v>46</v>
      </c>
      <c r="G700" s="37" t="s">
        <v>47</v>
      </c>
      <c r="H700" s="37" t="s">
        <v>48</v>
      </c>
      <c r="I700" s="37" t="s">
        <v>49</v>
      </c>
      <c r="J700" s="37" t="s">
        <v>50</v>
      </c>
    </row>
    <row r="701" spans="1:15" s="90" customFormat="1" ht="13.2">
      <c r="A701" s="98">
        <f>A696+1</f>
        <v>468</v>
      </c>
      <c r="B701" s="151">
        <v>3511035</v>
      </c>
      <c r="C701" s="100" t="s">
        <v>461</v>
      </c>
      <c r="D701" s="101" t="s">
        <v>102</v>
      </c>
      <c r="E701" s="87">
        <v>0</v>
      </c>
      <c r="F701" s="87">
        <f t="shared" ref="F701:F708" si="23">+K701+M701+N701+O701</f>
        <v>80</v>
      </c>
      <c r="G701" s="99">
        <f>F701</f>
        <v>80</v>
      </c>
      <c r="H701" s="151">
        <v>31211803</v>
      </c>
      <c r="I701" s="120"/>
      <c r="J701" s="120"/>
      <c r="K701" s="87">
        <v>10</v>
      </c>
      <c r="L701" s="87"/>
      <c r="M701" s="87">
        <v>10</v>
      </c>
      <c r="N701" s="87">
        <v>50</v>
      </c>
      <c r="O701" s="87">
        <v>10</v>
      </c>
    </row>
    <row r="702" spans="1:15" s="90" customFormat="1" ht="52.8">
      <c r="A702" s="86">
        <f t="shared" ref="A702:A711" si="24">A701+1</f>
        <v>469</v>
      </c>
      <c r="B702" s="152">
        <v>3511004</v>
      </c>
      <c r="C702" s="89" t="s">
        <v>462</v>
      </c>
      <c r="D702" s="92" t="s">
        <v>102</v>
      </c>
      <c r="E702" s="87">
        <v>0</v>
      </c>
      <c r="F702" s="87">
        <f t="shared" si="23"/>
        <v>8</v>
      </c>
      <c r="G702" s="99">
        <f t="shared" ref="G702:G711" si="25">F702</f>
        <v>8</v>
      </c>
      <c r="H702" s="152">
        <v>31211518</v>
      </c>
      <c r="I702" s="120"/>
      <c r="J702" s="120"/>
      <c r="K702" s="87">
        <v>4</v>
      </c>
      <c r="L702" s="87"/>
      <c r="M702" s="87">
        <v>1</v>
      </c>
      <c r="N702" s="87">
        <v>3</v>
      </c>
      <c r="O702" s="87"/>
    </row>
    <row r="703" spans="1:15" s="90" customFormat="1" ht="52.8">
      <c r="A703" s="86">
        <f t="shared" si="24"/>
        <v>470</v>
      </c>
      <c r="B703" s="152">
        <v>3511004</v>
      </c>
      <c r="C703" s="89" t="s">
        <v>463</v>
      </c>
      <c r="D703" s="91" t="s">
        <v>102</v>
      </c>
      <c r="E703" s="87">
        <v>0</v>
      </c>
      <c r="F703" s="87">
        <f t="shared" si="23"/>
        <v>40</v>
      </c>
      <c r="G703" s="99">
        <f t="shared" si="25"/>
        <v>40</v>
      </c>
      <c r="H703" s="152">
        <v>31211518</v>
      </c>
      <c r="I703" s="120"/>
      <c r="J703" s="120"/>
      <c r="K703" s="87"/>
      <c r="L703" s="87"/>
      <c r="M703" s="87"/>
      <c r="N703" s="87">
        <v>40</v>
      </c>
      <c r="O703" s="87"/>
    </row>
    <row r="704" spans="1:15" s="90" customFormat="1" ht="92.4">
      <c r="A704" s="86">
        <f t="shared" si="24"/>
        <v>471</v>
      </c>
      <c r="B704" s="153">
        <v>3511001</v>
      </c>
      <c r="C704" s="89" t="s">
        <v>465</v>
      </c>
      <c r="D704" s="92" t="s">
        <v>104</v>
      </c>
      <c r="E704" s="87">
        <v>0</v>
      </c>
      <c r="F704" s="87">
        <f t="shared" si="23"/>
        <v>10</v>
      </c>
      <c r="G704" s="99">
        <f t="shared" si="25"/>
        <v>10</v>
      </c>
      <c r="H704" s="152">
        <v>31211508</v>
      </c>
      <c r="I704" s="120"/>
      <c r="J704" s="120"/>
      <c r="K704" s="87"/>
      <c r="L704" s="87"/>
      <c r="M704" s="87"/>
      <c r="N704" s="87">
        <v>5</v>
      </c>
      <c r="O704" s="87">
        <v>5</v>
      </c>
    </row>
    <row r="705" spans="1:15" s="90" customFormat="1" ht="92.4">
      <c r="A705" s="86">
        <f t="shared" si="24"/>
        <v>472</v>
      </c>
      <c r="B705" s="153">
        <v>3511001</v>
      </c>
      <c r="C705" s="89" t="s">
        <v>464</v>
      </c>
      <c r="D705" s="92" t="s">
        <v>104</v>
      </c>
      <c r="E705" s="87">
        <v>0</v>
      </c>
      <c r="F705" s="87">
        <f t="shared" si="23"/>
        <v>10</v>
      </c>
      <c r="G705" s="99">
        <f t="shared" si="25"/>
        <v>10</v>
      </c>
      <c r="H705" s="152">
        <v>31211508</v>
      </c>
      <c r="I705" s="120"/>
      <c r="J705" s="120"/>
      <c r="K705" s="87"/>
      <c r="L705" s="87"/>
      <c r="M705" s="87"/>
      <c r="N705" s="87">
        <v>5</v>
      </c>
      <c r="O705" s="87">
        <v>5</v>
      </c>
    </row>
    <row r="706" spans="1:15" s="90" customFormat="1" ht="78" customHeight="1">
      <c r="A706" s="86">
        <f t="shared" si="24"/>
        <v>473</v>
      </c>
      <c r="B706" s="154">
        <v>3511003</v>
      </c>
      <c r="C706" s="155" t="s">
        <v>467</v>
      </c>
      <c r="D706" s="105" t="s">
        <v>466</v>
      </c>
      <c r="E706" s="87">
        <v>0</v>
      </c>
      <c r="F706" s="87">
        <f t="shared" si="23"/>
        <v>20</v>
      </c>
      <c r="G706" s="99">
        <f t="shared" si="25"/>
        <v>20</v>
      </c>
      <c r="H706" s="154">
        <v>31211501</v>
      </c>
      <c r="I706" s="144"/>
      <c r="J706" s="120"/>
      <c r="K706" s="49">
        <v>5</v>
      </c>
      <c r="L706" s="49"/>
      <c r="M706" s="49">
        <v>5</v>
      </c>
      <c r="N706" s="49">
        <v>5</v>
      </c>
      <c r="O706" s="49">
        <v>5</v>
      </c>
    </row>
    <row r="707" spans="1:15" s="90" customFormat="1" ht="42.75" customHeight="1">
      <c r="A707" s="86">
        <f t="shared" si="24"/>
        <v>474</v>
      </c>
      <c r="B707" s="154" t="s">
        <v>468</v>
      </c>
      <c r="C707" s="89" t="s">
        <v>469</v>
      </c>
      <c r="D707" s="92" t="s">
        <v>102</v>
      </c>
      <c r="E707" s="87">
        <v>0</v>
      </c>
      <c r="F707" s="87">
        <f t="shared" si="23"/>
        <v>15</v>
      </c>
      <c r="G707" s="99">
        <f t="shared" si="25"/>
        <v>15</v>
      </c>
      <c r="H707" s="154">
        <v>31211522</v>
      </c>
      <c r="I707" s="120"/>
      <c r="J707" s="120"/>
      <c r="N707" s="90">
        <v>5</v>
      </c>
      <c r="O707" s="90">
        <v>10</v>
      </c>
    </row>
    <row r="708" spans="1:15" s="90" customFormat="1" ht="26.4">
      <c r="A708" s="86">
        <f t="shared" si="24"/>
        <v>475</v>
      </c>
      <c r="B708" s="154" t="s">
        <v>468</v>
      </c>
      <c r="C708" s="89" t="s">
        <v>470</v>
      </c>
      <c r="D708" s="91" t="s">
        <v>102</v>
      </c>
      <c r="E708" s="87">
        <v>0</v>
      </c>
      <c r="F708" s="87">
        <f t="shared" si="23"/>
        <v>20</v>
      </c>
      <c r="G708" s="99">
        <f t="shared" si="25"/>
        <v>20</v>
      </c>
      <c r="H708" s="154">
        <v>31211522</v>
      </c>
      <c r="I708" s="120"/>
      <c r="J708" s="120"/>
      <c r="K708" s="90">
        <v>5</v>
      </c>
      <c r="N708" s="90">
        <v>10</v>
      </c>
      <c r="O708" s="90">
        <v>5</v>
      </c>
    </row>
    <row r="709" spans="1:15" s="90" customFormat="1" ht="13.2">
      <c r="A709" s="86">
        <f t="shared" si="24"/>
        <v>476</v>
      </c>
      <c r="B709" s="152">
        <v>3542006</v>
      </c>
      <c r="C709" s="89" t="s">
        <v>105</v>
      </c>
      <c r="D709" s="92" t="s">
        <v>106</v>
      </c>
      <c r="E709" s="87">
        <v>0</v>
      </c>
      <c r="F709" s="87">
        <v>10</v>
      </c>
      <c r="G709" s="99">
        <f t="shared" si="25"/>
        <v>10</v>
      </c>
      <c r="H709" s="152">
        <v>31201610</v>
      </c>
      <c r="I709" s="120"/>
      <c r="J709" s="120"/>
    </row>
    <row r="710" spans="1:15" s="90" customFormat="1" ht="12.75" customHeight="1">
      <c r="A710" s="86">
        <f t="shared" si="24"/>
        <v>477</v>
      </c>
      <c r="B710" s="154">
        <v>3549051</v>
      </c>
      <c r="C710" s="89" t="s">
        <v>471</v>
      </c>
      <c r="D710" s="91" t="s">
        <v>102</v>
      </c>
      <c r="E710" s="87">
        <v>0</v>
      </c>
      <c r="F710" s="87">
        <v>10</v>
      </c>
      <c r="G710" s="99">
        <f t="shared" si="25"/>
        <v>10</v>
      </c>
      <c r="H710" s="152">
        <v>12164905</v>
      </c>
      <c r="I710" s="120"/>
      <c r="J710" s="120"/>
    </row>
    <row r="711" spans="1:15" s="90" customFormat="1" ht="17.25" customHeight="1">
      <c r="A711" s="86">
        <f t="shared" si="24"/>
        <v>478</v>
      </c>
      <c r="B711" s="87">
        <v>3542006</v>
      </c>
      <c r="C711" s="89" t="s">
        <v>107</v>
      </c>
      <c r="D711" s="92" t="s">
        <v>108</v>
      </c>
      <c r="E711" s="87">
        <v>0</v>
      </c>
      <c r="F711" s="87">
        <v>10</v>
      </c>
      <c r="G711" s="99">
        <f t="shared" si="25"/>
        <v>10</v>
      </c>
      <c r="H711" s="152">
        <v>31201610</v>
      </c>
      <c r="I711" s="120"/>
      <c r="J711" s="120"/>
    </row>
    <row r="712" spans="1:15" s="90" customFormat="1" ht="13.2">
      <c r="A712" s="93"/>
      <c r="B712" s="94"/>
      <c r="C712" s="95"/>
      <c r="D712" s="96"/>
      <c r="E712" s="94"/>
      <c r="F712" s="94"/>
      <c r="G712" s="94"/>
      <c r="H712" s="94"/>
      <c r="I712" s="97"/>
      <c r="J712" s="97"/>
      <c r="K712" s="90">
        <v>5</v>
      </c>
      <c r="M712" s="90">
        <v>5</v>
      </c>
      <c r="N712" s="90">
        <v>20</v>
      </c>
      <c r="O712" s="90">
        <v>30</v>
      </c>
    </row>
    <row r="713" spans="1:15" s="90" customFormat="1" ht="13.8">
      <c r="A713" s="1165" t="s">
        <v>39</v>
      </c>
      <c r="B713" s="1165"/>
      <c r="C713" s="1165"/>
      <c r="D713" s="1165" t="s">
        <v>40</v>
      </c>
      <c r="E713" s="1165"/>
      <c r="F713" s="1165"/>
      <c r="G713" s="1165"/>
      <c r="H713" s="1165" t="s">
        <v>26</v>
      </c>
      <c r="I713" s="1165"/>
      <c r="J713" s="1165"/>
      <c r="K713" s="90">
        <v>5</v>
      </c>
      <c r="M713" s="90">
        <v>5</v>
      </c>
      <c r="N713" s="90">
        <v>20</v>
      </c>
      <c r="O713" s="90">
        <v>30</v>
      </c>
    </row>
    <row r="714" spans="1:15" s="90" customFormat="1" ht="13.8">
      <c r="A714" s="1165" t="s">
        <v>38</v>
      </c>
      <c r="B714" s="1165"/>
      <c r="C714" s="1165"/>
      <c r="D714" s="1261" t="s">
        <v>77</v>
      </c>
      <c r="E714" s="1261"/>
      <c r="F714" s="1261"/>
      <c r="G714" s="1261"/>
      <c r="H714" s="1262">
        <v>5000000</v>
      </c>
      <c r="I714" s="1263"/>
      <c r="J714" s="1263"/>
      <c r="M714" s="90">
        <v>2</v>
      </c>
    </row>
    <row r="715" spans="1:15" s="90" customFormat="1" ht="41.4">
      <c r="A715" s="85" t="s">
        <v>41</v>
      </c>
      <c r="B715" s="37" t="s">
        <v>42</v>
      </c>
      <c r="C715" s="37" t="s">
        <v>43</v>
      </c>
      <c r="D715" s="37" t="s">
        <v>44</v>
      </c>
      <c r="E715" s="37" t="s">
        <v>45</v>
      </c>
      <c r="F715" s="37" t="s">
        <v>46</v>
      </c>
      <c r="G715" s="37" t="s">
        <v>47</v>
      </c>
      <c r="H715" s="37" t="s">
        <v>48</v>
      </c>
      <c r="I715" s="37" t="s">
        <v>49</v>
      </c>
      <c r="J715" s="37" t="s">
        <v>50</v>
      </c>
    </row>
    <row r="716" spans="1:15" s="90" customFormat="1" ht="26.4">
      <c r="A716" s="98">
        <f>A711+1</f>
        <v>479</v>
      </c>
      <c r="B716" s="99">
        <v>3623001</v>
      </c>
      <c r="C716" s="89" t="s">
        <v>109</v>
      </c>
      <c r="D716" s="92" t="s">
        <v>101</v>
      </c>
      <c r="E716" s="87">
        <v>0</v>
      </c>
      <c r="F716" s="87">
        <f t="shared" ref="F716:F730" si="26">+K716+M716+N716+O716</f>
        <v>50</v>
      </c>
      <c r="G716" s="99">
        <f t="shared" ref="G716:G778" si="27">F716</f>
        <v>50</v>
      </c>
      <c r="H716" s="99">
        <v>142000</v>
      </c>
      <c r="I716" s="120"/>
      <c r="J716" s="120"/>
      <c r="K716" s="90">
        <v>5</v>
      </c>
      <c r="M716" s="90">
        <v>5</v>
      </c>
      <c r="N716" s="90">
        <v>20</v>
      </c>
      <c r="O716" s="90">
        <v>20</v>
      </c>
    </row>
    <row r="717" spans="1:15" s="90" customFormat="1" ht="26.4">
      <c r="A717" s="86">
        <f>A716+1</f>
        <v>480</v>
      </c>
      <c r="B717" s="87">
        <v>3623001</v>
      </c>
      <c r="C717" s="89" t="s">
        <v>110</v>
      </c>
      <c r="D717" s="92" t="s">
        <v>101</v>
      </c>
      <c r="E717" s="87">
        <v>0</v>
      </c>
      <c r="F717" s="87">
        <f t="shared" si="26"/>
        <v>50</v>
      </c>
      <c r="G717" s="99">
        <f t="shared" si="27"/>
        <v>50</v>
      </c>
      <c r="H717" s="87">
        <v>142000</v>
      </c>
      <c r="I717" s="120"/>
      <c r="J717" s="120"/>
      <c r="K717" s="90">
        <v>5</v>
      </c>
      <c r="M717" s="90">
        <v>5</v>
      </c>
      <c r="N717" s="90">
        <v>20</v>
      </c>
      <c r="O717" s="90">
        <v>20</v>
      </c>
    </row>
    <row r="718" spans="1:15" s="90" customFormat="1" ht="13.2">
      <c r="A718" s="86">
        <f t="shared" ref="A718:A781" si="28">A717+1</f>
        <v>481</v>
      </c>
      <c r="B718" s="87">
        <v>3626002</v>
      </c>
      <c r="C718" s="89" t="s">
        <v>111</v>
      </c>
      <c r="D718" s="105" t="s">
        <v>176</v>
      </c>
      <c r="E718" s="87">
        <v>0</v>
      </c>
      <c r="F718" s="87">
        <f t="shared" si="26"/>
        <v>50</v>
      </c>
      <c r="G718" s="99">
        <f t="shared" si="27"/>
        <v>50</v>
      </c>
      <c r="H718" s="87">
        <v>60105810</v>
      </c>
      <c r="I718" s="120"/>
      <c r="J718" s="120"/>
      <c r="K718" s="90">
        <v>5</v>
      </c>
      <c r="M718" s="90">
        <v>5</v>
      </c>
      <c r="N718" s="90">
        <v>20</v>
      </c>
      <c r="O718" s="90">
        <v>20</v>
      </c>
    </row>
    <row r="719" spans="1:15" s="90" customFormat="1" ht="13.2">
      <c r="A719" s="86">
        <f t="shared" si="28"/>
        <v>482</v>
      </c>
      <c r="B719" s="87">
        <v>3632003</v>
      </c>
      <c r="C719" s="108" t="s">
        <v>472</v>
      </c>
      <c r="D719" s="107" t="s">
        <v>101</v>
      </c>
      <c r="E719" s="87">
        <v>0</v>
      </c>
      <c r="F719" s="87">
        <f t="shared" si="26"/>
        <v>50</v>
      </c>
      <c r="G719" s="99">
        <f t="shared" si="27"/>
        <v>50</v>
      </c>
      <c r="H719" s="87">
        <v>40171517</v>
      </c>
      <c r="I719" s="120"/>
      <c r="J719" s="120"/>
      <c r="K719" s="90">
        <v>5</v>
      </c>
      <c r="M719" s="90">
        <v>5</v>
      </c>
      <c r="N719" s="90">
        <v>20</v>
      </c>
      <c r="O719" s="90">
        <v>20</v>
      </c>
    </row>
    <row r="720" spans="1:15" s="90" customFormat="1" ht="13.2">
      <c r="A720" s="86">
        <f t="shared" si="28"/>
        <v>483</v>
      </c>
      <c r="B720" s="87">
        <v>3632003</v>
      </c>
      <c r="C720" s="108" t="s">
        <v>112</v>
      </c>
      <c r="D720" s="107" t="s">
        <v>101</v>
      </c>
      <c r="E720" s="87">
        <v>0</v>
      </c>
      <c r="F720" s="87">
        <f t="shared" si="26"/>
        <v>50</v>
      </c>
      <c r="G720" s="99">
        <f t="shared" si="27"/>
        <v>50</v>
      </c>
      <c r="H720" s="87">
        <v>40141719</v>
      </c>
      <c r="I720" s="120"/>
      <c r="J720" s="120"/>
      <c r="K720" s="90">
        <v>5</v>
      </c>
      <c r="M720" s="90">
        <v>5</v>
      </c>
      <c r="N720" s="90">
        <v>20</v>
      </c>
      <c r="O720" s="90">
        <v>20</v>
      </c>
    </row>
    <row r="721" spans="1:15" s="90" customFormat="1" ht="13.2">
      <c r="A721" s="86">
        <f t="shared" si="28"/>
        <v>484</v>
      </c>
      <c r="B721" s="87">
        <v>3632003</v>
      </c>
      <c r="C721" s="108" t="s">
        <v>113</v>
      </c>
      <c r="D721" s="107" t="s">
        <v>101</v>
      </c>
      <c r="E721" s="87">
        <v>0</v>
      </c>
      <c r="F721" s="87">
        <f t="shared" si="26"/>
        <v>50</v>
      </c>
      <c r="G721" s="99">
        <f t="shared" si="27"/>
        <v>50</v>
      </c>
      <c r="H721" s="87">
        <v>40141719</v>
      </c>
      <c r="I721" s="120"/>
      <c r="J721" s="120"/>
      <c r="K721" s="90">
        <v>5</v>
      </c>
      <c r="M721" s="90">
        <v>5</v>
      </c>
      <c r="N721" s="90">
        <v>20</v>
      </c>
      <c r="O721" s="90">
        <v>20</v>
      </c>
    </row>
    <row r="722" spans="1:15" s="90" customFormat="1" ht="13.2">
      <c r="A722" s="86">
        <f t="shared" si="28"/>
        <v>485</v>
      </c>
      <c r="B722" s="87">
        <v>3632003</v>
      </c>
      <c r="C722" s="108" t="s">
        <v>114</v>
      </c>
      <c r="D722" s="107" t="s">
        <v>101</v>
      </c>
      <c r="E722" s="87">
        <v>0</v>
      </c>
      <c r="F722" s="87">
        <f t="shared" si="26"/>
        <v>50</v>
      </c>
      <c r="G722" s="99">
        <f t="shared" si="27"/>
        <v>50</v>
      </c>
      <c r="H722" s="87">
        <v>26121500</v>
      </c>
      <c r="I722" s="120"/>
      <c r="J722" s="120"/>
      <c r="K722" s="90">
        <v>5</v>
      </c>
      <c r="M722" s="90">
        <v>5</v>
      </c>
      <c r="N722" s="90">
        <v>20</v>
      </c>
      <c r="O722" s="90">
        <v>20</v>
      </c>
    </row>
    <row r="723" spans="1:15" s="90" customFormat="1" ht="13.2">
      <c r="A723" s="86">
        <f t="shared" si="28"/>
        <v>486</v>
      </c>
      <c r="B723" s="87">
        <v>3632003</v>
      </c>
      <c r="C723" s="108" t="s">
        <v>115</v>
      </c>
      <c r="D723" s="107" t="s">
        <v>101</v>
      </c>
      <c r="E723" s="87">
        <v>0</v>
      </c>
      <c r="F723" s="87">
        <f t="shared" si="26"/>
        <v>50</v>
      </c>
      <c r="G723" s="99">
        <f t="shared" si="27"/>
        <v>50</v>
      </c>
      <c r="H723" s="87">
        <v>26121500</v>
      </c>
      <c r="I723" s="120"/>
      <c r="J723" s="120"/>
      <c r="K723" s="90">
        <v>5</v>
      </c>
      <c r="M723" s="90">
        <v>5</v>
      </c>
      <c r="N723" s="90">
        <v>20</v>
      </c>
      <c r="O723" s="90">
        <v>20</v>
      </c>
    </row>
    <row r="724" spans="1:15" s="90" customFormat="1" ht="13.2">
      <c r="A724" s="86">
        <f t="shared" si="28"/>
        <v>487</v>
      </c>
      <c r="B724" s="87">
        <v>3632003</v>
      </c>
      <c r="C724" s="108" t="s">
        <v>116</v>
      </c>
      <c r="D724" s="107" t="s">
        <v>101</v>
      </c>
      <c r="E724" s="87">
        <v>0</v>
      </c>
      <c r="F724" s="87">
        <f t="shared" si="26"/>
        <v>50</v>
      </c>
      <c r="G724" s="99">
        <f t="shared" si="27"/>
        <v>50</v>
      </c>
      <c r="H724" s="87">
        <v>26121500</v>
      </c>
      <c r="I724" s="120"/>
      <c r="J724" s="120"/>
      <c r="K724" s="90">
        <v>5</v>
      </c>
      <c r="M724" s="90">
        <v>5</v>
      </c>
      <c r="N724" s="90">
        <v>20</v>
      </c>
      <c r="O724" s="90">
        <v>20</v>
      </c>
    </row>
    <row r="725" spans="1:15" s="90" customFormat="1" ht="13.2">
      <c r="A725" s="86">
        <f t="shared" si="28"/>
        <v>488</v>
      </c>
      <c r="B725" s="87">
        <v>3632003</v>
      </c>
      <c r="C725" s="108" t="s">
        <v>117</v>
      </c>
      <c r="D725" s="107" t="s">
        <v>101</v>
      </c>
      <c r="E725" s="87">
        <v>0</v>
      </c>
      <c r="F725" s="87">
        <f t="shared" si="26"/>
        <v>50</v>
      </c>
      <c r="G725" s="99">
        <f t="shared" si="27"/>
        <v>50</v>
      </c>
      <c r="H725" s="87">
        <v>26121500</v>
      </c>
      <c r="I725" s="120"/>
      <c r="J725" s="120"/>
      <c r="K725" s="90">
        <v>5</v>
      </c>
      <c r="M725" s="90">
        <v>5</v>
      </c>
      <c r="N725" s="90">
        <v>20</v>
      </c>
      <c r="O725" s="90">
        <v>20</v>
      </c>
    </row>
    <row r="726" spans="1:15" s="90" customFormat="1" ht="13.2">
      <c r="A726" s="86">
        <f t="shared" si="28"/>
        <v>489</v>
      </c>
      <c r="B726" s="87">
        <v>3632003</v>
      </c>
      <c r="C726" s="108" t="s">
        <v>118</v>
      </c>
      <c r="D726" s="107" t="s">
        <v>101</v>
      </c>
      <c r="E726" s="87">
        <v>0</v>
      </c>
      <c r="F726" s="87">
        <f t="shared" si="26"/>
        <v>50</v>
      </c>
      <c r="G726" s="99">
        <f t="shared" si="27"/>
        <v>50</v>
      </c>
      <c r="H726" s="87">
        <v>26121500</v>
      </c>
      <c r="I726" s="120"/>
      <c r="J726" s="120"/>
      <c r="K726" s="90">
        <v>5</v>
      </c>
      <c r="M726" s="90">
        <v>5</v>
      </c>
      <c r="N726" s="90">
        <v>20</v>
      </c>
      <c r="O726" s="90">
        <v>20</v>
      </c>
    </row>
    <row r="727" spans="1:15" s="90" customFormat="1" ht="13.2">
      <c r="A727" s="86">
        <f t="shared" si="28"/>
        <v>490</v>
      </c>
      <c r="B727" s="87">
        <v>3632003</v>
      </c>
      <c r="C727" s="108" t="s">
        <v>119</v>
      </c>
      <c r="D727" s="107" t="s">
        <v>101</v>
      </c>
      <c r="E727" s="87">
        <v>0</v>
      </c>
      <c r="F727" s="87">
        <f t="shared" si="26"/>
        <v>50</v>
      </c>
      <c r="G727" s="99">
        <f t="shared" si="27"/>
        <v>50</v>
      </c>
      <c r="H727" s="87">
        <v>26121500</v>
      </c>
      <c r="I727" s="120"/>
      <c r="J727" s="120"/>
      <c r="K727" s="90">
        <v>5</v>
      </c>
      <c r="M727" s="90">
        <v>5</v>
      </c>
      <c r="N727" s="90">
        <v>20</v>
      </c>
      <c r="O727" s="90">
        <v>20</v>
      </c>
    </row>
    <row r="728" spans="1:15" s="90" customFormat="1" ht="13.2">
      <c r="A728" s="86">
        <f t="shared" si="28"/>
        <v>491</v>
      </c>
      <c r="B728" s="87">
        <v>3632003</v>
      </c>
      <c r="C728" s="108" t="s">
        <v>120</v>
      </c>
      <c r="D728" s="107" t="s">
        <v>101</v>
      </c>
      <c r="E728" s="87">
        <v>0</v>
      </c>
      <c r="F728" s="87">
        <f t="shared" si="26"/>
        <v>50</v>
      </c>
      <c r="G728" s="99">
        <f t="shared" si="27"/>
        <v>50</v>
      </c>
      <c r="H728" s="87">
        <v>26121500</v>
      </c>
      <c r="I728" s="120"/>
      <c r="J728" s="120"/>
      <c r="K728" s="90">
        <v>5</v>
      </c>
      <c r="M728" s="90">
        <v>5</v>
      </c>
      <c r="N728" s="90">
        <v>20</v>
      </c>
      <c r="O728" s="90">
        <v>20</v>
      </c>
    </row>
    <row r="729" spans="1:15" s="90" customFormat="1" ht="13.2">
      <c r="A729" s="86">
        <f t="shared" si="28"/>
        <v>492</v>
      </c>
      <c r="B729" s="87">
        <v>3632003</v>
      </c>
      <c r="C729" s="108" t="s">
        <v>121</v>
      </c>
      <c r="D729" s="91" t="s">
        <v>101</v>
      </c>
      <c r="E729" s="87">
        <v>0</v>
      </c>
      <c r="F729" s="87">
        <f t="shared" si="26"/>
        <v>50</v>
      </c>
      <c r="G729" s="99">
        <f t="shared" si="27"/>
        <v>50</v>
      </c>
      <c r="H729" s="87">
        <v>26121500</v>
      </c>
      <c r="I729" s="120"/>
      <c r="J729" s="120"/>
      <c r="K729" s="90">
        <v>5</v>
      </c>
      <c r="M729" s="90">
        <v>5</v>
      </c>
      <c r="N729" s="90">
        <v>20</v>
      </c>
      <c r="O729" s="90">
        <v>20</v>
      </c>
    </row>
    <row r="730" spans="1:15" s="90" customFormat="1" ht="13.2">
      <c r="A730" s="86">
        <f t="shared" si="28"/>
        <v>493</v>
      </c>
      <c r="B730" s="87">
        <v>3632003</v>
      </c>
      <c r="C730" s="108" t="s">
        <v>122</v>
      </c>
      <c r="D730" s="91" t="s">
        <v>101</v>
      </c>
      <c r="E730" s="87">
        <v>0</v>
      </c>
      <c r="F730" s="87">
        <f t="shared" si="26"/>
        <v>50</v>
      </c>
      <c r="G730" s="99">
        <f t="shared" si="27"/>
        <v>50</v>
      </c>
      <c r="H730" s="87">
        <v>26121500</v>
      </c>
      <c r="I730" s="120"/>
      <c r="J730" s="120"/>
      <c r="K730" s="90">
        <v>5</v>
      </c>
      <c r="M730" s="90">
        <v>5</v>
      </c>
      <c r="N730" s="90">
        <v>20</v>
      </c>
      <c r="O730" s="90">
        <v>20</v>
      </c>
    </row>
    <row r="731" spans="1:15" s="90" customFormat="1" ht="13.2">
      <c r="A731" s="86">
        <f t="shared" si="28"/>
        <v>494</v>
      </c>
      <c r="B731" s="87">
        <v>3632003</v>
      </c>
      <c r="C731" s="108" t="s">
        <v>123</v>
      </c>
      <c r="D731" s="91" t="s">
        <v>101</v>
      </c>
      <c r="E731" s="87">
        <v>0</v>
      </c>
      <c r="F731" s="87">
        <f t="shared" ref="F731:F760" si="29">+K731+M731+N731+O731</f>
        <v>50</v>
      </c>
      <c r="G731" s="99">
        <f t="shared" si="27"/>
        <v>50</v>
      </c>
      <c r="H731" s="87">
        <v>26121500</v>
      </c>
      <c r="I731" s="120"/>
      <c r="J731" s="120"/>
      <c r="K731" s="90">
        <v>5</v>
      </c>
      <c r="M731" s="90">
        <v>5</v>
      </c>
      <c r="N731" s="90">
        <v>20</v>
      </c>
      <c r="O731" s="90">
        <v>20</v>
      </c>
    </row>
    <row r="732" spans="1:15" s="90" customFormat="1" ht="13.2">
      <c r="A732" s="86">
        <f t="shared" si="28"/>
        <v>495</v>
      </c>
      <c r="B732" s="87">
        <v>3632003</v>
      </c>
      <c r="C732" s="108" t="s">
        <v>124</v>
      </c>
      <c r="D732" s="91" t="s">
        <v>101</v>
      </c>
      <c r="E732" s="87">
        <v>0</v>
      </c>
      <c r="F732" s="87">
        <f t="shared" si="29"/>
        <v>50</v>
      </c>
      <c r="G732" s="99">
        <f t="shared" si="27"/>
        <v>50</v>
      </c>
      <c r="H732" s="87">
        <v>26121500</v>
      </c>
      <c r="I732" s="120"/>
      <c r="J732" s="120"/>
      <c r="K732" s="90">
        <v>5</v>
      </c>
      <c r="M732" s="90">
        <v>5</v>
      </c>
      <c r="N732" s="90">
        <v>20</v>
      </c>
      <c r="O732" s="90">
        <v>20</v>
      </c>
    </row>
    <row r="733" spans="1:15" s="90" customFormat="1" ht="13.2">
      <c r="A733" s="86">
        <f t="shared" si="28"/>
        <v>496</v>
      </c>
      <c r="B733" s="87">
        <v>3632003</v>
      </c>
      <c r="C733" s="108" t="s">
        <v>125</v>
      </c>
      <c r="D733" s="91" t="s">
        <v>101</v>
      </c>
      <c r="E733" s="87">
        <v>0</v>
      </c>
      <c r="F733" s="87">
        <f t="shared" si="29"/>
        <v>50</v>
      </c>
      <c r="G733" s="99">
        <f t="shared" si="27"/>
        <v>50</v>
      </c>
      <c r="H733" s="87">
        <v>26121500</v>
      </c>
      <c r="I733" s="120"/>
      <c r="J733" s="120"/>
      <c r="K733" s="90">
        <v>5</v>
      </c>
      <c r="M733" s="90">
        <v>5</v>
      </c>
      <c r="N733" s="90">
        <v>20</v>
      </c>
      <c r="O733" s="90">
        <v>20</v>
      </c>
    </row>
    <row r="734" spans="1:15" s="90" customFormat="1" ht="13.2">
      <c r="A734" s="86">
        <f t="shared" si="28"/>
        <v>497</v>
      </c>
      <c r="B734" s="87">
        <v>3632003</v>
      </c>
      <c r="C734" s="108" t="s">
        <v>126</v>
      </c>
      <c r="D734" s="91" t="s">
        <v>101</v>
      </c>
      <c r="E734" s="87">
        <v>0</v>
      </c>
      <c r="F734" s="87">
        <f t="shared" si="29"/>
        <v>50</v>
      </c>
      <c r="G734" s="99">
        <f t="shared" si="27"/>
        <v>50</v>
      </c>
      <c r="H734" s="87">
        <v>26121500</v>
      </c>
      <c r="I734" s="120"/>
      <c r="J734" s="120"/>
      <c r="K734" s="90">
        <v>5</v>
      </c>
      <c r="M734" s="90">
        <v>5</v>
      </c>
      <c r="N734" s="90">
        <v>20</v>
      </c>
      <c r="O734" s="90">
        <v>20</v>
      </c>
    </row>
    <row r="735" spans="1:15" s="90" customFormat="1" ht="13.2">
      <c r="A735" s="86">
        <f t="shared" si="28"/>
        <v>498</v>
      </c>
      <c r="B735" s="87">
        <v>3632003</v>
      </c>
      <c r="C735" s="108" t="s">
        <v>127</v>
      </c>
      <c r="D735" s="91" t="s">
        <v>101</v>
      </c>
      <c r="E735" s="87">
        <v>0</v>
      </c>
      <c r="F735" s="87">
        <f t="shared" si="29"/>
        <v>50</v>
      </c>
      <c r="G735" s="99">
        <f t="shared" si="27"/>
        <v>50</v>
      </c>
      <c r="H735" s="87">
        <v>26121500</v>
      </c>
      <c r="I735" s="120"/>
      <c r="J735" s="120"/>
      <c r="K735" s="90">
        <v>5</v>
      </c>
      <c r="M735" s="90">
        <v>5</v>
      </c>
      <c r="N735" s="90">
        <v>20</v>
      </c>
      <c r="O735" s="90">
        <v>20</v>
      </c>
    </row>
    <row r="736" spans="1:15" s="90" customFormat="1" ht="13.2">
      <c r="A736" s="86">
        <f t="shared" si="28"/>
        <v>499</v>
      </c>
      <c r="B736" s="87">
        <v>3632003</v>
      </c>
      <c r="C736" s="108" t="s">
        <v>128</v>
      </c>
      <c r="D736" s="91" t="s">
        <v>101</v>
      </c>
      <c r="E736" s="87">
        <v>0</v>
      </c>
      <c r="F736" s="87">
        <f t="shared" si="29"/>
        <v>50</v>
      </c>
      <c r="G736" s="99">
        <f t="shared" si="27"/>
        <v>50</v>
      </c>
      <c r="H736" s="87">
        <v>26121500</v>
      </c>
      <c r="I736" s="120"/>
      <c r="J736" s="120"/>
      <c r="K736" s="90">
        <v>5</v>
      </c>
      <c r="M736" s="90">
        <v>5</v>
      </c>
      <c r="N736" s="90">
        <v>20</v>
      </c>
      <c r="O736" s="90">
        <v>20</v>
      </c>
    </row>
    <row r="737" spans="1:15" s="90" customFormat="1" ht="13.2">
      <c r="A737" s="86">
        <f t="shared" si="28"/>
        <v>500</v>
      </c>
      <c r="B737" s="87">
        <v>3632003</v>
      </c>
      <c r="C737" s="108" t="s">
        <v>129</v>
      </c>
      <c r="D737" s="91" t="s">
        <v>101</v>
      </c>
      <c r="E737" s="87">
        <v>0</v>
      </c>
      <c r="F737" s="87">
        <f t="shared" si="29"/>
        <v>50</v>
      </c>
      <c r="G737" s="99">
        <f t="shared" si="27"/>
        <v>50</v>
      </c>
      <c r="H737" s="87">
        <v>26121500</v>
      </c>
      <c r="I737" s="120"/>
      <c r="J737" s="120"/>
      <c r="K737" s="90">
        <v>5</v>
      </c>
      <c r="M737" s="90">
        <v>5</v>
      </c>
      <c r="N737" s="90">
        <v>20</v>
      </c>
      <c r="O737" s="90">
        <v>20</v>
      </c>
    </row>
    <row r="738" spans="1:15" s="90" customFormat="1" ht="13.2">
      <c r="A738" s="86">
        <f t="shared" si="28"/>
        <v>501</v>
      </c>
      <c r="B738" s="87">
        <v>3632003</v>
      </c>
      <c r="C738" s="108" t="s">
        <v>130</v>
      </c>
      <c r="D738" s="91" t="s">
        <v>101</v>
      </c>
      <c r="E738" s="87">
        <v>0</v>
      </c>
      <c r="F738" s="87">
        <f t="shared" si="29"/>
        <v>50</v>
      </c>
      <c r="G738" s="99">
        <f t="shared" si="27"/>
        <v>50</v>
      </c>
      <c r="H738" s="87">
        <v>26121500</v>
      </c>
      <c r="I738" s="120"/>
      <c r="J738" s="120"/>
      <c r="K738" s="90">
        <v>5</v>
      </c>
      <c r="M738" s="90">
        <v>5</v>
      </c>
      <c r="N738" s="90">
        <v>20</v>
      </c>
      <c r="O738" s="90">
        <v>20</v>
      </c>
    </row>
    <row r="739" spans="1:15" s="90" customFormat="1" ht="13.2">
      <c r="A739" s="86">
        <f t="shared" si="28"/>
        <v>502</v>
      </c>
      <c r="B739" s="87">
        <v>3632003</v>
      </c>
      <c r="C739" s="108" t="s">
        <v>131</v>
      </c>
      <c r="D739" s="91" t="s">
        <v>101</v>
      </c>
      <c r="E739" s="87">
        <v>0</v>
      </c>
      <c r="F739" s="87">
        <f t="shared" si="29"/>
        <v>50</v>
      </c>
      <c r="G739" s="99">
        <f t="shared" si="27"/>
        <v>50</v>
      </c>
      <c r="H739" s="87">
        <v>26121500</v>
      </c>
      <c r="I739" s="120"/>
      <c r="J739" s="120"/>
      <c r="K739" s="90">
        <v>5</v>
      </c>
      <c r="M739" s="90">
        <v>5</v>
      </c>
      <c r="N739" s="90">
        <v>20</v>
      </c>
      <c r="O739" s="90">
        <v>20</v>
      </c>
    </row>
    <row r="740" spans="1:15" s="90" customFormat="1" ht="13.2">
      <c r="A740" s="86">
        <f t="shared" si="28"/>
        <v>503</v>
      </c>
      <c r="B740" s="87">
        <v>3632003</v>
      </c>
      <c r="C740" s="108" t="s">
        <v>132</v>
      </c>
      <c r="D740" s="91" t="s">
        <v>101</v>
      </c>
      <c r="E740" s="87">
        <v>0</v>
      </c>
      <c r="F740" s="87">
        <f t="shared" si="29"/>
        <v>50</v>
      </c>
      <c r="G740" s="99">
        <f t="shared" si="27"/>
        <v>50</v>
      </c>
      <c r="H740" s="87">
        <v>26121500</v>
      </c>
      <c r="I740" s="120"/>
      <c r="J740" s="120"/>
      <c r="K740" s="90">
        <v>5</v>
      </c>
      <c r="M740" s="90">
        <v>5</v>
      </c>
      <c r="N740" s="90">
        <v>20</v>
      </c>
      <c r="O740" s="90">
        <v>20</v>
      </c>
    </row>
    <row r="741" spans="1:15" s="90" customFormat="1" ht="13.2">
      <c r="A741" s="86">
        <f t="shared" si="28"/>
        <v>504</v>
      </c>
      <c r="B741" s="87">
        <v>3632003</v>
      </c>
      <c r="C741" s="108" t="s">
        <v>133</v>
      </c>
      <c r="D741" s="91" t="s">
        <v>101</v>
      </c>
      <c r="E741" s="87">
        <v>0</v>
      </c>
      <c r="F741" s="87">
        <f t="shared" si="29"/>
        <v>50</v>
      </c>
      <c r="G741" s="99">
        <f t="shared" si="27"/>
        <v>50</v>
      </c>
      <c r="H741" s="87">
        <v>26121500</v>
      </c>
      <c r="I741" s="120"/>
      <c r="J741" s="120"/>
      <c r="K741" s="90">
        <v>5</v>
      </c>
      <c r="M741" s="90">
        <v>5</v>
      </c>
      <c r="N741" s="90">
        <v>20</v>
      </c>
      <c r="O741" s="90">
        <v>20</v>
      </c>
    </row>
    <row r="742" spans="1:15" s="90" customFormat="1" ht="13.2">
      <c r="A742" s="86">
        <f t="shared" si="28"/>
        <v>505</v>
      </c>
      <c r="B742" s="87">
        <v>3632003</v>
      </c>
      <c r="C742" s="108" t="s">
        <v>134</v>
      </c>
      <c r="D742" s="91" t="s">
        <v>101</v>
      </c>
      <c r="E742" s="87">
        <v>0</v>
      </c>
      <c r="F742" s="87">
        <f t="shared" si="29"/>
        <v>50</v>
      </c>
      <c r="G742" s="99">
        <f t="shared" si="27"/>
        <v>50</v>
      </c>
      <c r="H742" s="87">
        <v>26121500</v>
      </c>
      <c r="I742" s="120"/>
      <c r="J742" s="120"/>
      <c r="K742" s="90">
        <v>5</v>
      </c>
      <c r="M742" s="90">
        <v>5</v>
      </c>
      <c r="N742" s="90">
        <v>20</v>
      </c>
      <c r="O742" s="90">
        <v>20</v>
      </c>
    </row>
    <row r="743" spans="1:15" s="90" customFormat="1" ht="13.2">
      <c r="A743" s="86">
        <f t="shared" si="28"/>
        <v>506</v>
      </c>
      <c r="B743" s="87">
        <v>3632003</v>
      </c>
      <c r="C743" s="108" t="s">
        <v>135</v>
      </c>
      <c r="D743" s="91" t="s">
        <v>101</v>
      </c>
      <c r="E743" s="87">
        <v>0</v>
      </c>
      <c r="F743" s="87">
        <f t="shared" si="29"/>
        <v>50</v>
      </c>
      <c r="G743" s="99">
        <f t="shared" si="27"/>
        <v>50</v>
      </c>
      <c r="H743" s="87">
        <v>26121500</v>
      </c>
      <c r="I743" s="120"/>
      <c r="J743" s="120"/>
      <c r="K743" s="90">
        <v>5</v>
      </c>
      <c r="M743" s="90">
        <v>5</v>
      </c>
      <c r="N743" s="90">
        <v>20</v>
      </c>
      <c r="O743" s="90">
        <v>20</v>
      </c>
    </row>
    <row r="744" spans="1:15" s="90" customFormat="1" ht="13.2">
      <c r="A744" s="86">
        <f t="shared" si="28"/>
        <v>507</v>
      </c>
      <c r="B744" s="87">
        <v>3632003</v>
      </c>
      <c r="C744" s="108" t="s">
        <v>136</v>
      </c>
      <c r="D744" s="91" t="s">
        <v>101</v>
      </c>
      <c r="E744" s="87">
        <v>0</v>
      </c>
      <c r="F744" s="87">
        <f t="shared" si="29"/>
        <v>50</v>
      </c>
      <c r="G744" s="99">
        <f t="shared" si="27"/>
        <v>50</v>
      </c>
      <c r="H744" s="87">
        <v>26121500</v>
      </c>
      <c r="I744" s="120"/>
      <c r="J744" s="120"/>
      <c r="K744" s="90">
        <v>5</v>
      </c>
      <c r="M744" s="90">
        <v>5</v>
      </c>
      <c r="N744" s="90">
        <v>20</v>
      </c>
      <c r="O744" s="90">
        <v>20</v>
      </c>
    </row>
    <row r="745" spans="1:15" s="90" customFormat="1" ht="13.2">
      <c r="A745" s="86">
        <f t="shared" si="28"/>
        <v>508</v>
      </c>
      <c r="B745" s="87">
        <v>3632003</v>
      </c>
      <c r="C745" s="108" t="s">
        <v>137</v>
      </c>
      <c r="D745" s="91" t="s">
        <v>101</v>
      </c>
      <c r="E745" s="87">
        <v>0</v>
      </c>
      <c r="F745" s="87">
        <f t="shared" si="29"/>
        <v>50</v>
      </c>
      <c r="G745" s="99">
        <f t="shared" si="27"/>
        <v>50</v>
      </c>
      <c r="H745" s="87">
        <v>26121500</v>
      </c>
      <c r="I745" s="120"/>
      <c r="J745" s="120"/>
      <c r="K745" s="90">
        <v>5</v>
      </c>
      <c r="M745" s="90">
        <v>5</v>
      </c>
      <c r="N745" s="90">
        <v>20</v>
      </c>
      <c r="O745" s="90">
        <v>20</v>
      </c>
    </row>
    <row r="746" spans="1:15" s="90" customFormat="1" ht="13.2">
      <c r="A746" s="86">
        <f t="shared" si="28"/>
        <v>509</v>
      </c>
      <c r="B746" s="87">
        <v>3632003</v>
      </c>
      <c r="C746" s="108" t="s">
        <v>138</v>
      </c>
      <c r="D746" s="91" t="s">
        <v>101</v>
      </c>
      <c r="E746" s="87">
        <v>0</v>
      </c>
      <c r="F746" s="87">
        <f t="shared" si="29"/>
        <v>50</v>
      </c>
      <c r="G746" s="99">
        <f t="shared" si="27"/>
        <v>50</v>
      </c>
      <c r="H746" s="87">
        <v>30111600</v>
      </c>
      <c r="I746" s="120"/>
      <c r="J746" s="120"/>
      <c r="K746" s="90">
        <v>5</v>
      </c>
      <c r="M746" s="90">
        <v>5</v>
      </c>
      <c r="N746" s="90">
        <v>20</v>
      </c>
      <c r="O746" s="90">
        <v>20</v>
      </c>
    </row>
    <row r="747" spans="1:15" s="90" customFormat="1" ht="13.2">
      <c r="A747" s="86">
        <f t="shared" si="28"/>
        <v>510</v>
      </c>
      <c r="B747" s="87">
        <v>3632003</v>
      </c>
      <c r="C747" s="108" t="s">
        <v>139</v>
      </c>
      <c r="D747" s="91" t="s">
        <v>101</v>
      </c>
      <c r="E747" s="87">
        <v>0</v>
      </c>
      <c r="F747" s="87">
        <f t="shared" si="29"/>
        <v>50</v>
      </c>
      <c r="G747" s="99">
        <f t="shared" si="27"/>
        <v>50</v>
      </c>
      <c r="H747" s="87">
        <v>30111600</v>
      </c>
      <c r="I747" s="120"/>
      <c r="J747" s="120"/>
      <c r="K747" s="90">
        <v>5</v>
      </c>
      <c r="M747" s="90">
        <v>5</v>
      </c>
      <c r="N747" s="90">
        <v>20</v>
      </c>
      <c r="O747" s="90">
        <v>20</v>
      </c>
    </row>
    <row r="748" spans="1:15" s="90" customFormat="1" ht="13.2">
      <c r="A748" s="86">
        <f t="shared" si="28"/>
        <v>511</v>
      </c>
      <c r="B748" s="87">
        <v>3632003</v>
      </c>
      <c r="C748" s="108" t="s">
        <v>140</v>
      </c>
      <c r="D748" s="91" t="s">
        <v>101</v>
      </c>
      <c r="E748" s="87">
        <v>0</v>
      </c>
      <c r="F748" s="87">
        <f t="shared" si="29"/>
        <v>50</v>
      </c>
      <c r="G748" s="99">
        <f t="shared" si="27"/>
        <v>50</v>
      </c>
      <c r="H748" s="87">
        <v>30111600</v>
      </c>
      <c r="I748" s="120"/>
      <c r="J748" s="120"/>
      <c r="K748" s="90">
        <v>5</v>
      </c>
      <c r="M748" s="90">
        <v>5</v>
      </c>
      <c r="N748" s="90">
        <v>20</v>
      </c>
      <c r="O748" s="90">
        <v>20</v>
      </c>
    </row>
    <row r="749" spans="1:15" s="90" customFormat="1" ht="13.2">
      <c r="A749" s="86">
        <f t="shared" si="28"/>
        <v>512</v>
      </c>
      <c r="B749" s="87">
        <v>3632003</v>
      </c>
      <c r="C749" s="108" t="s">
        <v>141</v>
      </c>
      <c r="D749" s="91" t="s">
        <v>101</v>
      </c>
      <c r="E749" s="87">
        <v>0</v>
      </c>
      <c r="F749" s="87">
        <f t="shared" si="29"/>
        <v>50</v>
      </c>
      <c r="G749" s="99">
        <f t="shared" si="27"/>
        <v>50</v>
      </c>
      <c r="H749" s="87">
        <v>30111600</v>
      </c>
      <c r="I749" s="120"/>
      <c r="J749" s="120"/>
      <c r="K749" s="90">
        <v>5</v>
      </c>
      <c r="M749" s="90">
        <v>5</v>
      </c>
      <c r="N749" s="90">
        <v>20</v>
      </c>
      <c r="O749" s="90">
        <v>20</v>
      </c>
    </row>
    <row r="750" spans="1:15" s="90" customFormat="1" ht="13.2">
      <c r="A750" s="86">
        <f t="shared" si="28"/>
        <v>513</v>
      </c>
      <c r="B750" s="87">
        <v>3632003</v>
      </c>
      <c r="C750" s="108" t="s">
        <v>142</v>
      </c>
      <c r="D750" s="91" t="s">
        <v>101</v>
      </c>
      <c r="E750" s="87">
        <v>0</v>
      </c>
      <c r="F750" s="87">
        <f t="shared" si="29"/>
        <v>50</v>
      </c>
      <c r="G750" s="99">
        <f t="shared" si="27"/>
        <v>50</v>
      </c>
      <c r="H750" s="87">
        <v>30111600</v>
      </c>
      <c r="I750" s="120"/>
      <c r="J750" s="120"/>
      <c r="K750" s="90">
        <v>5</v>
      </c>
      <c r="M750" s="90">
        <v>5</v>
      </c>
      <c r="N750" s="90">
        <v>20</v>
      </c>
      <c r="O750" s="90">
        <v>20</v>
      </c>
    </row>
    <row r="751" spans="1:15" s="90" customFormat="1" ht="13.2">
      <c r="A751" s="86">
        <f t="shared" si="28"/>
        <v>514</v>
      </c>
      <c r="B751" s="87">
        <v>3632003</v>
      </c>
      <c r="C751" s="108" t="s">
        <v>143</v>
      </c>
      <c r="D751" s="91" t="s">
        <v>101</v>
      </c>
      <c r="E751" s="87">
        <v>0</v>
      </c>
      <c r="F751" s="87">
        <f t="shared" si="29"/>
        <v>50</v>
      </c>
      <c r="G751" s="99">
        <f t="shared" si="27"/>
        <v>50</v>
      </c>
      <c r="H751" s="87">
        <v>30111600</v>
      </c>
      <c r="I751" s="120"/>
      <c r="J751" s="120"/>
      <c r="K751" s="90">
        <v>5</v>
      </c>
      <c r="M751" s="90">
        <v>5</v>
      </c>
      <c r="N751" s="90">
        <v>20</v>
      </c>
      <c r="O751" s="90">
        <v>20</v>
      </c>
    </row>
    <row r="752" spans="1:15" s="90" customFormat="1" ht="13.2">
      <c r="A752" s="86">
        <f t="shared" si="28"/>
        <v>515</v>
      </c>
      <c r="B752" s="87">
        <v>3632003</v>
      </c>
      <c r="C752" s="108" t="s">
        <v>144</v>
      </c>
      <c r="D752" s="91" t="s">
        <v>101</v>
      </c>
      <c r="E752" s="87">
        <v>0</v>
      </c>
      <c r="F752" s="87">
        <f t="shared" si="29"/>
        <v>50</v>
      </c>
      <c r="G752" s="99">
        <f t="shared" si="27"/>
        <v>50</v>
      </c>
      <c r="H752" s="87">
        <v>30111600</v>
      </c>
      <c r="I752" s="120"/>
      <c r="J752" s="120"/>
      <c r="K752" s="90">
        <v>5</v>
      </c>
      <c r="M752" s="90">
        <v>5</v>
      </c>
      <c r="N752" s="90">
        <v>20</v>
      </c>
      <c r="O752" s="90">
        <v>20</v>
      </c>
    </row>
    <row r="753" spans="1:15" s="90" customFormat="1" ht="13.2">
      <c r="A753" s="86">
        <f t="shared" si="28"/>
        <v>516</v>
      </c>
      <c r="B753" s="87">
        <v>3632003</v>
      </c>
      <c r="C753" s="108" t="s">
        <v>145</v>
      </c>
      <c r="D753" s="91" t="s">
        <v>101</v>
      </c>
      <c r="E753" s="87">
        <v>0</v>
      </c>
      <c r="F753" s="87">
        <f t="shared" si="29"/>
        <v>50</v>
      </c>
      <c r="G753" s="99">
        <f t="shared" si="27"/>
        <v>50</v>
      </c>
      <c r="H753" s="87">
        <v>30111600</v>
      </c>
      <c r="I753" s="120"/>
      <c r="J753" s="120"/>
      <c r="K753" s="90">
        <v>5</v>
      </c>
      <c r="M753" s="90">
        <v>5</v>
      </c>
      <c r="N753" s="90">
        <v>20</v>
      </c>
      <c r="O753" s="90">
        <v>20</v>
      </c>
    </row>
    <row r="754" spans="1:15" s="90" customFormat="1" ht="13.2">
      <c r="A754" s="86">
        <f t="shared" si="28"/>
        <v>517</v>
      </c>
      <c r="B754" s="87">
        <v>3632003</v>
      </c>
      <c r="C754" s="108" t="s">
        <v>146</v>
      </c>
      <c r="D754" s="91" t="s">
        <v>101</v>
      </c>
      <c r="E754" s="87">
        <v>0</v>
      </c>
      <c r="F754" s="87">
        <f t="shared" si="29"/>
        <v>50</v>
      </c>
      <c r="G754" s="99">
        <f t="shared" si="27"/>
        <v>50</v>
      </c>
      <c r="H754" s="87">
        <v>30111600</v>
      </c>
      <c r="I754" s="120"/>
      <c r="J754" s="120"/>
      <c r="K754" s="90">
        <v>5</v>
      </c>
      <c r="M754" s="90">
        <v>5</v>
      </c>
      <c r="N754" s="90">
        <v>20</v>
      </c>
      <c r="O754" s="90">
        <v>20</v>
      </c>
    </row>
    <row r="755" spans="1:15" s="90" customFormat="1" ht="13.2">
      <c r="A755" s="86">
        <f t="shared" si="28"/>
        <v>518</v>
      </c>
      <c r="B755" s="87">
        <v>3632003</v>
      </c>
      <c r="C755" s="108" t="s">
        <v>147</v>
      </c>
      <c r="D755" s="91" t="s">
        <v>101</v>
      </c>
      <c r="E755" s="87">
        <v>0</v>
      </c>
      <c r="F755" s="87">
        <f t="shared" si="29"/>
        <v>50</v>
      </c>
      <c r="G755" s="99">
        <f t="shared" si="27"/>
        <v>50</v>
      </c>
      <c r="H755" s="87">
        <v>30111600</v>
      </c>
      <c r="I755" s="120"/>
      <c r="J755" s="120"/>
      <c r="K755" s="90">
        <v>5</v>
      </c>
      <c r="M755" s="90">
        <v>5</v>
      </c>
      <c r="N755" s="90">
        <v>20</v>
      </c>
      <c r="O755" s="90">
        <v>20</v>
      </c>
    </row>
    <row r="756" spans="1:15" s="90" customFormat="1" ht="13.2">
      <c r="A756" s="86">
        <f t="shared" si="28"/>
        <v>519</v>
      </c>
      <c r="B756" s="87">
        <v>3632003</v>
      </c>
      <c r="C756" s="108" t="s">
        <v>148</v>
      </c>
      <c r="D756" s="91" t="s">
        <v>101</v>
      </c>
      <c r="E756" s="87">
        <v>0</v>
      </c>
      <c r="F756" s="87">
        <f t="shared" si="29"/>
        <v>50</v>
      </c>
      <c r="G756" s="99">
        <f t="shared" si="27"/>
        <v>50</v>
      </c>
      <c r="H756" s="87">
        <v>30111600</v>
      </c>
      <c r="I756" s="120"/>
      <c r="J756" s="120"/>
      <c r="K756" s="90">
        <v>5</v>
      </c>
      <c r="M756" s="90">
        <v>5</v>
      </c>
      <c r="N756" s="90">
        <v>20</v>
      </c>
      <c r="O756" s="90">
        <v>20</v>
      </c>
    </row>
    <row r="757" spans="1:15" s="90" customFormat="1" ht="13.2">
      <c r="A757" s="86">
        <f t="shared" si="28"/>
        <v>520</v>
      </c>
      <c r="B757" s="87">
        <v>3632003</v>
      </c>
      <c r="C757" s="108" t="s">
        <v>149</v>
      </c>
      <c r="D757" s="91" t="s">
        <v>101</v>
      </c>
      <c r="E757" s="87">
        <v>0</v>
      </c>
      <c r="F757" s="87">
        <f t="shared" si="29"/>
        <v>50</v>
      </c>
      <c r="G757" s="99">
        <f t="shared" si="27"/>
        <v>50</v>
      </c>
      <c r="H757" s="87">
        <v>30111600</v>
      </c>
      <c r="I757" s="120"/>
      <c r="J757" s="120"/>
      <c r="K757" s="90">
        <v>5</v>
      </c>
      <c r="M757" s="90">
        <v>5</v>
      </c>
      <c r="N757" s="90">
        <v>20</v>
      </c>
      <c r="O757" s="90">
        <v>20</v>
      </c>
    </row>
    <row r="758" spans="1:15" s="90" customFormat="1" ht="13.2">
      <c r="A758" s="86">
        <f t="shared" si="28"/>
        <v>521</v>
      </c>
      <c r="B758" s="87">
        <v>3632003</v>
      </c>
      <c r="C758" s="108" t="s">
        <v>150</v>
      </c>
      <c r="D758" s="91" t="s">
        <v>101</v>
      </c>
      <c r="E758" s="87">
        <v>0</v>
      </c>
      <c r="F758" s="87">
        <f t="shared" si="29"/>
        <v>50</v>
      </c>
      <c r="G758" s="99">
        <f t="shared" si="27"/>
        <v>50</v>
      </c>
      <c r="H758" s="87">
        <v>30111600</v>
      </c>
      <c r="I758" s="120"/>
      <c r="J758" s="120"/>
      <c r="K758" s="90">
        <v>5</v>
      </c>
      <c r="M758" s="90">
        <v>5</v>
      </c>
      <c r="N758" s="90">
        <v>20</v>
      </c>
      <c r="O758" s="90">
        <v>20</v>
      </c>
    </row>
    <row r="759" spans="1:15" s="90" customFormat="1" ht="13.2">
      <c r="A759" s="86">
        <f t="shared" si="28"/>
        <v>522</v>
      </c>
      <c r="B759" s="87">
        <v>3632003</v>
      </c>
      <c r="C759" s="108" t="s">
        <v>151</v>
      </c>
      <c r="D759" s="91" t="s">
        <v>101</v>
      </c>
      <c r="E759" s="87">
        <v>0</v>
      </c>
      <c r="F759" s="87">
        <f t="shared" si="29"/>
        <v>50</v>
      </c>
      <c r="G759" s="99">
        <f t="shared" si="27"/>
        <v>50</v>
      </c>
      <c r="H759" s="87">
        <v>30111600</v>
      </c>
      <c r="I759" s="120"/>
      <c r="J759" s="120"/>
      <c r="K759" s="90">
        <v>5</v>
      </c>
      <c r="M759" s="90">
        <v>5</v>
      </c>
      <c r="N759" s="90">
        <v>20</v>
      </c>
      <c r="O759" s="90">
        <v>20</v>
      </c>
    </row>
    <row r="760" spans="1:15" s="90" customFormat="1" ht="13.2">
      <c r="A760" s="86">
        <f t="shared" si="28"/>
        <v>523</v>
      </c>
      <c r="B760" s="87">
        <v>3632003</v>
      </c>
      <c r="C760" s="108" t="s">
        <v>152</v>
      </c>
      <c r="D760" s="91" t="s">
        <v>101</v>
      </c>
      <c r="E760" s="87">
        <v>0</v>
      </c>
      <c r="F760" s="87">
        <f t="shared" si="29"/>
        <v>50</v>
      </c>
      <c r="G760" s="99">
        <f t="shared" si="27"/>
        <v>50</v>
      </c>
      <c r="H760" s="87">
        <v>30111600</v>
      </c>
      <c r="I760" s="120"/>
      <c r="J760" s="120"/>
      <c r="K760" s="90">
        <v>5</v>
      </c>
      <c r="M760" s="90">
        <v>5</v>
      </c>
      <c r="N760" s="90">
        <v>20</v>
      </c>
      <c r="O760" s="90">
        <v>20</v>
      </c>
    </row>
    <row r="761" spans="1:15" s="90" customFormat="1" ht="13.2">
      <c r="A761" s="86">
        <f t="shared" si="28"/>
        <v>524</v>
      </c>
      <c r="B761" s="87">
        <v>3632003</v>
      </c>
      <c r="C761" s="108" t="s">
        <v>153</v>
      </c>
      <c r="D761" s="91" t="s">
        <v>101</v>
      </c>
      <c r="E761" s="87">
        <v>0</v>
      </c>
      <c r="F761" s="87">
        <f t="shared" ref="F761:F774" si="30">+K761+M761+N761+O761</f>
        <v>50</v>
      </c>
      <c r="G761" s="99">
        <f t="shared" si="27"/>
        <v>50</v>
      </c>
      <c r="H761" s="87">
        <v>30111600</v>
      </c>
      <c r="I761" s="120"/>
      <c r="J761" s="120"/>
      <c r="K761" s="90">
        <v>5</v>
      </c>
      <c r="M761" s="90">
        <v>5</v>
      </c>
      <c r="N761" s="90">
        <v>20</v>
      </c>
      <c r="O761" s="90">
        <v>20</v>
      </c>
    </row>
    <row r="762" spans="1:15" s="90" customFormat="1" ht="13.2">
      <c r="A762" s="86">
        <f t="shared" si="28"/>
        <v>525</v>
      </c>
      <c r="B762" s="87">
        <v>3632003</v>
      </c>
      <c r="C762" s="108" t="s">
        <v>154</v>
      </c>
      <c r="D762" s="91" t="s">
        <v>101</v>
      </c>
      <c r="E762" s="87">
        <v>0</v>
      </c>
      <c r="F762" s="87">
        <f t="shared" si="30"/>
        <v>50</v>
      </c>
      <c r="G762" s="99">
        <f t="shared" si="27"/>
        <v>50</v>
      </c>
      <c r="H762" s="87">
        <v>30111600</v>
      </c>
      <c r="I762" s="120"/>
      <c r="J762" s="120"/>
      <c r="K762" s="90">
        <v>5</v>
      </c>
      <c r="M762" s="90">
        <v>5</v>
      </c>
      <c r="N762" s="90">
        <v>20</v>
      </c>
      <c r="O762" s="90">
        <v>20</v>
      </c>
    </row>
    <row r="763" spans="1:15" s="90" customFormat="1" ht="13.2">
      <c r="A763" s="86">
        <f t="shared" si="28"/>
        <v>526</v>
      </c>
      <c r="B763" s="87">
        <v>3632003</v>
      </c>
      <c r="C763" s="108" t="s">
        <v>155</v>
      </c>
      <c r="D763" s="91" t="s">
        <v>101</v>
      </c>
      <c r="E763" s="87">
        <v>0</v>
      </c>
      <c r="F763" s="87">
        <f t="shared" si="30"/>
        <v>50</v>
      </c>
      <c r="G763" s="99">
        <f t="shared" si="27"/>
        <v>50</v>
      </c>
      <c r="H763" s="87">
        <v>30111600</v>
      </c>
      <c r="I763" s="120"/>
      <c r="J763" s="120"/>
      <c r="K763" s="90">
        <v>5</v>
      </c>
      <c r="M763" s="90">
        <v>5</v>
      </c>
      <c r="N763" s="90">
        <v>20</v>
      </c>
      <c r="O763" s="90">
        <v>20</v>
      </c>
    </row>
    <row r="764" spans="1:15" s="90" customFormat="1" ht="13.2">
      <c r="A764" s="86">
        <f t="shared" si="28"/>
        <v>527</v>
      </c>
      <c r="B764" s="87">
        <v>3632003</v>
      </c>
      <c r="C764" s="108" t="s">
        <v>156</v>
      </c>
      <c r="D764" s="91" t="s">
        <v>101</v>
      </c>
      <c r="E764" s="87">
        <v>0</v>
      </c>
      <c r="F764" s="87">
        <f t="shared" si="30"/>
        <v>50</v>
      </c>
      <c r="G764" s="99">
        <f t="shared" si="27"/>
        <v>50</v>
      </c>
      <c r="H764" s="87">
        <v>30111600</v>
      </c>
      <c r="I764" s="120"/>
      <c r="J764" s="120"/>
      <c r="K764" s="90">
        <v>5</v>
      </c>
      <c r="M764" s="90">
        <v>5</v>
      </c>
      <c r="N764" s="90">
        <v>20</v>
      </c>
      <c r="O764" s="90">
        <v>20</v>
      </c>
    </row>
    <row r="765" spans="1:15" s="90" customFormat="1" ht="13.2">
      <c r="A765" s="86">
        <f t="shared" si="28"/>
        <v>528</v>
      </c>
      <c r="B765" s="87">
        <v>3632003</v>
      </c>
      <c r="C765" s="108" t="s">
        <v>157</v>
      </c>
      <c r="D765" s="91" t="s">
        <v>101</v>
      </c>
      <c r="E765" s="87">
        <v>0</v>
      </c>
      <c r="F765" s="87">
        <f t="shared" si="30"/>
        <v>50</v>
      </c>
      <c r="G765" s="99">
        <f t="shared" si="27"/>
        <v>50</v>
      </c>
      <c r="H765" s="87">
        <v>30111600</v>
      </c>
      <c r="I765" s="120"/>
      <c r="J765" s="120"/>
      <c r="K765" s="90">
        <v>5</v>
      </c>
      <c r="M765" s="90">
        <v>5</v>
      </c>
      <c r="N765" s="90">
        <v>20</v>
      </c>
      <c r="O765" s="90">
        <v>20</v>
      </c>
    </row>
    <row r="766" spans="1:15" s="90" customFormat="1" ht="13.2">
      <c r="A766" s="86">
        <f t="shared" si="28"/>
        <v>529</v>
      </c>
      <c r="B766" s="87">
        <v>3632003</v>
      </c>
      <c r="C766" s="108" t="s">
        <v>158</v>
      </c>
      <c r="D766" s="91" t="s">
        <v>101</v>
      </c>
      <c r="E766" s="87">
        <v>0</v>
      </c>
      <c r="F766" s="87">
        <f t="shared" si="30"/>
        <v>50</v>
      </c>
      <c r="G766" s="99">
        <f t="shared" si="27"/>
        <v>50</v>
      </c>
      <c r="H766" s="87">
        <v>30111600</v>
      </c>
      <c r="I766" s="120"/>
      <c r="J766" s="120"/>
      <c r="K766" s="90">
        <v>5</v>
      </c>
      <c r="M766" s="90">
        <v>5</v>
      </c>
      <c r="N766" s="90">
        <v>20</v>
      </c>
      <c r="O766" s="90">
        <v>20</v>
      </c>
    </row>
    <row r="767" spans="1:15" s="90" customFormat="1" ht="13.2">
      <c r="A767" s="86">
        <f t="shared" si="28"/>
        <v>530</v>
      </c>
      <c r="B767" s="87">
        <v>3632003</v>
      </c>
      <c r="C767" s="108" t="s">
        <v>159</v>
      </c>
      <c r="D767" s="91" t="s">
        <v>101</v>
      </c>
      <c r="E767" s="87">
        <v>0</v>
      </c>
      <c r="F767" s="87">
        <f t="shared" si="30"/>
        <v>50</v>
      </c>
      <c r="G767" s="99">
        <f t="shared" si="27"/>
        <v>50</v>
      </c>
      <c r="H767" s="87">
        <v>40172808</v>
      </c>
      <c r="I767" s="120"/>
      <c r="J767" s="120"/>
      <c r="K767" s="90">
        <v>5</v>
      </c>
      <c r="M767" s="90">
        <v>5</v>
      </c>
      <c r="N767" s="90">
        <v>20</v>
      </c>
      <c r="O767" s="90">
        <v>20</v>
      </c>
    </row>
    <row r="768" spans="1:15" s="90" customFormat="1" ht="13.2">
      <c r="A768" s="86">
        <f t="shared" si="28"/>
        <v>531</v>
      </c>
      <c r="B768" s="87">
        <v>3632003</v>
      </c>
      <c r="C768" s="108" t="s">
        <v>160</v>
      </c>
      <c r="D768" s="91" t="s">
        <v>101</v>
      </c>
      <c r="E768" s="87">
        <v>0</v>
      </c>
      <c r="F768" s="87">
        <f t="shared" si="30"/>
        <v>50</v>
      </c>
      <c r="G768" s="99">
        <f t="shared" si="27"/>
        <v>50</v>
      </c>
      <c r="H768" s="87">
        <v>30181605</v>
      </c>
      <c r="I768" s="120"/>
      <c r="J768" s="120"/>
      <c r="K768" s="90">
        <v>5</v>
      </c>
      <c r="M768" s="90">
        <v>5</v>
      </c>
      <c r="N768" s="90">
        <v>20</v>
      </c>
      <c r="O768" s="90">
        <v>20</v>
      </c>
    </row>
    <row r="769" spans="1:15" s="90" customFormat="1" ht="26.4">
      <c r="A769" s="86">
        <f t="shared" si="28"/>
        <v>532</v>
      </c>
      <c r="B769" s="87">
        <v>3632003</v>
      </c>
      <c r="C769" s="108" t="s">
        <v>161</v>
      </c>
      <c r="D769" s="91" t="s">
        <v>101</v>
      </c>
      <c r="E769" s="87">
        <v>0</v>
      </c>
      <c r="F769" s="87">
        <f t="shared" si="30"/>
        <v>50</v>
      </c>
      <c r="G769" s="99">
        <f t="shared" si="27"/>
        <v>50</v>
      </c>
      <c r="H769" s="87">
        <v>30181605</v>
      </c>
      <c r="I769" s="120"/>
      <c r="J769" s="120"/>
      <c r="K769" s="90">
        <v>5</v>
      </c>
      <c r="M769" s="90">
        <v>5</v>
      </c>
      <c r="N769" s="90">
        <v>20</v>
      </c>
      <c r="O769" s="90">
        <v>20</v>
      </c>
    </row>
    <row r="770" spans="1:15" s="90" customFormat="1" ht="13.2">
      <c r="A770" s="86">
        <f t="shared" si="28"/>
        <v>533</v>
      </c>
      <c r="B770" s="87">
        <v>3632003</v>
      </c>
      <c r="C770" s="108" t="s">
        <v>162</v>
      </c>
      <c r="D770" s="92" t="s">
        <v>101</v>
      </c>
      <c r="E770" s="87">
        <v>0</v>
      </c>
      <c r="F770" s="87">
        <f t="shared" si="30"/>
        <v>50</v>
      </c>
      <c r="G770" s="99">
        <f t="shared" si="27"/>
        <v>50</v>
      </c>
      <c r="H770" s="87">
        <v>30181605</v>
      </c>
      <c r="I770" s="120"/>
      <c r="J770" s="120"/>
      <c r="K770" s="90">
        <v>5</v>
      </c>
      <c r="M770" s="90">
        <v>5</v>
      </c>
      <c r="N770" s="90">
        <v>20</v>
      </c>
      <c r="O770" s="90">
        <v>20</v>
      </c>
    </row>
    <row r="771" spans="1:15" s="90" customFormat="1" ht="13.2">
      <c r="A771" s="86">
        <f t="shared" si="28"/>
        <v>534</v>
      </c>
      <c r="B771" s="87">
        <v>3632003</v>
      </c>
      <c r="C771" s="108" t="s">
        <v>163</v>
      </c>
      <c r="D771" s="105" t="s">
        <v>101</v>
      </c>
      <c r="E771" s="87">
        <v>0</v>
      </c>
      <c r="F771" s="87">
        <f t="shared" si="30"/>
        <v>50</v>
      </c>
      <c r="G771" s="99">
        <f t="shared" si="27"/>
        <v>50</v>
      </c>
      <c r="H771" s="87">
        <v>31162800</v>
      </c>
      <c r="I771" s="120"/>
      <c r="J771" s="120"/>
      <c r="K771" s="90">
        <v>5</v>
      </c>
      <c r="M771" s="90">
        <v>5</v>
      </c>
      <c r="N771" s="90">
        <v>20</v>
      </c>
      <c r="O771" s="90">
        <v>20</v>
      </c>
    </row>
    <row r="772" spans="1:15" s="90" customFormat="1" ht="13.2">
      <c r="A772" s="86">
        <f t="shared" si="28"/>
        <v>535</v>
      </c>
      <c r="B772" s="87">
        <v>3632003</v>
      </c>
      <c r="C772" s="108" t="s">
        <v>164</v>
      </c>
      <c r="D772" s="105" t="s">
        <v>101</v>
      </c>
      <c r="E772" s="87">
        <v>0</v>
      </c>
      <c r="F772" s="87">
        <f t="shared" si="30"/>
        <v>50</v>
      </c>
      <c r="G772" s="99">
        <f t="shared" si="27"/>
        <v>50</v>
      </c>
      <c r="H772" s="87">
        <v>31162800</v>
      </c>
      <c r="I772" s="120"/>
      <c r="J772" s="120"/>
      <c r="K772" s="90">
        <v>5</v>
      </c>
      <c r="M772" s="90">
        <v>5</v>
      </c>
      <c r="N772" s="90">
        <v>20</v>
      </c>
      <c r="O772" s="90">
        <v>20</v>
      </c>
    </row>
    <row r="773" spans="1:15" s="90" customFormat="1" ht="13.2">
      <c r="A773" s="86">
        <f t="shared" si="28"/>
        <v>536</v>
      </c>
      <c r="B773" s="87">
        <v>3632003</v>
      </c>
      <c r="C773" s="108" t="s">
        <v>165</v>
      </c>
      <c r="D773" s="105" t="s">
        <v>101</v>
      </c>
      <c r="E773" s="87">
        <v>0</v>
      </c>
      <c r="F773" s="87">
        <f t="shared" si="30"/>
        <v>50</v>
      </c>
      <c r="G773" s="99">
        <f t="shared" si="27"/>
        <v>50</v>
      </c>
      <c r="H773" s="87">
        <v>31162800</v>
      </c>
      <c r="I773" s="120"/>
      <c r="J773" s="120"/>
      <c r="K773" s="90">
        <v>5</v>
      </c>
      <c r="M773" s="90">
        <v>5</v>
      </c>
      <c r="N773" s="90">
        <v>20</v>
      </c>
      <c r="O773" s="90">
        <v>20</v>
      </c>
    </row>
    <row r="774" spans="1:15" s="90" customFormat="1" ht="13.2">
      <c r="A774" s="86">
        <f t="shared" si="28"/>
        <v>537</v>
      </c>
      <c r="B774" s="87">
        <v>3632003</v>
      </c>
      <c r="C774" s="108" t="s">
        <v>166</v>
      </c>
      <c r="D774" s="105" t="s">
        <v>101</v>
      </c>
      <c r="E774" s="87">
        <v>0</v>
      </c>
      <c r="F774" s="87">
        <f t="shared" si="30"/>
        <v>50</v>
      </c>
      <c r="G774" s="99">
        <f t="shared" si="27"/>
        <v>50</v>
      </c>
      <c r="H774" s="87">
        <v>31162800</v>
      </c>
      <c r="I774" s="120"/>
      <c r="J774" s="120"/>
      <c r="K774" s="90">
        <v>5</v>
      </c>
      <c r="M774" s="90">
        <v>5</v>
      </c>
      <c r="N774" s="90">
        <v>20</v>
      </c>
      <c r="O774" s="90">
        <v>20</v>
      </c>
    </row>
    <row r="775" spans="1:15" s="90" customFormat="1" ht="13.2">
      <c r="A775" s="86">
        <f t="shared" si="28"/>
        <v>538</v>
      </c>
      <c r="B775" s="87">
        <v>3632003</v>
      </c>
      <c r="C775" s="108" t="s">
        <v>167</v>
      </c>
      <c r="D775" s="105" t="s">
        <v>101</v>
      </c>
      <c r="E775" s="87">
        <v>0</v>
      </c>
      <c r="F775" s="87">
        <f t="shared" ref="F775:F791" si="31">+K775+M775+N775+O775</f>
        <v>50</v>
      </c>
      <c r="G775" s="99">
        <f t="shared" si="27"/>
        <v>50</v>
      </c>
      <c r="H775" s="87">
        <v>31162800</v>
      </c>
      <c r="I775" s="120"/>
      <c r="J775" s="120"/>
      <c r="K775" s="90">
        <v>5</v>
      </c>
      <c r="M775" s="90">
        <v>5</v>
      </c>
      <c r="N775" s="90">
        <v>20</v>
      </c>
      <c r="O775" s="90">
        <v>20</v>
      </c>
    </row>
    <row r="776" spans="1:15" s="90" customFormat="1" ht="13.2">
      <c r="A776" s="86">
        <f t="shared" si="28"/>
        <v>539</v>
      </c>
      <c r="B776" s="87">
        <v>3632003</v>
      </c>
      <c r="C776" s="108" t="s">
        <v>168</v>
      </c>
      <c r="D776" s="105" t="s">
        <v>101</v>
      </c>
      <c r="E776" s="87">
        <v>0</v>
      </c>
      <c r="F776" s="87">
        <f t="shared" si="31"/>
        <v>50</v>
      </c>
      <c r="G776" s="99">
        <f t="shared" si="27"/>
        <v>50</v>
      </c>
      <c r="H776" s="87">
        <v>31162800</v>
      </c>
      <c r="I776" s="120"/>
      <c r="J776" s="120"/>
      <c r="K776" s="90">
        <v>5</v>
      </c>
      <c r="M776" s="90">
        <v>5</v>
      </c>
      <c r="N776" s="90">
        <v>20</v>
      </c>
      <c r="O776" s="90">
        <v>20</v>
      </c>
    </row>
    <row r="777" spans="1:15" s="90" customFormat="1" ht="13.2">
      <c r="A777" s="86">
        <f t="shared" si="28"/>
        <v>540</v>
      </c>
      <c r="B777" s="87">
        <v>3632003</v>
      </c>
      <c r="C777" s="108" t="s">
        <v>169</v>
      </c>
      <c r="D777" s="105" t="s">
        <v>101</v>
      </c>
      <c r="E777" s="87">
        <v>0</v>
      </c>
      <c r="F777" s="87">
        <f t="shared" si="31"/>
        <v>50</v>
      </c>
      <c r="G777" s="99">
        <f t="shared" si="27"/>
        <v>50</v>
      </c>
      <c r="H777" s="87">
        <v>31162800</v>
      </c>
      <c r="I777" s="120"/>
      <c r="J777" s="120"/>
      <c r="K777" s="90">
        <v>5</v>
      </c>
      <c r="M777" s="90">
        <v>5</v>
      </c>
      <c r="N777" s="90">
        <v>20</v>
      </c>
      <c r="O777" s="90">
        <v>20</v>
      </c>
    </row>
    <row r="778" spans="1:15" s="90" customFormat="1" ht="13.2">
      <c r="A778" s="86">
        <f t="shared" si="28"/>
        <v>541</v>
      </c>
      <c r="B778" s="87">
        <v>3632003</v>
      </c>
      <c r="C778" s="108" t="s">
        <v>170</v>
      </c>
      <c r="D778" s="105" t="s">
        <v>101</v>
      </c>
      <c r="E778" s="87">
        <v>0</v>
      </c>
      <c r="F778" s="87">
        <f t="shared" si="31"/>
        <v>50</v>
      </c>
      <c r="G778" s="99">
        <f t="shared" si="27"/>
        <v>50</v>
      </c>
      <c r="H778" s="87">
        <v>31162800</v>
      </c>
      <c r="I778" s="120"/>
      <c r="J778" s="120"/>
      <c r="K778" s="90">
        <v>5</v>
      </c>
      <c r="M778" s="90">
        <v>5</v>
      </c>
      <c r="N778" s="90">
        <v>20</v>
      </c>
      <c r="O778" s="90">
        <v>20</v>
      </c>
    </row>
    <row r="779" spans="1:15" s="90" customFormat="1" ht="13.2">
      <c r="A779" s="86">
        <f t="shared" si="28"/>
        <v>542</v>
      </c>
      <c r="B779" s="87">
        <v>3632003</v>
      </c>
      <c r="C779" s="108" t="s">
        <v>171</v>
      </c>
      <c r="D779" s="105" t="s">
        <v>101</v>
      </c>
      <c r="E779" s="87">
        <v>0</v>
      </c>
      <c r="F779" s="87">
        <f t="shared" si="31"/>
        <v>50</v>
      </c>
      <c r="G779" s="99">
        <f t="shared" ref="G779:G813" si="32">F779</f>
        <v>50</v>
      </c>
      <c r="H779" s="87">
        <v>31162800</v>
      </c>
      <c r="I779" s="120"/>
      <c r="J779" s="120"/>
      <c r="K779" s="90">
        <v>5</v>
      </c>
      <c r="M779" s="90">
        <v>5</v>
      </c>
      <c r="N779" s="90">
        <v>20</v>
      </c>
      <c r="O779" s="90">
        <v>20</v>
      </c>
    </row>
    <row r="780" spans="1:15" s="90" customFormat="1" ht="13.2">
      <c r="A780" s="86">
        <f t="shared" si="28"/>
        <v>543</v>
      </c>
      <c r="B780" s="87">
        <v>3632003</v>
      </c>
      <c r="C780" s="108" t="s">
        <v>172</v>
      </c>
      <c r="D780" s="105" t="s">
        <v>101</v>
      </c>
      <c r="E780" s="87">
        <v>0</v>
      </c>
      <c r="F780" s="87">
        <f t="shared" si="31"/>
        <v>50</v>
      </c>
      <c r="G780" s="99">
        <f t="shared" si="32"/>
        <v>50</v>
      </c>
      <c r="H780" s="87">
        <v>31162800</v>
      </c>
      <c r="I780" s="120"/>
      <c r="J780" s="120"/>
      <c r="K780" s="90">
        <v>5</v>
      </c>
      <c r="M780" s="90">
        <v>5</v>
      </c>
      <c r="N780" s="90">
        <v>20</v>
      </c>
      <c r="O780" s="90">
        <v>20</v>
      </c>
    </row>
    <row r="781" spans="1:15" s="90" customFormat="1" ht="13.2">
      <c r="A781" s="86">
        <f t="shared" si="28"/>
        <v>544</v>
      </c>
      <c r="B781" s="87">
        <v>3632003</v>
      </c>
      <c r="C781" s="108" t="s">
        <v>173</v>
      </c>
      <c r="D781" s="105" t="s">
        <v>101</v>
      </c>
      <c r="E781" s="87">
        <v>0</v>
      </c>
      <c r="F781" s="87">
        <f t="shared" si="31"/>
        <v>50</v>
      </c>
      <c r="G781" s="99">
        <f t="shared" si="32"/>
        <v>50</v>
      </c>
      <c r="H781" s="87">
        <v>31162800</v>
      </c>
      <c r="I781" s="120"/>
      <c r="J781" s="120"/>
      <c r="K781" s="90">
        <v>5</v>
      </c>
      <c r="M781" s="90">
        <v>5</v>
      </c>
      <c r="N781" s="90">
        <v>20</v>
      </c>
      <c r="O781" s="90">
        <v>20</v>
      </c>
    </row>
    <row r="782" spans="1:15" s="90" customFormat="1" ht="13.2">
      <c r="A782" s="86">
        <f t="shared" ref="A782:A813" si="33">A781+1</f>
        <v>545</v>
      </c>
      <c r="B782" s="87">
        <v>36330</v>
      </c>
      <c r="C782" s="108" t="s">
        <v>174</v>
      </c>
      <c r="D782" s="91" t="s">
        <v>175</v>
      </c>
      <c r="E782" s="87">
        <v>0</v>
      </c>
      <c r="F782" s="87">
        <f t="shared" si="31"/>
        <v>30</v>
      </c>
      <c r="G782" s="99">
        <f t="shared" si="32"/>
        <v>30</v>
      </c>
      <c r="H782" s="87">
        <v>31201514</v>
      </c>
      <c r="I782" s="120"/>
      <c r="J782" s="120"/>
      <c r="K782" s="90">
        <v>5</v>
      </c>
      <c r="M782" s="90">
        <v>5</v>
      </c>
      <c r="N782" s="90">
        <v>10</v>
      </c>
      <c r="O782" s="90">
        <v>10</v>
      </c>
    </row>
    <row r="783" spans="1:15" s="90" customFormat="1" ht="66">
      <c r="A783" s="86">
        <f t="shared" si="33"/>
        <v>546</v>
      </c>
      <c r="B783" s="87">
        <v>3632001</v>
      </c>
      <c r="C783" s="108" t="s">
        <v>177</v>
      </c>
      <c r="D783" s="91" t="s">
        <v>101</v>
      </c>
      <c r="E783" s="87">
        <v>0</v>
      </c>
      <c r="F783" s="87">
        <f t="shared" si="31"/>
        <v>50</v>
      </c>
      <c r="G783" s="99">
        <f t="shared" si="32"/>
        <v>50</v>
      </c>
      <c r="H783" s="87">
        <v>32141000</v>
      </c>
      <c r="I783" s="120"/>
      <c r="J783" s="120"/>
      <c r="N783" s="90">
        <v>50</v>
      </c>
    </row>
    <row r="784" spans="1:15" s="90" customFormat="1" ht="66">
      <c r="A784" s="86">
        <f t="shared" si="33"/>
        <v>547</v>
      </c>
      <c r="B784" s="87">
        <v>3632001</v>
      </c>
      <c r="C784" s="108" t="s">
        <v>178</v>
      </c>
      <c r="D784" s="91" t="s">
        <v>101</v>
      </c>
      <c r="E784" s="87">
        <v>0</v>
      </c>
      <c r="F784" s="87">
        <f t="shared" si="31"/>
        <v>50</v>
      </c>
      <c r="G784" s="99">
        <f t="shared" si="32"/>
        <v>50</v>
      </c>
      <c r="H784" s="87">
        <v>32141000</v>
      </c>
      <c r="I784" s="120"/>
      <c r="J784" s="120"/>
      <c r="N784" s="90">
        <v>50</v>
      </c>
    </row>
    <row r="785" spans="1:15" s="90" customFormat="1" ht="52.8">
      <c r="A785" s="86">
        <f t="shared" si="33"/>
        <v>548</v>
      </c>
      <c r="B785" s="87">
        <v>3632001</v>
      </c>
      <c r="C785" s="108" t="s">
        <v>179</v>
      </c>
      <c r="D785" s="91" t="s">
        <v>101</v>
      </c>
      <c r="E785" s="87">
        <v>0</v>
      </c>
      <c r="F785" s="87">
        <f t="shared" si="31"/>
        <v>50</v>
      </c>
      <c r="G785" s="99">
        <f t="shared" si="32"/>
        <v>50</v>
      </c>
      <c r="H785" s="87">
        <v>32141000</v>
      </c>
      <c r="I785" s="120"/>
      <c r="J785" s="120"/>
      <c r="O785" s="90">
        <v>50</v>
      </c>
    </row>
    <row r="786" spans="1:15" s="90" customFormat="1" ht="52.8">
      <c r="A786" s="86">
        <f t="shared" si="33"/>
        <v>549</v>
      </c>
      <c r="B786" s="87">
        <v>3632001</v>
      </c>
      <c r="C786" s="108" t="s">
        <v>180</v>
      </c>
      <c r="D786" s="91" t="s">
        <v>101</v>
      </c>
      <c r="E786" s="87">
        <v>0</v>
      </c>
      <c r="F786" s="87">
        <f t="shared" si="31"/>
        <v>10</v>
      </c>
      <c r="G786" s="99">
        <f t="shared" si="32"/>
        <v>10</v>
      </c>
      <c r="H786" s="87">
        <v>32141000</v>
      </c>
      <c r="I786" s="120"/>
      <c r="J786" s="120"/>
      <c r="N786" s="90">
        <v>10</v>
      </c>
    </row>
    <row r="787" spans="1:15" s="90" customFormat="1" ht="52.8">
      <c r="A787" s="86">
        <f t="shared" si="33"/>
        <v>550</v>
      </c>
      <c r="B787" s="87">
        <v>3632001</v>
      </c>
      <c r="C787" s="108" t="s">
        <v>181</v>
      </c>
      <c r="D787" s="91" t="s">
        <v>101</v>
      </c>
      <c r="E787" s="87">
        <v>0</v>
      </c>
      <c r="F787" s="87">
        <f t="shared" si="31"/>
        <v>30</v>
      </c>
      <c r="G787" s="99">
        <f t="shared" si="32"/>
        <v>30</v>
      </c>
      <c r="H787" s="87">
        <v>32141000</v>
      </c>
      <c r="I787" s="120"/>
      <c r="J787" s="120"/>
      <c r="N787" s="90">
        <v>10</v>
      </c>
      <c r="O787" s="90">
        <v>20</v>
      </c>
    </row>
    <row r="788" spans="1:15" s="90" customFormat="1" ht="39.6">
      <c r="A788" s="86">
        <f t="shared" si="33"/>
        <v>551</v>
      </c>
      <c r="B788" s="87">
        <v>3632001</v>
      </c>
      <c r="C788" s="108" t="s">
        <v>182</v>
      </c>
      <c r="D788" s="91" t="s">
        <v>101</v>
      </c>
      <c r="E788" s="87">
        <v>0</v>
      </c>
      <c r="F788" s="87">
        <f t="shared" si="31"/>
        <v>10</v>
      </c>
      <c r="G788" s="99">
        <f t="shared" si="32"/>
        <v>10</v>
      </c>
      <c r="H788" s="87">
        <v>32141000</v>
      </c>
      <c r="I788" s="120"/>
      <c r="J788" s="120"/>
      <c r="O788" s="90">
        <v>10</v>
      </c>
    </row>
    <row r="789" spans="1:15" s="90" customFormat="1" ht="39.6">
      <c r="A789" s="86">
        <f t="shared" si="33"/>
        <v>552</v>
      </c>
      <c r="B789" s="87">
        <v>3632001</v>
      </c>
      <c r="C789" s="108" t="s">
        <v>183</v>
      </c>
      <c r="D789" s="91" t="s">
        <v>101</v>
      </c>
      <c r="E789" s="87">
        <v>0</v>
      </c>
      <c r="F789" s="87">
        <f t="shared" si="31"/>
        <v>50</v>
      </c>
      <c r="G789" s="99">
        <f t="shared" si="32"/>
        <v>50</v>
      </c>
      <c r="H789" s="87">
        <v>32141000</v>
      </c>
      <c r="I789" s="120"/>
      <c r="J789" s="120"/>
      <c r="O789" s="90">
        <v>50</v>
      </c>
    </row>
    <row r="790" spans="1:15" s="90" customFormat="1" ht="26.4">
      <c r="A790" s="86">
        <f t="shared" si="33"/>
        <v>553</v>
      </c>
      <c r="B790" s="87">
        <v>3632001</v>
      </c>
      <c r="C790" s="108" t="s">
        <v>184</v>
      </c>
      <c r="D790" s="91" t="s">
        <v>101</v>
      </c>
      <c r="E790" s="87">
        <v>0</v>
      </c>
      <c r="F790" s="87">
        <f t="shared" si="31"/>
        <v>50</v>
      </c>
      <c r="G790" s="99">
        <f t="shared" si="32"/>
        <v>50</v>
      </c>
      <c r="H790" s="87">
        <v>32141000</v>
      </c>
      <c r="I790" s="120"/>
      <c r="J790" s="120"/>
      <c r="N790" s="90">
        <v>30</v>
      </c>
      <c r="O790" s="90">
        <v>20</v>
      </c>
    </row>
    <row r="791" spans="1:15" s="90" customFormat="1" ht="39.6">
      <c r="A791" s="86">
        <f t="shared" si="33"/>
        <v>554</v>
      </c>
      <c r="B791" s="87">
        <v>3632001</v>
      </c>
      <c r="C791" s="108" t="s">
        <v>185</v>
      </c>
      <c r="D791" s="91" t="s">
        <v>101</v>
      </c>
      <c r="E791" s="87">
        <v>0</v>
      </c>
      <c r="F791" s="87">
        <f t="shared" si="31"/>
        <v>20</v>
      </c>
      <c r="G791" s="99">
        <f t="shared" si="32"/>
        <v>20</v>
      </c>
      <c r="H791" s="87">
        <v>32141000</v>
      </c>
      <c r="I791" s="120"/>
      <c r="J791" s="120"/>
      <c r="N791" s="90">
        <v>10</v>
      </c>
      <c r="O791" s="90">
        <v>10</v>
      </c>
    </row>
    <row r="792" spans="1:15" s="90" customFormat="1" ht="13.2">
      <c r="A792" s="86">
        <f t="shared" si="33"/>
        <v>555</v>
      </c>
      <c r="B792" s="87">
        <v>3632009</v>
      </c>
      <c r="C792" s="108" t="s">
        <v>186</v>
      </c>
      <c r="D792" s="91" t="s">
        <v>101</v>
      </c>
      <c r="E792" s="87">
        <v>0</v>
      </c>
      <c r="F792" s="87">
        <f t="shared" ref="F792:F812" si="34">+K792+M792+N792+O792</f>
        <v>50</v>
      </c>
      <c r="G792" s="99">
        <f t="shared" si="32"/>
        <v>50</v>
      </c>
      <c r="H792" s="87">
        <v>31162800</v>
      </c>
      <c r="I792" s="120"/>
      <c r="J792" s="120"/>
      <c r="K792" s="90">
        <v>5</v>
      </c>
      <c r="M792" s="90">
        <v>5</v>
      </c>
      <c r="N792" s="90">
        <v>20</v>
      </c>
      <c r="O792" s="90">
        <v>20</v>
      </c>
    </row>
    <row r="793" spans="1:15" s="90" customFormat="1" ht="26.4">
      <c r="A793" s="86">
        <f t="shared" si="33"/>
        <v>556</v>
      </c>
      <c r="B793" s="87">
        <v>3632009</v>
      </c>
      <c r="C793" s="108" t="s">
        <v>187</v>
      </c>
      <c r="D793" s="91" t="s">
        <v>101</v>
      </c>
      <c r="E793" s="87">
        <v>0</v>
      </c>
      <c r="F793" s="87">
        <f t="shared" si="34"/>
        <v>50</v>
      </c>
      <c r="G793" s="99">
        <f t="shared" si="32"/>
        <v>50</v>
      </c>
      <c r="H793" s="87">
        <v>31162800</v>
      </c>
      <c r="I793" s="120"/>
      <c r="J793" s="120"/>
      <c r="K793" s="90">
        <v>5</v>
      </c>
      <c r="M793" s="90">
        <v>5</v>
      </c>
      <c r="N793" s="90">
        <v>20</v>
      </c>
      <c r="O793" s="90">
        <v>20</v>
      </c>
    </row>
    <row r="794" spans="1:15" s="90" customFormat="1" ht="13.2">
      <c r="A794" s="86">
        <f t="shared" si="33"/>
        <v>557</v>
      </c>
      <c r="B794" s="87">
        <v>3632009</v>
      </c>
      <c r="C794" s="108" t="s">
        <v>188</v>
      </c>
      <c r="D794" s="91" t="s">
        <v>101</v>
      </c>
      <c r="E794" s="87">
        <v>0</v>
      </c>
      <c r="F794" s="87">
        <f t="shared" si="34"/>
        <v>50</v>
      </c>
      <c r="G794" s="99">
        <f t="shared" si="32"/>
        <v>50</v>
      </c>
      <c r="H794" s="87">
        <v>31162800</v>
      </c>
      <c r="I794" s="120"/>
      <c r="J794" s="120"/>
      <c r="K794" s="90">
        <v>5</v>
      </c>
      <c r="M794" s="90">
        <v>5</v>
      </c>
      <c r="N794" s="90">
        <v>20</v>
      </c>
      <c r="O794" s="90">
        <v>20</v>
      </c>
    </row>
    <row r="795" spans="1:15" s="90" customFormat="1" ht="13.2">
      <c r="A795" s="86">
        <f t="shared" si="33"/>
        <v>558</v>
      </c>
      <c r="B795" s="87">
        <v>3632009</v>
      </c>
      <c r="C795" s="108" t="s">
        <v>189</v>
      </c>
      <c r="D795" s="91" t="s">
        <v>101</v>
      </c>
      <c r="E795" s="87">
        <v>0</v>
      </c>
      <c r="F795" s="87">
        <f t="shared" si="34"/>
        <v>50</v>
      </c>
      <c r="G795" s="99">
        <f t="shared" si="32"/>
        <v>50</v>
      </c>
      <c r="H795" s="87">
        <v>31162800</v>
      </c>
      <c r="I795" s="120"/>
      <c r="J795" s="120"/>
      <c r="K795" s="90">
        <v>5</v>
      </c>
      <c r="M795" s="90">
        <v>5</v>
      </c>
      <c r="N795" s="90">
        <v>20</v>
      </c>
      <c r="O795" s="90">
        <v>20</v>
      </c>
    </row>
    <row r="796" spans="1:15" s="90" customFormat="1" ht="13.2">
      <c r="A796" s="86">
        <f t="shared" si="33"/>
        <v>559</v>
      </c>
      <c r="B796" s="87">
        <v>3632009</v>
      </c>
      <c r="C796" s="108" t="s">
        <v>190</v>
      </c>
      <c r="D796" s="91" t="s">
        <v>101</v>
      </c>
      <c r="E796" s="87">
        <v>0</v>
      </c>
      <c r="F796" s="87">
        <f t="shared" si="34"/>
        <v>50</v>
      </c>
      <c r="G796" s="99">
        <f t="shared" si="32"/>
        <v>50</v>
      </c>
      <c r="H796" s="87">
        <v>31162800</v>
      </c>
      <c r="I796" s="120"/>
      <c r="J796" s="120"/>
      <c r="K796" s="90">
        <v>5</v>
      </c>
      <c r="M796" s="90">
        <v>5</v>
      </c>
      <c r="N796" s="90">
        <v>20</v>
      </c>
      <c r="O796" s="90">
        <v>20</v>
      </c>
    </row>
    <row r="797" spans="1:15" s="90" customFormat="1" ht="13.2">
      <c r="A797" s="86">
        <f t="shared" si="33"/>
        <v>560</v>
      </c>
      <c r="B797" s="87">
        <v>3632009</v>
      </c>
      <c r="C797" s="108" t="s">
        <v>191</v>
      </c>
      <c r="D797" s="91" t="s">
        <v>101</v>
      </c>
      <c r="E797" s="87">
        <v>0</v>
      </c>
      <c r="F797" s="87">
        <f t="shared" si="34"/>
        <v>50</v>
      </c>
      <c r="G797" s="99">
        <f t="shared" si="32"/>
        <v>50</v>
      </c>
      <c r="H797" s="87">
        <v>31162800</v>
      </c>
      <c r="I797" s="120"/>
      <c r="J797" s="120"/>
      <c r="K797" s="90">
        <v>5</v>
      </c>
      <c r="M797" s="90">
        <v>5</v>
      </c>
      <c r="N797" s="90">
        <v>20</v>
      </c>
      <c r="O797" s="90">
        <v>20</v>
      </c>
    </row>
    <row r="798" spans="1:15" s="90" customFormat="1" ht="13.2">
      <c r="A798" s="86">
        <f t="shared" si="33"/>
        <v>561</v>
      </c>
      <c r="B798" s="87">
        <v>3632009</v>
      </c>
      <c r="C798" s="108" t="s">
        <v>192</v>
      </c>
      <c r="D798" s="91" t="s">
        <v>101</v>
      </c>
      <c r="E798" s="87">
        <v>0</v>
      </c>
      <c r="F798" s="87">
        <f t="shared" si="34"/>
        <v>20</v>
      </c>
      <c r="G798" s="99">
        <f t="shared" si="32"/>
        <v>20</v>
      </c>
      <c r="H798" s="87">
        <v>31162800</v>
      </c>
      <c r="I798" s="120"/>
      <c r="J798" s="120"/>
      <c r="N798" s="90">
        <v>10</v>
      </c>
      <c r="O798" s="90">
        <v>10</v>
      </c>
    </row>
    <row r="799" spans="1:15" s="90" customFormat="1" ht="13.2">
      <c r="A799" s="86">
        <f t="shared" si="33"/>
        <v>562</v>
      </c>
      <c r="B799" s="87">
        <v>3632009</v>
      </c>
      <c r="C799" s="108" t="s">
        <v>193</v>
      </c>
      <c r="D799" s="91" t="s">
        <v>101</v>
      </c>
      <c r="E799" s="87">
        <v>0</v>
      </c>
      <c r="F799" s="87">
        <f t="shared" si="34"/>
        <v>20</v>
      </c>
      <c r="G799" s="99">
        <f t="shared" si="32"/>
        <v>20</v>
      </c>
      <c r="H799" s="87">
        <v>31162800</v>
      </c>
      <c r="I799" s="120"/>
      <c r="J799" s="120"/>
      <c r="N799" s="90">
        <v>10</v>
      </c>
      <c r="O799" s="90">
        <v>10</v>
      </c>
    </row>
    <row r="800" spans="1:15" s="90" customFormat="1" ht="13.2">
      <c r="A800" s="86">
        <f t="shared" si="33"/>
        <v>563</v>
      </c>
      <c r="B800" s="87">
        <v>3632003</v>
      </c>
      <c r="C800" s="108" t="s">
        <v>194</v>
      </c>
      <c r="D800" s="92" t="s">
        <v>101</v>
      </c>
      <c r="E800" s="87">
        <v>0</v>
      </c>
      <c r="F800" s="87">
        <f t="shared" si="34"/>
        <v>20</v>
      </c>
      <c r="G800" s="99">
        <f t="shared" si="32"/>
        <v>20</v>
      </c>
      <c r="H800" s="87">
        <v>31162800</v>
      </c>
      <c r="I800" s="120"/>
      <c r="J800" s="120"/>
      <c r="N800" s="90">
        <v>10</v>
      </c>
      <c r="O800" s="90">
        <v>10</v>
      </c>
    </row>
    <row r="801" spans="1:15" s="90" customFormat="1" ht="13.2">
      <c r="A801" s="86">
        <f t="shared" si="33"/>
        <v>564</v>
      </c>
      <c r="B801" s="87">
        <v>3632003</v>
      </c>
      <c r="C801" s="108" t="s">
        <v>195</v>
      </c>
      <c r="D801" s="92" t="s">
        <v>101</v>
      </c>
      <c r="E801" s="87">
        <v>0</v>
      </c>
      <c r="F801" s="87">
        <f t="shared" si="34"/>
        <v>20</v>
      </c>
      <c r="G801" s="99">
        <f t="shared" si="32"/>
        <v>20</v>
      </c>
      <c r="H801" s="87">
        <v>31162800</v>
      </c>
      <c r="I801" s="120"/>
      <c r="J801" s="120"/>
      <c r="N801" s="90">
        <v>10</v>
      </c>
      <c r="O801" s="90">
        <v>10</v>
      </c>
    </row>
    <row r="802" spans="1:15" s="90" customFormat="1" ht="26.4">
      <c r="A802" s="86">
        <f t="shared" si="33"/>
        <v>565</v>
      </c>
      <c r="B802" s="87">
        <v>3692001</v>
      </c>
      <c r="C802" s="111" t="s">
        <v>196</v>
      </c>
      <c r="D802" s="91" t="s">
        <v>175</v>
      </c>
      <c r="E802" s="87">
        <v>0</v>
      </c>
      <c r="F802" s="87">
        <f t="shared" si="34"/>
        <v>30</v>
      </c>
      <c r="G802" s="99">
        <f t="shared" si="32"/>
        <v>30</v>
      </c>
      <c r="H802" s="87">
        <v>31201502</v>
      </c>
      <c r="I802" s="120"/>
      <c r="J802" s="120"/>
      <c r="K802" s="90">
        <v>5</v>
      </c>
      <c r="M802" s="90">
        <v>5</v>
      </c>
      <c r="N802" s="90">
        <v>10</v>
      </c>
      <c r="O802" s="90">
        <v>10</v>
      </c>
    </row>
    <row r="803" spans="1:15" s="90" customFormat="1" ht="26.4">
      <c r="A803" s="86">
        <f t="shared" si="33"/>
        <v>566</v>
      </c>
      <c r="B803" s="87">
        <v>3692001</v>
      </c>
      <c r="C803" s="111" t="s">
        <v>197</v>
      </c>
      <c r="D803" s="107" t="s">
        <v>175</v>
      </c>
      <c r="E803" s="87">
        <v>0</v>
      </c>
      <c r="F803" s="87">
        <f t="shared" si="34"/>
        <v>30</v>
      </c>
      <c r="G803" s="99">
        <f t="shared" si="32"/>
        <v>30</v>
      </c>
      <c r="H803" s="87">
        <v>31201502</v>
      </c>
      <c r="I803" s="120"/>
      <c r="J803" s="120"/>
      <c r="K803" s="90">
        <v>5</v>
      </c>
      <c r="M803" s="90">
        <v>5</v>
      </c>
      <c r="N803" s="90">
        <v>10</v>
      </c>
      <c r="O803" s="90">
        <v>10</v>
      </c>
    </row>
    <row r="804" spans="1:15" s="90" customFormat="1" ht="13.2">
      <c r="A804" s="86">
        <f t="shared" si="33"/>
        <v>567</v>
      </c>
      <c r="B804" s="87">
        <v>3692002</v>
      </c>
      <c r="C804" s="111" t="s">
        <v>198</v>
      </c>
      <c r="D804" s="107" t="s">
        <v>175</v>
      </c>
      <c r="E804" s="87">
        <v>0</v>
      </c>
      <c r="F804" s="87">
        <f t="shared" si="34"/>
        <v>30</v>
      </c>
      <c r="G804" s="99">
        <f t="shared" si="32"/>
        <v>30</v>
      </c>
      <c r="H804" s="87">
        <v>31201503</v>
      </c>
      <c r="I804" s="120"/>
      <c r="J804" s="120"/>
      <c r="K804" s="90">
        <v>5</v>
      </c>
      <c r="M804" s="90">
        <v>5</v>
      </c>
      <c r="N804" s="90">
        <v>10</v>
      </c>
      <c r="O804" s="90">
        <v>10</v>
      </c>
    </row>
    <row r="805" spans="1:15" s="90" customFormat="1" ht="13.2">
      <c r="A805" s="86">
        <f t="shared" si="33"/>
        <v>568</v>
      </c>
      <c r="B805" s="87">
        <v>3692002</v>
      </c>
      <c r="C805" s="111" t="s">
        <v>199</v>
      </c>
      <c r="D805" s="91" t="s">
        <v>175</v>
      </c>
      <c r="E805" s="87">
        <v>0</v>
      </c>
      <c r="F805" s="87">
        <f t="shared" si="34"/>
        <v>30</v>
      </c>
      <c r="G805" s="99">
        <f t="shared" si="32"/>
        <v>30</v>
      </c>
      <c r="H805" s="87">
        <v>31201503</v>
      </c>
      <c r="I805" s="120"/>
      <c r="J805" s="120"/>
      <c r="K805" s="90">
        <v>5</v>
      </c>
      <c r="M805" s="90">
        <v>5</v>
      </c>
      <c r="N805" s="90">
        <v>10</v>
      </c>
      <c r="O805" s="90">
        <v>10</v>
      </c>
    </row>
    <row r="806" spans="1:15" s="90" customFormat="1" ht="26.4">
      <c r="A806" s="86">
        <f t="shared" si="33"/>
        <v>569</v>
      </c>
      <c r="B806" s="87">
        <v>3692002</v>
      </c>
      <c r="C806" s="111" t="s">
        <v>200</v>
      </c>
      <c r="D806" s="91" t="s">
        <v>101</v>
      </c>
      <c r="E806" s="87">
        <v>0</v>
      </c>
      <c r="F806" s="87">
        <f t="shared" si="34"/>
        <v>20</v>
      </c>
      <c r="G806" s="99">
        <f t="shared" si="32"/>
        <v>20</v>
      </c>
      <c r="H806" s="87">
        <v>31201600</v>
      </c>
      <c r="I806" s="120"/>
      <c r="J806" s="120"/>
      <c r="N806" s="90">
        <v>20</v>
      </c>
    </row>
    <row r="807" spans="1:15" s="90" customFormat="1" ht="26.4">
      <c r="A807" s="86">
        <f t="shared" si="33"/>
        <v>570</v>
      </c>
      <c r="B807" s="87">
        <v>3692002</v>
      </c>
      <c r="C807" s="111" t="s">
        <v>201</v>
      </c>
      <c r="D807" s="91" t="s">
        <v>175</v>
      </c>
      <c r="E807" s="87">
        <v>0</v>
      </c>
      <c r="F807" s="87">
        <f t="shared" si="34"/>
        <v>20</v>
      </c>
      <c r="G807" s="99">
        <f t="shared" si="32"/>
        <v>20</v>
      </c>
      <c r="H807" s="87">
        <v>31201516</v>
      </c>
      <c r="I807" s="120"/>
      <c r="J807" s="120"/>
      <c r="K807" s="90">
        <v>5</v>
      </c>
      <c r="M807" s="90">
        <v>5</v>
      </c>
      <c r="N807" s="90">
        <v>5</v>
      </c>
      <c r="O807" s="90">
        <v>5</v>
      </c>
    </row>
    <row r="808" spans="1:15" s="90" customFormat="1" ht="13.2">
      <c r="A808" s="86">
        <f t="shared" si="33"/>
        <v>571</v>
      </c>
      <c r="B808" s="87">
        <v>3699038</v>
      </c>
      <c r="C808" s="111" t="s">
        <v>202</v>
      </c>
      <c r="D808" s="92" t="s">
        <v>101</v>
      </c>
      <c r="E808" s="87">
        <v>0</v>
      </c>
      <c r="F808" s="87">
        <f t="shared" si="34"/>
        <v>60</v>
      </c>
      <c r="G808" s="99">
        <f t="shared" si="32"/>
        <v>60</v>
      </c>
      <c r="H808" s="87">
        <v>27112120</v>
      </c>
      <c r="I808" s="120"/>
      <c r="J808" s="120"/>
      <c r="N808" s="90">
        <v>30</v>
      </c>
      <c r="O808" s="90">
        <v>30</v>
      </c>
    </row>
    <row r="809" spans="1:15" s="90" customFormat="1" ht="13.2">
      <c r="A809" s="86">
        <f t="shared" si="33"/>
        <v>572</v>
      </c>
      <c r="B809" s="87">
        <v>3699038</v>
      </c>
      <c r="C809" s="111" t="s">
        <v>203</v>
      </c>
      <c r="D809" s="91" t="s">
        <v>204</v>
      </c>
      <c r="E809" s="87">
        <v>0</v>
      </c>
      <c r="F809" s="87">
        <f t="shared" si="34"/>
        <v>40</v>
      </c>
      <c r="G809" s="99">
        <f t="shared" si="32"/>
        <v>40</v>
      </c>
      <c r="H809" s="87">
        <v>27112120</v>
      </c>
      <c r="I809" s="120"/>
      <c r="J809" s="120"/>
      <c r="K809" s="90">
        <v>20</v>
      </c>
      <c r="O809" s="90">
        <v>20</v>
      </c>
    </row>
    <row r="810" spans="1:15" s="90" customFormat="1" ht="26.4">
      <c r="A810" s="86">
        <f t="shared" si="33"/>
        <v>573</v>
      </c>
      <c r="B810" s="87">
        <v>3693001</v>
      </c>
      <c r="C810" s="111" t="s">
        <v>205</v>
      </c>
      <c r="D810" s="107" t="s">
        <v>206</v>
      </c>
      <c r="E810" s="87">
        <v>0</v>
      </c>
      <c r="F810" s="87">
        <f t="shared" si="34"/>
        <v>50</v>
      </c>
      <c r="G810" s="99">
        <f t="shared" si="32"/>
        <v>50</v>
      </c>
      <c r="H810" s="87">
        <v>30181804</v>
      </c>
      <c r="I810" s="120"/>
      <c r="J810" s="120"/>
      <c r="K810" s="90">
        <v>10</v>
      </c>
      <c r="M810" s="90">
        <v>10</v>
      </c>
      <c r="N810" s="90">
        <v>15</v>
      </c>
      <c r="O810" s="90">
        <v>15</v>
      </c>
    </row>
    <row r="811" spans="1:15" s="90" customFormat="1" ht="26.4">
      <c r="A811" s="86">
        <f t="shared" si="33"/>
        <v>574</v>
      </c>
      <c r="B811" s="87">
        <v>3693001</v>
      </c>
      <c r="C811" s="111" t="s">
        <v>207</v>
      </c>
      <c r="D811" s="91" t="s">
        <v>206</v>
      </c>
      <c r="E811" s="87">
        <v>0</v>
      </c>
      <c r="F811" s="87">
        <f t="shared" si="34"/>
        <v>50</v>
      </c>
      <c r="G811" s="99">
        <f t="shared" si="32"/>
        <v>50</v>
      </c>
      <c r="H811" s="87">
        <v>30181804</v>
      </c>
      <c r="I811" s="120"/>
      <c r="J811" s="120"/>
      <c r="K811" s="90">
        <v>10</v>
      </c>
      <c r="M811" s="90">
        <v>10</v>
      </c>
      <c r="N811" s="90">
        <v>15</v>
      </c>
      <c r="O811" s="90">
        <v>15</v>
      </c>
    </row>
    <row r="812" spans="1:15" s="90" customFormat="1" ht="26.4">
      <c r="A812" s="86">
        <f t="shared" si="33"/>
        <v>575</v>
      </c>
      <c r="B812" s="87">
        <v>3699039</v>
      </c>
      <c r="C812" s="111" t="s">
        <v>417</v>
      </c>
      <c r="D812" s="91" t="s">
        <v>416</v>
      </c>
      <c r="E812" s="87">
        <v>0</v>
      </c>
      <c r="F812" s="87">
        <f t="shared" si="34"/>
        <v>5</v>
      </c>
      <c r="G812" s="99">
        <f t="shared" si="32"/>
        <v>5</v>
      </c>
      <c r="H812" s="87">
        <v>11162105</v>
      </c>
      <c r="I812" s="120"/>
      <c r="J812" s="120"/>
      <c r="O812" s="90">
        <v>5</v>
      </c>
    </row>
    <row r="813" spans="1:15" s="90" customFormat="1" ht="13.2">
      <c r="A813" s="86">
        <f t="shared" si="33"/>
        <v>576</v>
      </c>
      <c r="B813" s="87">
        <v>3695004</v>
      </c>
      <c r="C813" s="111" t="s">
        <v>208</v>
      </c>
      <c r="D813" s="107" t="s">
        <v>101</v>
      </c>
      <c r="E813" s="87">
        <v>0</v>
      </c>
      <c r="F813" s="87">
        <f>+K813+M813+N813+O813</f>
        <v>30</v>
      </c>
      <c r="G813" s="99">
        <f t="shared" si="32"/>
        <v>30</v>
      </c>
      <c r="H813" s="87">
        <v>30151513</v>
      </c>
      <c r="I813" s="120"/>
      <c r="J813" s="120"/>
      <c r="O813" s="90">
        <v>30</v>
      </c>
    </row>
    <row r="814" spans="1:15" s="90" customFormat="1" ht="13.2">
      <c r="A814" s="93"/>
      <c r="B814" s="94"/>
      <c r="C814" s="112"/>
      <c r="D814" s="110"/>
      <c r="E814" s="94"/>
      <c r="F814" s="94"/>
      <c r="G814" s="94"/>
      <c r="H814" s="94"/>
      <c r="I814" s="97"/>
      <c r="J814" s="97"/>
    </row>
    <row r="815" spans="1:15" s="90" customFormat="1" ht="13.8">
      <c r="A815" s="1165" t="s">
        <v>39</v>
      </c>
      <c r="B815" s="1165"/>
      <c r="C815" s="1165"/>
      <c r="D815" s="1165" t="s">
        <v>40</v>
      </c>
      <c r="E815" s="1165"/>
      <c r="F815" s="1165"/>
      <c r="G815" s="1165"/>
      <c r="H815" s="1165" t="s">
        <v>26</v>
      </c>
      <c r="I815" s="1165"/>
      <c r="J815" s="1165"/>
    </row>
    <row r="816" spans="1:15" s="90" customFormat="1" ht="43.5" customHeight="1">
      <c r="A816" s="1165" t="s">
        <v>93</v>
      </c>
      <c r="B816" s="1165"/>
      <c r="C816" s="1165"/>
      <c r="D816" s="1261" t="s">
        <v>98</v>
      </c>
      <c r="E816" s="1261"/>
      <c r="F816" s="1261"/>
      <c r="G816" s="1261"/>
      <c r="H816" s="1262">
        <v>15000000</v>
      </c>
      <c r="I816" s="1263"/>
      <c r="J816" s="1263"/>
    </row>
    <row r="817" spans="1:15" s="90" customFormat="1" ht="41.4">
      <c r="A817" s="85" t="s">
        <v>41</v>
      </c>
      <c r="B817" s="37" t="s">
        <v>42</v>
      </c>
      <c r="C817" s="37" t="s">
        <v>43</v>
      </c>
      <c r="D817" s="37" t="s">
        <v>44</v>
      </c>
      <c r="E817" s="37" t="s">
        <v>45</v>
      </c>
      <c r="F817" s="37" t="s">
        <v>46</v>
      </c>
      <c r="G817" s="37" t="s">
        <v>47</v>
      </c>
      <c r="H817" s="37" t="s">
        <v>48</v>
      </c>
      <c r="I817" s="37" t="s">
        <v>49</v>
      </c>
      <c r="J817" s="37" t="s">
        <v>50</v>
      </c>
    </row>
    <row r="818" spans="1:15" s="90" customFormat="1" ht="26.4">
      <c r="A818" s="98">
        <f>A813+1</f>
        <v>577</v>
      </c>
      <c r="B818" s="154">
        <v>3721003</v>
      </c>
      <c r="C818" s="100" t="s">
        <v>209</v>
      </c>
      <c r="D818" s="101" t="s">
        <v>101</v>
      </c>
      <c r="E818" s="87">
        <v>0</v>
      </c>
      <c r="F818" s="87">
        <f t="shared" ref="F818:F831" si="35">+K818+M818+N818+O818</f>
        <v>11</v>
      </c>
      <c r="G818" s="99">
        <f>F818</f>
        <v>11</v>
      </c>
      <c r="H818" s="152">
        <v>30181506</v>
      </c>
      <c r="I818" s="120"/>
      <c r="J818" s="120"/>
      <c r="K818" s="90">
        <v>3</v>
      </c>
      <c r="M818" s="90">
        <v>3</v>
      </c>
      <c r="N818" s="90">
        <v>5</v>
      </c>
    </row>
    <row r="819" spans="1:15" s="90" customFormat="1" ht="26.4">
      <c r="A819" s="86">
        <f t="shared" ref="A819:A872" si="36">A818+1</f>
        <v>578</v>
      </c>
      <c r="B819" s="154">
        <v>3721001</v>
      </c>
      <c r="C819" s="89" t="s">
        <v>210</v>
      </c>
      <c r="D819" s="91" t="s">
        <v>101</v>
      </c>
      <c r="E819" s="87">
        <v>0</v>
      </c>
      <c r="F819" s="87">
        <f t="shared" si="35"/>
        <v>11</v>
      </c>
      <c r="G819" s="99">
        <f t="shared" ref="G819:G831" si="37">F819</f>
        <v>11</v>
      </c>
      <c r="H819" s="99">
        <v>30181511</v>
      </c>
      <c r="I819" s="120"/>
      <c r="J819" s="120"/>
      <c r="K819" s="90">
        <v>3</v>
      </c>
      <c r="M819" s="90">
        <v>3</v>
      </c>
      <c r="N819" s="90">
        <v>5</v>
      </c>
    </row>
    <row r="820" spans="1:15" s="90" customFormat="1" ht="13.2">
      <c r="A820" s="86">
        <f t="shared" si="36"/>
        <v>579</v>
      </c>
      <c r="B820" s="87">
        <v>30181511</v>
      </c>
      <c r="C820" s="89" t="s">
        <v>211</v>
      </c>
      <c r="D820" s="92" t="s">
        <v>101</v>
      </c>
      <c r="E820" s="87">
        <v>0</v>
      </c>
      <c r="F820" s="87">
        <f t="shared" si="35"/>
        <v>400</v>
      </c>
      <c r="G820" s="99">
        <f t="shared" si="37"/>
        <v>400</v>
      </c>
      <c r="H820" s="154">
        <v>30131604</v>
      </c>
      <c r="I820" s="120"/>
      <c r="J820" s="120"/>
      <c r="N820" s="90">
        <v>400</v>
      </c>
    </row>
    <row r="821" spans="1:15" s="90" customFormat="1" ht="79.2">
      <c r="A821" s="86">
        <f t="shared" si="36"/>
        <v>580</v>
      </c>
      <c r="B821" s="87">
        <v>3742002</v>
      </c>
      <c r="C821" s="89" t="s">
        <v>475</v>
      </c>
      <c r="D821" s="91" t="s">
        <v>212</v>
      </c>
      <c r="E821" s="87">
        <v>0</v>
      </c>
      <c r="F821" s="87">
        <f t="shared" si="35"/>
        <v>30</v>
      </c>
      <c r="G821" s="99">
        <f t="shared" si="37"/>
        <v>30</v>
      </c>
      <c r="H821" s="99">
        <v>30111605</v>
      </c>
      <c r="I821" s="120"/>
      <c r="J821" s="120"/>
      <c r="K821" s="90">
        <v>5</v>
      </c>
      <c r="M821" s="90">
        <v>5</v>
      </c>
      <c r="N821" s="90">
        <v>10</v>
      </c>
      <c r="O821" s="90">
        <v>10</v>
      </c>
    </row>
    <row r="822" spans="1:15" s="90" customFormat="1" ht="132">
      <c r="A822" s="86">
        <f t="shared" si="36"/>
        <v>581</v>
      </c>
      <c r="B822" s="87">
        <v>3744002</v>
      </c>
      <c r="C822" s="89" t="s">
        <v>476</v>
      </c>
      <c r="D822" s="92" t="s">
        <v>212</v>
      </c>
      <c r="E822" s="87">
        <v>0</v>
      </c>
      <c r="F822" s="87">
        <f t="shared" si="35"/>
        <v>10</v>
      </c>
      <c r="G822" s="99">
        <f t="shared" si="37"/>
        <v>10</v>
      </c>
      <c r="H822" s="99">
        <v>30111601</v>
      </c>
      <c r="I822" s="120"/>
      <c r="J822" s="120"/>
      <c r="N822" s="90">
        <v>5</v>
      </c>
      <c r="O822" s="90">
        <v>5</v>
      </c>
    </row>
    <row r="823" spans="1:15" s="90" customFormat="1" ht="132">
      <c r="A823" s="86">
        <f t="shared" si="36"/>
        <v>582</v>
      </c>
      <c r="B823" s="87">
        <v>3744001</v>
      </c>
      <c r="C823" s="89" t="s">
        <v>477</v>
      </c>
      <c r="D823" s="92" t="s">
        <v>212</v>
      </c>
      <c r="E823" s="87">
        <v>0</v>
      </c>
      <c r="F823" s="87">
        <f t="shared" si="35"/>
        <v>70</v>
      </c>
      <c r="G823" s="99">
        <f t="shared" si="37"/>
        <v>70</v>
      </c>
      <c r="H823" s="99">
        <v>30111601</v>
      </c>
      <c r="I823" s="120"/>
      <c r="J823" s="120"/>
      <c r="K823" s="90">
        <v>5</v>
      </c>
      <c r="M823" s="90">
        <v>5</v>
      </c>
      <c r="N823" s="90">
        <v>10</v>
      </c>
      <c r="O823" s="90">
        <v>50</v>
      </c>
    </row>
    <row r="824" spans="1:15" s="90" customFormat="1" ht="26.4">
      <c r="A824" s="86">
        <f t="shared" si="36"/>
        <v>583</v>
      </c>
      <c r="B824" s="87">
        <v>3753002</v>
      </c>
      <c r="C824" s="89" t="s">
        <v>213</v>
      </c>
      <c r="D824" s="91" t="s">
        <v>101</v>
      </c>
      <c r="E824" s="87">
        <v>0</v>
      </c>
      <c r="F824" s="87">
        <f t="shared" si="35"/>
        <v>30</v>
      </c>
      <c r="G824" s="99">
        <f t="shared" si="37"/>
        <v>30</v>
      </c>
      <c r="H824" s="99">
        <v>30161503</v>
      </c>
      <c r="I824" s="120"/>
      <c r="J824" s="120"/>
      <c r="N824" s="90">
        <v>30</v>
      </c>
    </row>
    <row r="825" spans="1:15" s="90" customFormat="1" ht="26.4">
      <c r="A825" s="86">
        <f t="shared" si="36"/>
        <v>584</v>
      </c>
      <c r="B825" s="87">
        <v>3757010</v>
      </c>
      <c r="C825" s="89" t="s">
        <v>214</v>
      </c>
      <c r="D825" s="92" t="s">
        <v>101</v>
      </c>
      <c r="E825" s="87">
        <v>0</v>
      </c>
      <c r="F825" s="87">
        <f t="shared" si="35"/>
        <v>30</v>
      </c>
      <c r="G825" s="99">
        <f t="shared" si="37"/>
        <v>30</v>
      </c>
      <c r="H825" s="99">
        <v>30151511</v>
      </c>
      <c r="I825" s="120"/>
      <c r="J825" s="120"/>
      <c r="N825" s="90">
        <v>30</v>
      </c>
    </row>
    <row r="826" spans="1:15" s="90" customFormat="1" ht="26.4">
      <c r="A826" s="86">
        <f t="shared" si="36"/>
        <v>585</v>
      </c>
      <c r="B826" s="87">
        <v>3757001</v>
      </c>
      <c r="C826" s="89" t="s">
        <v>478</v>
      </c>
      <c r="D826" s="92" t="s">
        <v>101</v>
      </c>
      <c r="E826" s="87">
        <v>0</v>
      </c>
      <c r="F826" s="87">
        <f t="shared" si="35"/>
        <v>30</v>
      </c>
      <c r="G826" s="99">
        <f t="shared" si="37"/>
        <v>30</v>
      </c>
      <c r="H826" s="99">
        <v>30151511</v>
      </c>
      <c r="I826" s="120"/>
      <c r="J826" s="120"/>
      <c r="N826" s="90">
        <v>30</v>
      </c>
    </row>
    <row r="827" spans="1:15" s="90" customFormat="1" ht="13.2">
      <c r="A827" s="86">
        <f t="shared" si="36"/>
        <v>586</v>
      </c>
      <c r="B827" s="87">
        <v>3791001</v>
      </c>
      <c r="C827" s="89" t="s">
        <v>215</v>
      </c>
      <c r="D827" s="91" t="s">
        <v>101</v>
      </c>
      <c r="E827" s="87">
        <v>0</v>
      </c>
      <c r="F827" s="87">
        <f t="shared" si="35"/>
        <v>40</v>
      </c>
      <c r="G827" s="99">
        <f t="shared" si="37"/>
        <v>40</v>
      </c>
      <c r="H827" s="99">
        <v>27112838</v>
      </c>
      <c r="I827" s="120"/>
      <c r="J827" s="120"/>
      <c r="K827" s="90">
        <v>5</v>
      </c>
      <c r="M827" s="90">
        <v>5</v>
      </c>
      <c r="N827" s="90">
        <v>20</v>
      </c>
      <c r="O827" s="90">
        <v>10</v>
      </c>
    </row>
    <row r="828" spans="1:15" s="90" customFormat="1" ht="13.2">
      <c r="A828" s="86">
        <f t="shared" si="36"/>
        <v>587</v>
      </c>
      <c r="B828" s="87">
        <v>3791001</v>
      </c>
      <c r="C828" s="89" t="s">
        <v>216</v>
      </c>
      <c r="D828" s="92" t="s">
        <v>101</v>
      </c>
      <c r="E828" s="87">
        <v>0</v>
      </c>
      <c r="F828" s="87">
        <f t="shared" si="35"/>
        <v>40</v>
      </c>
      <c r="G828" s="99">
        <f t="shared" si="37"/>
        <v>40</v>
      </c>
      <c r="H828" s="99">
        <v>27112838</v>
      </c>
      <c r="I828" s="120"/>
      <c r="J828" s="120"/>
      <c r="K828" s="90">
        <v>5</v>
      </c>
      <c r="M828" s="90">
        <v>5</v>
      </c>
      <c r="N828" s="90">
        <v>20</v>
      </c>
      <c r="O828" s="90">
        <v>10</v>
      </c>
    </row>
    <row r="829" spans="1:15" s="90" customFormat="1" ht="13.2">
      <c r="A829" s="86">
        <f t="shared" si="36"/>
        <v>588</v>
      </c>
      <c r="B829" s="87">
        <v>3791005</v>
      </c>
      <c r="C829" s="89" t="s">
        <v>217</v>
      </c>
      <c r="D829" s="92" t="s">
        <v>101</v>
      </c>
      <c r="E829" s="87">
        <v>0</v>
      </c>
      <c r="F829" s="87">
        <f t="shared" si="35"/>
        <v>40</v>
      </c>
      <c r="G829" s="99">
        <f t="shared" si="37"/>
        <v>40</v>
      </c>
      <c r="H829" s="99">
        <v>27111918</v>
      </c>
      <c r="I829" s="120"/>
      <c r="J829" s="120"/>
      <c r="K829" s="90">
        <v>5</v>
      </c>
      <c r="M829" s="90">
        <v>5</v>
      </c>
      <c r="N829" s="90">
        <v>20</v>
      </c>
      <c r="O829" s="90">
        <v>10</v>
      </c>
    </row>
    <row r="830" spans="1:15" s="90" customFormat="1" ht="13.2">
      <c r="A830" s="86">
        <f t="shared" si="36"/>
        <v>589</v>
      </c>
      <c r="B830" s="87">
        <v>3791005</v>
      </c>
      <c r="C830" s="89" t="s">
        <v>219</v>
      </c>
      <c r="D830" s="92" t="s">
        <v>218</v>
      </c>
      <c r="E830" s="87">
        <v>0</v>
      </c>
      <c r="F830" s="87">
        <f t="shared" si="35"/>
        <v>40</v>
      </c>
      <c r="G830" s="99">
        <f t="shared" si="37"/>
        <v>40</v>
      </c>
      <c r="H830" s="99">
        <v>27111918</v>
      </c>
      <c r="I830" s="120"/>
      <c r="J830" s="120"/>
      <c r="K830" s="90">
        <v>5</v>
      </c>
      <c r="M830" s="90">
        <v>5</v>
      </c>
      <c r="N830" s="90">
        <v>20</v>
      </c>
      <c r="O830" s="90">
        <v>10</v>
      </c>
    </row>
    <row r="831" spans="1:15" s="90" customFormat="1" ht="39.6">
      <c r="A831" s="86">
        <f t="shared" si="36"/>
        <v>590</v>
      </c>
      <c r="B831" s="87">
        <v>3731001</v>
      </c>
      <c r="C831" s="89" t="s">
        <v>223</v>
      </c>
      <c r="D831" s="92" t="s">
        <v>103</v>
      </c>
      <c r="E831" s="87">
        <v>0</v>
      </c>
      <c r="F831" s="87">
        <f t="shared" si="35"/>
        <v>50</v>
      </c>
      <c r="G831" s="99">
        <f t="shared" si="37"/>
        <v>50</v>
      </c>
      <c r="H831" s="99">
        <v>30131704</v>
      </c>
      <c r="I831" s="120"/>
      <c r="J831" s="120"/>
      <c r="N831" s="90">
        <v>25</v>
      </c>
      <c r="O831" s="90">
        <v>25</v>
      </c>
    </row>
    <row r="832" spans="1:15" s="90" customFormat="1" ht="20.25" customHeight="1">
      <c r="A832" s="93"/>
      <c r="B832" s="94"/>
      <c r="C832" s="95"/>
      <c r="D832" s="96"/>
      <c r="E832" s="94"/>
      <c r="F832" s="94"/>
      <c r="G832" s="94"/>
      <c r="H832" s="94"/>
      <c r="I832" s="97"/>
      <c r="J832" s="97"/>
    </row>
    <row r="833" spans="1:16" s="90" customFormat="1" ht="13.2">
      <c r="A833" s="93"/>
      <c r="B833" s="94"/>
      <c r="C833" s="95"/>
      <c r="D833" s="96"/>
      <c r="E833" s="94"/>
      <c r="F833" s="94"/>
      <c r="G833" s="94"/>
      <c r="H833" s="94"/>
      <c r="I833" s="97"/>
      <c r="J833" s="97"/>
    </row>
    <row r="834" spans="1:16" s="90" customFormat="1" ht="13.8">
      <c r="A834" s="1165" t="s">
        <v>39</v>
      </c>
      <c r="B834" s="1165"/>
      <c r="C834" s="1165"/>
      <c r="D834" s="1165" t="s">
        <v>40</v>
      </c>
      <c r="E834" s="1165"/>
      <c r="F834" s="1165"/>
      <c r="G834" s="1165"/>
      <c r="H834" s="1165" t="s">
        <v>26</v>
      </c>
      <c r="I834" s="1165"/>
      <c r="J834" s="1165"/>
    </row>
    <row r="835" spans="1:16" s="90" customFormat="1" ht="13.8">
      <c r="A835" s="1165" t="s">
        <v>271</v>
      </c>
      <c r="B835" s="1165"/>
      <c r="C835" s="1165"/>
      <c r="D835" s="1261" t="s">
        <v>270</v>
      </c>
      <c r="E835" s="1261"/>
      <c r="F835" s="1261"/>
      <c r="G835" s="1261"/>
      <c r="H835" s="1262">
        <v>2000000</v>
      </c>
      <c r="I835" s="1263"/>
      <c r="J835" s="1263"/>
    </row>
    <row r="836" spans="1:16" s="90" customFormat="1" ht="41.4">
      <c r="A836" s="85" t="s">
        <v>41</v>
      </c>
      <c r="B836" s="37" t="s">
        <v>42</v>
      </c>
      <c r="C836" s="37" t="s">
        <v>43</v>
      </c>
      <c r="D836" s="37" t="s">
        <v>44</v>
      </c>
      <c r="E836" s="37" t="s">
        <v>45</v>
      </c>
      <c r="F836" s="37" t="s">
        <v>46</v>
      </c>
      <c r="G836" s="37" t="s">
        <v>47</v>
      </c>
      <c r="H836" s="37" t="s">
        <v>48</v>
      </c>
      <c r="I836" s="37" t="s">
        <v>49</v>
      </c>
      <c r="J836" s="37" t="s">
        <v>50</v>
      </c>
    </row>
    <row r="837" spans="1:16" s="90" customFormat="1" ht="13.2">
      <c r="A837" s="98">
        <f>A831+1</f>
        <v>591</v>
      </c>
      <c r="B837" s="99">
        <v>3899310</v>
      </c>
      <c r="C837" s="89" t="s">
        <v>418</v>
      </c>
      <c r="D837" s="91" t="s">
        <v>101</v>
      </c>
      <c r="E837" s="87">
        <v>0</v>
      </c>
      <c r="F837" s="87">
        <f>+K837+M837+N837+O837</f>
        <v>40</v>
      </c>
      <c r="G837" s="99">
        <f>F837</f>
        <v>40</v>
      </c>
      <c r="H837" s="99">
        <v>31211904</v>
      </c>
      <c r="I837" s="120"/>
      <c r="J837" s="120"/>
      <c r="K837" s="90">
        <v>5</v>
      </c>
      <c r="M837" s="90">
        <v>5</v>
      </c>
      <c r="N837" s="90">
        <v>20</v>
      </c>
      <c r="O837" s="90">
        <v>10</v>
      </c>
    </row>
    <row r="838" spans="1:16" s="90" customFormat="1" ht="13.2">
      <c r="A838" s="86">
        <f t="shared" si="36"/>
        <v>592</v>
      </c>
      <c r="B838" s="87">
        <v>3899310</v>
      </c>
      <c r="C838" s="89" t="s">
        <v>220</v>
      </c>
      <c r="D838" s="91" t="s">
        <v>101</v>
      </c>
      <c r="E838" s="87">
        <v>0</v>
      </c>
      <c r="F838" s="87">
        <f>+K838+M838+N838+O838</f>
        <v>40</v>
      </c>
      <c r="G838" s="99">
        <f>F838</f>
        <v>40</v>
      </c>
      <c r="H838" s="87">
        <v>31211904</v>
      </c>
      <c r="I838" s="120"/>
      <c r="J838" s="120"/>
      <c r="K838" s="90">
        <v>5</v>
      </c>
      <c r="M838" s="90">
        <v>5</v>
      </c>
      <c r="N838" s="90">
        <v>20</v>
      </c>
      <c r="O838" s="90">
        <v>10</v>
      </c>
    </row>
    <row r="839" spans="1:16" s="90" customFormat="1" ht="26.4">
      <c r="A839" s="86">
        <f t="shared" si="36"/>
        <v>593</v>
      </c>
      <c r="B839" s="87">
        <v>3899310</v>
      </c>
      <c r="C839" s="89" t="s">
        <v>221</v>
      </c>
      <c r="D839" s="91" t="s">
        <v>101</v>
      </c>
      <c r="E839" s="87">
        <v>0</v>
      </c>
      <c r="F839" s="87">
        <f>+K839+M839+N839+O839</f>
        <v>40</v>
      </c>
      <c r="G839" s="99">
        <f>F839</f>
        <v>40</v>
      </c>
      <c r="H839" s="87">
        <v>31211904</v>
      </c>
      <c r="I839" s="120"/>
      <c r="J839" s="120"/>
      <c r="K839" s="90">
        <v>5</v>
      </c>
      <c r="M839" s="90">
        <v>5</v>
      </c>
      <c r="N839" s="90">
        <v>20</v>
      </c>
      <c r="O839" s="90">
        <v>10</v>
      </c>
    </row>
    <row r="840" spans="1:16" s="90" customFormat="1" ht="13.2">
      <c r="A840" s="86">
        <f t="shared" si="36"/>
        <v>594</v>
      </c>
      <c r="B840" s="87">
        <v>3899311</v>
      </c>
      <c r="C840" s="89" t="s">
        <v>222</v>
      </c>
      <c r="D840" s="107" t="s">
        <v>101</v>
      </c>
      <c r="E840" s="87">
        <v>0</v>
      </c>
      <c r="F840" s="87">
        <f>+K840+M840+N840+O840</f>
        <v>40</v>
      </c>
      <c r="G840" s="99">
        <f>F840</f>
        <v>40</v>
      </c>
      <c r="H840" s="87">
        <v>31211906</v>
      </c>
      <c r="I840" s="120"/>
      <c r="J840" s="120"/>
      <c r="K840" s="90">
        <v>5</v>
      </c>
      <c r="M840" s="90">
        <v>5</v>
      </c>
      <c r="N840" s="90">
        <v>20</v>
      </c>
      <c r="O840" s="90">
        <v>10</v>
      </c>
    </row>
    <row r="841" spans="1:16" s="90" customFormat="1" ht="13.2">
      <c r="A841" s="93"/>
      <c r="B841" s="94"/>
      <c r="C841" s="95"/>
      <c r="D841" s="110"/>
      <c r="E841" s="94"/>
      <c r="F841" s="94"/>
      <c r="G841" s="94"/>
      <c r="H841" s="94"/>
      <c r="I841" s="97"/>
      <c r="J841" s="97"/>
    </row>
    <row r="842" spans="1:16" s="90" customFormat="1" ht="13.8">
      <c r="A842" s="1154" t="s">
        <v>324</v>
      </c>
      <c r="B842" s="1154"/>
      <c r="C842" s="1154"/>
      <c r="D842" s="1154"/>
      <c r="E842" s="1154"/>
      <c r="F842" s="1154"/>
      <c r="G842" s="1154"/>
      <c r="H842" s="1154"/>
      <c r="I842" s="1154"/>
      <c r="J842" s="1154"/>
      <c r="K842" s="64"/>
      <c r="L842" s="81" t="s">
        <v>324</v>
      </c>
      <c r="M842" s="81"/>
      <c r="N842" s="81"/>
      <c r="O842" s="81"/>
      <c r="P842" s="81"/>
    </row>
    <row r="843" spans="1:16" s="90" customFormat="1" ht="13.8">
      <c r="A843" s="62"/>
      <c r="B843" s="62"/>
      <c r="C843" s="62"/>
      <c r="D843" s="63"/>
      <c r="E843" s="63"/>
      <c r="F843" s="62"/>
      <c r="G843" s="64"/>
      <c r="H843" s="64"/>
      <c r="I843" s="64"/>
      <c r="J843" s="64"/>
    </row>
    <row r="844" spans="1:16" s="90" customFormat="1" ht="20.25" customHeight="1">
      <c r="A844" s="1155" t="s">
        <v>325</v>
      </c>
      <c r="B844" s="1155"/>
      <c r="C844" s="1155"/>
      <c r="D844" s="1155"/>
      <c r="E844" s="1155"/>
      <c r="F844" s="1155"/>
      <c r="G844" s="1155"/>
      <c r="H844" s="1155"/>
      <c r="I844" s="1155"/>
      <c r="J844" s="1155"/>
    </row>
    <row r="845" spans="1:16" s="90" customFormat="1" ht="13.8">
      <c r="A845" s="62"/>
      <c r="B845" s="62"/>
      <c r="C845" s="62"/>
      <c r="D845" s="63"/>
      <c r="E845" s="63"/>
      <c r="F845" s="62"/>
      <c r="G845" s="64"/>
      <c r="H845" s="63"/>
      <c r="I845" s="64"/>
      <c r="J845" s="64"/>
    </row>
    <row r="846" spans="1:16" s="90" customFormat="1" ht="13.8">
      <c r="A846" s="1165" t="s">
        <v>39</v>
      </c>
      <c r="B846" s="1165"/>
      <c r="C846" s="1165"/>
      <c r="D846" s="1165" t="s">
        <v>40</v>
      </c>
      <c r="E846" s="1165"/>
      <c r="F846" s="1165"/>
      <c r="G846" s="1165"/>
      <c r="H846" s="1165" t="s">
        <v>26</v>
      </c>
      <c r="I846" s="1165"/>
      <c r="J846" s="1165"/>
    </row>
    <row r="847" spans="1:16" s="90" customFormat="1" ht="13.8">
      <c r="A847" s="1165" t="s">
        <v>94</v>
      </c>
      <c r="B847" s="1165"/>
      <c r="C847" s="1165"/>
      <c r="D847" s="1261" t="s">
        <v>99</v>
      </c>
      <c r="E847" s="1261"/>
      <c r="F847" s="1261"/>
      <c r="G847" s="1261"/>
      <c r="H847" s="1262">
        <v>15000000</v>
      </c>
      <c r="I847" s="1263"/>
      <c r="J847" s="1263"/>
    </row>
    <row r="848" spans="1:16" s="90" customFormat="1" ht="41.4">
      <c r="A848" s="85" t="s">
        <v>41</v>
      </c>
      <c r="B848" s="37" t="s">
        <v>42</v>
      </c>
      <c r="C848" s="37" t="s">
        <v>43</v>
      </c>
      <c r="D848" s="37" t="s">
        <v>44</v>
      </c>
      <c r="E848" s="37" t="s">
        <v>45</v>
      </c>
      <c r="F848" s="37" t="s">
        <v>46</v>
      </c>
      <c r="G848" s="37" t="s">
        <v>47</v>
      </c>
      <c r="H848" s="37" t="s">
        <v>48</v>
      </c>
      <c r="I848" s="37" t="s">
        <v>49</v>
      </c>
      <c r="J848" s="37" t="s">
        <v>50</v>
      </c>
    </row>
    <row r="849" spans="1:15" s="90" customFormat="1" ht="13.2">
      <c r="A849" s="98">
        <f>A840+1</f>
        <v>595</v>
      </c>
      <c r="B849" s="99">
        <v>4125101</v>
      </c>
      <c r="C849" s="111" t="s">
        <v>224</v>
      </c>
      <c r="D849" s="107" t="s">
        <v>101</v>
      </c>
      <c r="E849" s="87">
        <v>0</v>
      </c>
      <c r="F849" s="87">
        <f>+K849+M849+N849+O849</f>
        <v>50</v>
      </c>
      <c r="G849" s="87">
        <f>+L849+N849+O849+P849</f>
        <v>50</v>
      </c>
      <c r="H849" s="99">
        <v>30101503</v>
      </c>
      <c r="I849" s="120"/>
      <c r="J849" s="120"/>
      <c r="N849" s="90">
        <v>50</v>
      </c>
    </row>
    <row r="850" spans="1:15" s="90" customFormat="1" ht="52.8">
      <c r="A850" s="86">
        <f t="shared" si="36"/>
        <v>596</v>
      </c>
      <c r="B850" s="87">
        <v>4125101</v>
      </c>
      <c r="C850" s="111" t="s">
        <v>225</v>
      </c>
      <c r="D850" s="107" t="s">
        <v>101</v>
      </c>
      <c r="E850" s="87">
        <v>0</v>
      </c>
      <c r="F850" s="87">
        <f t="shared" ref="F850:G871" si="38">+K850+M850+N850+O850</f>
        <v>50</v>
      </c>
      <c r="G850" s="87">
        <f t="shared" si="38"/>
        <v>50</v>
      </c>
      <c r="H850" s="87">
        <v>30101506</v>
      </c>
      <c r="I850" s="120"/>
      <c r="J850" s="120"/>
      <c r="N850" s="90">
        <v>50</v>
      </c>
    </row>
    <row r="851" spans="1:15" s="90" customFormat="1" ht="26.4">
      <c r="A851" s="86">
        <f t="shared" si="36"/>
        <v>597</v>
      </c>
      <c r="B851" s="87">
        <v>4151301</v>
      </c>
      <c r="C851" s="108" t="s">
        <v>226</v>
      </c>
      <c r="D851" s="105" t="s">
        <v>103</v>
      </c>
      <c r="E851" s="87">
        <v>0</v>
      </c>
      <c r="F851" s="87">
        <f t="shared" si="38"/>
        <v>500</v>
      </c>
      <c r="G851" s="87">
        <f t="shared" si="38"/>
        <v>400</v>
      </c>
      <c r="H851" s="87">
        <v>26121520</v>
      </c>
      <c r="I851" s="120"/>
      <c r="J851" s="120"/>
      <c r="K851" s="90">
        <v>100</v>
      </c>
      <c r="N851" s="90">
        <v>200</v>
      </c>
      <c r="O851" s="90">
        <v>200</v>
      </c>
    </row>
    <row r="852" spans="1:15" s="90" customFormat="1" ht="26.4">
      <c r="A852" s="86">
        <f t="shared" si="36"/>
        <v>598</v>
      </c>
      <c r="B852" s="87">
        <v>4151301</v>
      </c>
      <c r="C852" s="108" t="s">
        <v>227</v>
      </c>
      <c r="D852" s="105" t="s">
        <v>103</v>
      </c>
      <c r="E852" s="87">
        <v>0</v>
      </c>
      <c r="F852" s="87">
        <f t="shared" si="38"/>
        <v>500</v>
      </c>
      <c r="G852" s="87">
        <f t="shared" si="38"/>
        <v>400</v>
      </c>
      <c r="H852" s="87">
        <v>26121520</v>
      </c>
      <c r="I852" s="120"/>
      <c r="J852" s="120"/>
      <c r="K852" s="90">
        <v>100</v>
      </c>
      <c r="N852" s="90">
        <v>200</v>
      </c>
      <c r="O852" s="90">
        <v>200</v>
      </c>
    </row>
    <row r="853" spans="1:15" s="90" customFormat="1" ht="26.4">
      <c r="A853" s="86">
        <f t="shared" si="36"/>
        <v>599</v>
      </c>
      <c r="B853" s="87">
        <v>4151301</v>
      </c>
      <c r="C853" s="108" t="s">
        <v>228</v>
      </c>
      <c r="D853" s="105" t="s">
        <v>103</v>
      </c>
      <c r="E853" s="87">
        <v>0</v>
      </c>
      <c r="F853" s="87">
        <f t="shared" si="38"/>
        <v>500</v>
      </c>
      <c r="G853" s="87">
        <f t="shared" si="38"/>
        <v>400</v>
      </c>
      <c r="H853" s="87">
        <v>26121520</v>
      </c>
      <c r="I853" s="120"/>
      <c r="J853" s="120"/>
      <c r="K853" s="90">
        <v>100</v>
      </c>
      <c r="N853" s="90">
        <v>200</v>
      </c>
      <c r="O853" s="90">
        <v>200</v>
      </c>
    </row>
    <row r="854" spans="1:15" s="90" customFormat="1" ht="26.4">
      <c r="A854" s="86">
        <f t="shared" si="36"/>
        <v>600</v>
      </c>
      <c r="B854" s="87">
        <v>4151301</v>
      </c>
      <c r="C854" s="108" t="s">
        <v>229</v>
      </c>
      <c r="D854" s="105" t="s">
        <v>103</v>
      </c>
      <c r="E854" s="87">
        <v>0</v>
      </c>
      <c r="F854" s="87">
        <f t="shared" si="38"/>
        <v>500</v>
      </c>
      <c r="G854" s="87">
        <f t="shared" si="38"/>
        <v>400</v>
      </c>
      <c r="H854" s="87">
        <v>26121520</v>
      </c>
      <c r="I854" s="120"/>
      <c r="J854" s="120"/>
      <c r="K854" s="90">
        <v>100</v>
      </c>
      <c r="N854" s="90">
        <v>200</v>
      </c>
      <c r="O854" s="90">
        <v>200</v>
      </c>
    </row>
    <row r="855" spans="1:15" s="90" customFormat="1" ht="26.4">
      <c r="A855" s="86">
        <f t="shared" si="36"/>
        <v>601</v>
      </c>
      <c r="B855" s="87">
        <v>4151301</v>
      </c>
      <c r="C855" s="108" t="s">
        <v>230</v>
      </c>
      <c r="D855" s="105" t="s">
        <v>103</v>
      </c>
      <c r="E855" s="87">
        <v>0</v>
      </c>
      <c r="F855" s="87">
        <f t="shared" si="38"/>
        <v>500</v>
      </c>
      <c r="G855" s="87">
        <f t="shared" si="38"/>
        <v>400</v>
      </c>
      <c r="H855" s="87">
        <v>26121520</v>
      </c>
      <c r="I855" s="120"/>
      <c r="J855" s="120"/>
      <c r="K855" s="90">
        <v>100</v>
      </c>
      <c r="N855" s="90">
        <v>200</v>
      </c>
      <c r="O855" s="90">
        <v>200</v>
      </c>
    </row>
    <row r="856" spans="1:15" s="90" customFormat="1" ht="26.4">
      <c r="A856" s="86">
        <f t="shared" si="36"/>
        <v>602</v>
      </c>
      <c r="B856" s="87">
        <v>4124203</v>
      </c>
      <c r="C856" s="108" t="s">
        <v>479</v>
      </c>
      <c r="D856" s="91" t="s">
        <v>101</v>
      </c>
      <c r="E856" s="87">
        <v>0</v>
      </c>
      <c r="F856" s="87">
        <f t="shared" si="38"/>
        <v>60</v>
      </c>
      <c r="G856" s="87">
        <f t="shared" si="38"/>
        <v>60</v>
      </c>
      <c r="H856" s="87">
        <v>30102403</v>
      </c>
      <c r="I856" s="120"/>
      <c r="J856" s="120"/>
      <c r="N856" s="90">
        <v>60</v>
      </c>
    </row>
    <row r="857" spans="1:15" s="90" customFormat="1" ht="26.4">
      <c r="A857" s="86">
        <f t="shared" si="36"/>
        <v>603</v>
      </c>
      <c r="B857" s="87">
        <v>4124203</v>
      </c>
      <c r="C857" s="108" t="s">
        <v>480</v>
      </c>
      <c r="D857" s="91" t="s">
        <v>101</v>
      </c>
      <c r="E857" s="87">
        <v>0</v>
      </c>
      <c r="F857" s="87">
        <f t="shared" si="38"/>
        <v>20</v>
      </c>
      <c r="G857" s="87">
        <f t="shared" si="38"/>
        <v>20</v>
      </c>
      <c r="H857" s="87">
        <v>30102403</v>
      </c>
      <c r="I857" s="120"/>
      <c r="J857" s="120"/>
      <c r="N857" s="90">
        <v>20</v>
      </c>
    </row>
    <row r="858" spans="1:15" s="90" customFormat="1" ht="26.4">
      <c r="A858" s="86">
        <f t="shared" si="36"/>
        <v>604</v>
      </c>
      <c r="B858" s="87">
        <v>4124203</v>
      </c>
      <c r="C858" s="108" t="s">
        <v>481</v>
      </c>
      <c r="D858" s="91" t="s">
        <v>101</v>
      </c>
      <c r="E858" s="87">
        <v>0</v>
      </c>
      <c r="F858" s="87">
        <f t="shared" si="38"/>
        <v>70</v>
      </c>
      <c r="G858" s="87">
        <f t="shared" si="38"/>
        <v>70</v>
      </c>
      <c r="H858" s="87">
        <v>30102403</v>
      </c>
      <c r="I858" s="120"/>
      <c r="J858" s="120"/>
      <c r="N858" s="90">
        <v>70</v>
      </c>
    </row>
    <row r="859" spans="1:15" s="90" customFormat="1" ht="13.2">
      <c r="A859" s="86">
        <f t="shared" si="36"/>
        <v>605</v>
      </c>
      <c r="B859" s="87">
        <v>4123105</v>
      </c>
      <c r="C859" s="108" t="s">
        <v>231</v>
      </c>
      <c r="D859" s="91" t="s">
        <v>101</v>
      </c>
      <c r="E859" s="87">
        <v>0</v>
      </c>
      <c r="F859" s="87">
        <f t="shared" si="38"/>
        <v>50</v>
      </c>
      <c r="G859" s="87">
        <f t="shared" si="38"/>
        <v>50</v>
      </c>
      <c r="H859" s="87">
        <v>30102400</v>
      </c>
      <c r="I859" s="120"/>
      <c r="J859" s="120"/>
      <c r="N859" s="90">
        <v>50</v>
      </c>
    </row>
    <row r="860" spans="1:15" s="90" customFormat="1" ht="26.4">
      <c r="A860" s="86">
        <f t="shared" si="36"/>
        <v>606</v>
      </c>
      <c r="B860" s="87">
        <v>4128303</v>
      </c>
      <c r="C860" s="108" t="s">
        <v>232</v>
      </c>
      <c r="D860" s="91" t="s">
        <v>101</v>
      </c>
      <c r="E860" s="87">
        <v>0</v>
      </c>
      <c r="F860" s="87">
        <f t="shared" si="38"/>
        <v>20</v>
      </c>
      <c r="G860" s="87">
        <f t="shared" si="38"/>
        <v>20</v>
      </c>
      <c r="H860" s="87">
        <v>30102400</v>
      </c>
      <c r="I860" s="120"/>
      <c r="J860" s="120"/>
      <c r="N860" s="90">
        <v>20</v>
      </c>
    </row>
    <row r="861" spans="1:15" s="90" customFormat="1" ht="26.4">
      <c r="A861" s="86">
        <f t="shared" si="36"/>
        <v>607</v>
      </c>
      <c r="B861" s="87">
        <v>4123107</v>
      </c>
      <c r="C861" s="108" t="s">
        <v>233</v>
      </c>
      <c r="D861" s="105" t="s">
        <v>101</v>
      </c>
      <c r="E861" s="87">
        <v>0</v>
      </c>
      <c r="F861" s="87">
        <f t="shared" si="38"/>
        <v>50</v>
      </c>
      <c r="G861" s="87">
        <f t="shared" si="38"/>
        <v>50</v>
      </c>
      <c r="H861" s="87">
        <v>30151703</v>
      </c>
      <c r="I861" s="120"/>
      <c r="J861" s="120"/>
      <c r="N861" s="90">
        <v>50</v>
      </c>
    </row>
    <row r="862" spans="1:15" s="90" customFormat="1" ht="26.4">
      <c r="A862" s="86">
        <f t="shared" si="36"/>
        <v>608</v>
      </c>
      <c r="B862" s="156">
        <v>4123107</v>
      </c>
      <c r="C862" s="108" t="s">
        <v>234</v>
      </c>
      <c r="D862" s="105" t="s">
        <v>101</v>
      </c>
      <c r="E862" s="87">
        <v>0</v>
      </c>
      <c r="F862" s="87">
        <f t="shared" si="38"/>
        <v>50</v>
      </c>
      <c r="G862" s="87">
        <f t="shared" si="38"/>
        <v>50</v>
      </c>
      <c r="H862" s="87">
        <v>30151703</v>
      </c>
      <c r="I862" s="120"/>
      <c r="J862" s="120"/>
      <c r="N862" s="90">
        <v>50</v>
      </c>
    </row>
    <row r="863" spans="1:15" s="90" customFormat="1" ht="26.4">
      <c r="A863" s="86">
        <f t="shared" si="36"/>
        <v>609</v>
      </c>
      <c r="B863" s="87">
        <v>4123106</v>
      </c>
      <c r="C863" s="108" t="s">
        <v>482</v>
      </c>
      <c r="D863" s="92" t="s">
        <v>101</v>
      </c>
      <c r="E863" s="87">
        <v>0</v>
      </c>
      <c r="F863" s="87">
        <f t="shared" si="38"/>
        <v>50</v>
      </c>
      <c r="G863" s="87">
        <f t="shared" si="38"/>
        <v>50</v>
      </c>
      <c r="H863" s="87">
        <v>30151703</v>
      </c>
      <c r="I863" s="120"/>
      <c r="J863" s="120"/>
      <c r="N863" s="90">
        <v>50</v>
      </c>
    </row>
    <row r="864" spans="1:15" s="90" customFormat="1" ht="26.4">
      <c r="A864" s="86">
        <f t="shared" si="36"/>
        <v>610</v>
      </c>
      <c r="B864" s="87">
        <v>4151301</v>
      </c>
      <c r="C864" s="108" t="s">
        <v>483</v>
      </c>
      <c r="D864" s="105" t="s">
        <v>103</v>
      </c>
      <c r="E864" s="87">
        <v>0</v>
      </c>
      <c r="F864" s="87">
        <f t="shared" si="38"/>
        <v>500</v>
      </c>
      <c r="G864" s="87">
        <f t="shared" si="38"/>
        <v>400</v>
      </c>
      <c r="H864" s="87">
        <v>26121520</v>
      </c>
      <c r="I864" s="120"/>
      <c r="J864" s="120"/>
      <c r="K864" s="90">
        <v>100</v>
      </c>
      <c r="N864" s="90">
        <v>200</v>
      </c>
      <c r="O864" s="90">
        <v>200</v>
      </c>
    </row>
    <row r="865" spans="1:15" s="90" customFormat="1" ht="26.4">
      <c r="A865" s="86">
        <f t="shared" si="36"/>
        <v>611</v>
      </c>
      <c r="B865" s="87">
        <v>4123106</v>
      </c>
      <c r="C865" s="108" t="s">
        <v>484</v>
      </c>
      <c r="D865" s="91" t="s">
        <v>101</v>
      </c>
      <c r="E865" s="87">
        <v>0</v>
      </c>
      <c r="F865" s="87">
        <f t="shared" si="38"/>
        <v>50</v>
      </c>
      <c r="G865" s="87">
        <f t="shared" si="38"/>
        <v>50</v>
      </c>
      <c r="H865" s="87">
        <v>30151703</v>
      </c>
      <c r="I865" s="120"/>
      <c r="J865" s="120"/>
      <c r="N865" s="90">
        <v>50</v>
      </c>
    </row>
    <row r="866" spans="1:15" s="90" customFormat="1" ht="26.4">
      <c r="A866" s="86">
        <f t="shared" si="36"/>
        <v>612</v>
      </c>
      <c r="B866" s="87">
        <v>30151703</v>
      </c>
      <c r="C866" s="111" t="s">
        <v>235</v>
      </c>
      <c r="D866" s="107" t="s">
        <v>101</v>
      </c>
      <c r="E866" s="87">
        <v>0</v>
      </c>
      <c r="F866" s="87">
        <f t="shared" si="38"/>
        <v>17</v>
      </c>
      <c r="G866" s="87">
        <f t="shared" si="38"/>
        <v>17</v>
      </c>
      <c r="H866" s="87">
        <v>30171507</v>
      </c>
      <c r="I866" s="120"/>
      <c r="J866" s="120"/>
      <c r="N866" s="90">
        <v>2</v>
      </c>
      <c r="O866" s="90">
        <v>15</v>
      </c>
    </row>
    <row r="867" spans="1:15" s="90" customFormat="1" ht="26.4">
      <c r="A867" s="86">
        <f t="shared" si="36"/>
        <v>613</v>
      </c>
      <c r="B867" s="87">
        <v>4294601</v>
      </c>
      <c r="C867" s="89" t="s">
        <v>485</v>
      </c>
      <c r="D867" s="92" t="s">
        <v>175</v>
      </c>
      <c r="E867" s="87">
        <v>0</v>
      </c>
      <c r="F867" s="87">
        <v>5</v>
      </c>
      <c r="G867" s="87">
        <v>5</v>
      </c>
      <c r="H867" s="87">
        <v>31152002</v>
      </c>
      <c r="I867" s="120"/>
      <c r="J867" s="120"/>
      <c r="K867" s="90">
        <v>5</v>
      </c>
      <c r="O867" s="90">
        <v>5</v>
      </c>
    </row>
    <row r="868" spans="1:15" s="90" customFormat="1" ht="13.2">
      <c r="A868" s="86">
        <f t="shared" si="36"/>
        <v>614</v>
      </c>
      <c r="B868" s="87">
        <v>4294603</v>
      </c>
      <c r="C868" s="89" t="s">
        <v>236</v>
      </c>
      <c r="D868" s="92" t="s">
        <v>237</v>
      </c>
      <c r="E868" s="87">
        <v>0</v>
      </c>
      <c r="F868" s="87">
        <f t="shared" si="38"/>
        <v>5</v>
      </c>
      <c r="G868" s="87">
        <f t="shared" si="38"/>
        <v>5</v>
      </c>
      <c r="H868" s="87">
        <v>31152305</v>
      </c>
      <c r="I868" s="120"/>
      <c r="J868" s="120"/>
      <c r="N868" s="90">
        <v>5</v>
      </c>
    </row>
    <row r="869" spans="1:15" s="90" customFormat="1" ht="13.2">
      <c r="A869" s="86">
        <f t="shared" si="36"/>
        <v>615</v>
      </c>
      <c r="B869" s="87">
        <v>4294603</v>
      </c>
      <c r="C869" s="89" t="s">
        <v>238</v>
      </c>
      <c r="D869" s="91" t="s">
        <v>237</v>
      </c>
      <c r="E869" s="87">
        <v>0</v>
      </c>
      <c r="F869" s="87">
        <f t="shared" si="38"/>
        <v>15</v>
      </c>
      <c r="G869" s="87">
        <f t="shared" si="38"/>
        <v>15</v>
      </c>
      <c r="H869" s="87">
        <v>31152305</v>
      </c>
      <c r="I869" s="120"/>
      <c r="J869" s="120"/>
      <c r="N869" s="90">
        <v>15</v>
      </c>
    </row>
    <row r="870" spans="1:15" s="90" customFormat="1" ht="26.4">
      <c r="A870" s="86">
        <f t="shared" si="36"/>
        <v>616</v>
      </c>
      <c r="B870" s="87">
        <v>4294603</v>
      </c>
      <c r="C870" s="89" t="s">
        <v>239</v>
      </c>
      <c r="D870" s="113" t="s">
        <v>101</v>
      </c>
      <c r="E870" s="87">
        <v>0</v>
      </c>
      <c r="F870" s="87">
        <f t="shared" si="38"/>
        <v>200</v>
      </c>
      <c r="G870" s="87">
        <f t="shared" si="38"/>
        <v>200</v>
      </c>
      <c r="H870" s="87">
        <v>49151504</v>
      </c>
      <c r="I870" s="120"/>
      <c r="J870" s="120"/>
      <c r="N870" s="90">
        <v>200</v>
      </c>
    </row>
    <row r="871" spans="1:15" s="90" customFormat="1" ht="26.4">
      <c r="A871" s="86">
        <f t="shared" si="36"/>
        <v>617</v>
      </c>
      <c r="B871" s="87">
        <v>4299212</v>
      </c>
      <c r="C871" s="89" t="s">
        <v>240</v>
      </c>
      <c r="D871" s="107" t="s">
        <v>101</v>
      </c>
      <c r="E871" s="87">
        <v>0</v>
      </c>
      <c r="F871" s="87">
        <f t="shared" si="38"/>
        <v>30</v>
      </c>
      <c r="G871" s="87">
        <f t="shared" si="38"/>
        <v>20</v>
      </c>
      <c r="H871" s="87">
        <v>31162403</v>
      </c>
      <c r="I871" s="120"/>
      <c r="J871" s="120"/>
      <c r="K871" s="90">
        <v>5</v>
      </c>
      <c r="M871" s="90">
        <v>5</v>
      </c>
      <c r="N871" s="90">
        <v>10</v>
      </c>
      <c r="O871" s="90">
        <v>10</v>
      </c>
    </row>
    <row r="872" spans="1:15" s="90" customFormat="1" ht="38.25" customHeight="1">
      <c r="A872" s="86">
        <f t="shared" si="36"/>
        <v>618</v>
      </c>
      <c r="B872" s="87">
        <v>4299101</v>
      </c>
      <c r="C872" s="89" t="s">
        <v>241</v>
      </c>
      <c r="D872" s="105" t="s">
        <v>103</v>
      </c>
      <c r="E872" s="87">
        <v>0</v>
      </c>
      <c r="F872" s="87">
        <f>+K872+M872+N872+O872</f>
        <v>8</v>
      </c>
      <c r="G872" s="87">
        <f>+L872+N872+O872+P872</f>
        <v>4</v>
      </c>
      <c r="H872" s="87">
        <v>31151609</v>
      </c>
      <c r="I872" s="120"/>
      <c r="J872" s="120"/>
      <c r="K872" s="90">
        <v>2</v>
      </c>
      <c r="M872" s="90">
        <v>2</v>
      </c>
      <c r="N872" s="90">
        <v>2</v>
      </c>
      <c r="O872" s="90">
        <v>2</v>
      </c>
    </row>
    <row r="873" spans="1:15" s="90" customFormat="1" ht="13.2">
      <c r="A873" s="93"/>
      <c r="B873" s="94"/>
      <c r="C873" s="95"/>
      <c r="D873" s="114"/>
      <c r="E873" s="94"/>
      <c r="F873" s="94"/>
      <c r="G873" s="94"/>
      <c r="H873" s="94"/>
      <c r="I873" s="97"/>
      <c r="J873" s="97"/>
    </row>
    <row r="874" spans="1:15" s="90" customFormat="1" ht="13.8">
      <c r="A874" s="1165" t="s">
        <v>39</v>
      </c>
      <c r="B874" s="1165"/>
      <c r="C874" s="1165"/>
      <c r="D874" s="1165" t="s">
        <v>40</v>
      </c>
      <c r="E874" s="1165"/>
      <c r="F874" s="1165"/>
      <c r="G874" s="1165"/>
      <c r="H874" s="1165">
        <v>26121520</v>
      </c>
      <c r="I874" s="1165"/>
      <c r="J874" s="1165"/>
    </row>
    <row r="875" spans="1:15" s="90" customFormat="1" ht="44.25" customHeight="1">
      <c r="A875" s="1165" t="s">
        <v>95</v>
      </c>
      <c r="B875" s="1165"/>
      <c r="C875" s="1165"/>
      <c r="D875" s="1261" t="s">
        <v>100</v>
      </c>
      <c r="E875" s="1261"/>
      <c r="F875" s="1261"/>
      <c r="G875" s="1261"/>
      <c r="H875" s="1262">
        <v>3000000</v>
      </c>
      <c r="I875" s="1263"/>
      <c r="J875" s="1263"/>
    </row>
    <row r="876" spans="1:15" s="90" customFormat="1" ht="41.4">
      <c r="A876" s="85" t="s">
        <v>41</v>
      </c>
      <c r="B876" s="37" t="s">
        <v>42</v>
      </c>
      <c r="C876" s="37" t="s">
        <v>43</v>
      </c>
      <c r="D876" s="37" t="s">
        <v>44</v>
      </c>
      <c r="E876" s="37" t="s">
        <v>45</v>
      </c>
      <c r="F876" s="37" t="s">
        <v>46</v>
      </c>
      <c r="G876" s="37" t="s">
        <v>47</v>
      </c>
      <c r="H876" s="37" t="s">
        <v>48</v>
      </c>
      <c r="I876" s="37" t="s">
        <v>49</v>
      </c>
      <c r="J876" s="37" t="s">
        <v>50</v>
      </c>
    </row>
    <row r="877" spans="1:15" s="90" customFormat="1" ht="26.4">
      <c r="A877" s="98">
        <f>A872+1</f>
        <v>619</v>
      </c>
      <c r="B877" s="99">
        <v>4299206</v>
      </c>
      <c r="C877" s="89" t="s">
        <v>242</v>
      </c>
      <c r="D877" s="91" t="s">
        <v>101</v>
      </c>
      <c r="E877" s="87">
        <v>0</v>
      </c>
      <c r="F877" s="87">
        <f t="shared" ref="F877:F893" si="39">+K877+M877+N877+O877</f>
        <v>8</v>
      </c>
      <c r="G877" s="87">
        <f>F877</f>
        <v>8</v>
      </c>
      <c r="H877" s="99">
        <v>46171501</v>
      </c>
      <c r="I877" s="120"/>
      <c r="J877" s="120"/>
      <c r="K877" s="90">
        <v>2</v>
      </c>
      <c r="M877" s="90">
        <v>2</v>
      </c>
      <c r="N877" s="90">
        <v>2</v>
      </c>
      <c r="O877" s="90">
        <v>2</v>
      </c>
    </row>
    <row r="878" spans="1:15" s="90" customFormat="1" ht="39.6">
      <c r="A878" s="86">
        <f t="shared" ref="A878:A893" si="40">A877+1</f>
        <v>620</v>
      </c>
      <c r="B878" s="87">
        <v>4299203</v>
      </c>
      <c r="C878" s="89" t="s">
        <v>243</v>
      </c>
      <c r="D878" s="91" t="s">
        <v>101</v>
      </c>
      <c r="E878" s="87">
        <v>0</v>
      </c>
      <c r="F878" s="87">
        <f t="shared" si="39"/>
        <v>30</v>
      </c>
      <c r="G878" s="87">
        <f t="shared" ref="G878:G893" si="41">F878</f>
        <v>30</v>
      </c>
      <c r="H878" s="87">
        <v>31162402</v>
      </c>
      <c r="I878" s="120"/>
      <c r="J878" s="120"/>
      <c r="N878" s="90">
        <v>15</v>
      </c>
      <c r="O878" s="90">
        <v>15</v>
      </c>
    </row>
    <row r="879" spans="1:15" s="90" customFormat="1" ht="52.8">
      <c r="A879" s="86">
        <f t="shared" si="40"/>
        <v>621</v>
      </c>
      <c r="B879" s="87">
        <v>4299203</v>
      </c>
      <c r="C879" s="89" t="s">
        <v>244</v>
      </c>
      <c r="D879" s="91" t="s">
        <v>101</v>
      </c>
      <c r="E879" s="87">
        <v>0</v>
      </c>
      <c r="F879" s="87">
        <f t="shared" si="39"/>
        <v>8</v>
      </c>
      <c r="G879" s="87">
        <f t="shared" si="41"/>
        <v>8</v>
      </c>
      <c r="H879" s="87">
        <v>31162801</v>
      </c>
      <c r="I879" s="120"/>
      <c r="J879" s="120"/>
      <c r="K879" s="90">
        <v>2</v>
      </c>
      <c r="M879" s="90">
        <v>2</v>
      </c>
      <c r="N879" s="90">
        <v>2</v>
      </c>
      <c r="O879" s="90">
        <v>2</v>
      </c>
    </row>
    <row r="880" spans="1:15" s="90" customFormat="1" ht="26.4">
      <c r="A880" s="86">
        <f t="shared" si="40"/>
        <v>622</v>
      </c>
      <c r="B880" s="87">
        <v>4294408</v>
      </c>
      <c r="C880" s="89" t="s">
        <v>245</v>
      </c>
      <c r="D880" s="92" t="s">
        <v>101</v>
      </c>
      <c r="E880" s="87">
        <v>0</v>
      </c>
      <c r="F880" s="87">
        <f t="shared" si="39"/>
        <v>5</v>
      </c>
      <c r="G880" s="87">
        <f t="shared" si="41"/>
        <v>5</v>
      </c>
      <c r="H880" s="87">
        <v>31161503</v>
      </c>
      <c r="I880" s="120"/>
      <c r="J880" s="120"/>
      <c r="K880" s="90">
        <v>1</v>
      </c>
      <c r="N880" s="90">
        <v>2</v>
      </c>
      <c r="O880" s="90">
        <v>2</v>
      </c>
    </row>
    <row r="881" spans="1:15" s="90" customFormat="1" ht="26.4">
      <c r="A881" s="86">
        <f t="shared" si="40"/>
        <v>623</v>
      </c>
      <c r="B881" s="87">
        <v>4294408</v>
      </c>
      <c r="C881" s="89" t="s">
        <v>246</v>
      </c>
      <c r="D881" s="92" t="s">
        <v>101</v>
      </c>
      <c r="E881" s="87">
        <v>0</v>
      </c>
      <c r="F881" s="87">
        <f t="shared" si="39"/>
        <v>5</v>
      </c>
      <c r="G881" s="87">
        <f t="shared" si="41"/>
        <v>5</v>
      </c>
      <c r="H881" s="87">
        <v>31161503</v>
      </c>
      <c r="I881" s="120"/>
      <c r="J881" s="120"/>
      <c r="K881" s="90">
        <v>1</v>
      </c>
      <c r="N881" s="90">
        <v>2</v>
      </c>
      <c r="O881" s="90">
        <v>2</v>
      </c>
    </row>
    <row r="882" spans="1:15" s="90" customFormat="1" ht="26.4">
      <c r="A882" s="86">
        <f t="shared" si="40"/>
        <v>624</v>
      </c>
      <c r="B882" s="87">
        <v>4294408</v>
      </c>
      <c r="C882" s="89" t="s">
        <v>419</v>
      </c>
      <c r="D882" s="91" t="s">
        <v>101</v>
      </c>
      <c r="E882" s="87">
        <v>0</v>
      </c>
      <c r="F882" s="87">
        <f t="shared" si="39"/>
        <v>5</v>
      </c>
      <c r="G882" s="87">
        <f t="shared" si="41"/>
        <v>5</v>
      </c>
      <c r="H882" s="87">
        <v>31161503</v>
      </c>
      <c r="I882" s="120"/>
      <c r="J882" s="120"/>
      <c r="K882" s="90">
        <v>1</v>
      </c>
      <c r="N882" s="90">
        <v>2</v>
      </c>
      <c r="O882" s="90">
        <v>2</v>
      </c>
    </row>
    <row r="883" spans="1:15" s="90" customFormat="1" ht="13.2">
      <c r="A883" s="86">
        <f t="shared" si="40"/>
        <v>625</v>
      </c>
      <c r="B883" s="87">
        <v>4292115</v>
      </c>
      <c r="C883" s="89" t="s">
        <v>247</v>
      </c>
      <c r="D883" s="91" t="s">
        <v>101</v>
      </c>
      <c r="E883" s="87">
        <v>0</v>
      </c>
      <c r="F883" s="87">
        <f t="shared" si="39"/>
        <v>40</v>
      </c>
      <c r="G883" s="87">
        <f t="shared" si="41"/>
        <v>40</v>
      </c>
      <c r="H883" s="87">
        <v>27111552</v>
      </c>
      <c r="I883" s="120"/>
      <c r="J883" s="120"/>
      <c r="K883" s="90">
        <v>5</v>
      </c>
      <c r="M883" s="90">
        <v>5</v>
      </c>
      <c r="N883" s="90">
        <v>20</v>
      </c>
      <c r="O883" s="90">
        <v>10</v>
      </c>
    </row>
    <row r="884" spans="1:15" s="90" customFormat="1" ht="13.2">
      <c r="A884" s="86">
        <f t="shared" si="40"/>
        <v>626</v>
      </c>
      <c r="B884" s="87">
        <v>4154103</v>
      </c>
      <c r="C884" s="89" t="s">
        <v>248</v>
      </c>
      <c r="D884" s="91" t="s">
        <v>237</v>
      </c>
      <c r="E884" s="87">
        <v>0</v>
      </c>
      <c r="F884" s="87">
        <f t="shared" si="39"/>
        <v>10</v>
      </c>
      <c r="G884" s="87">
        <f t="shared" si="41"/>
        <v>10</v>
      </c>
      <c r="H884" s="87">
        <v>23271812</v>
      </c>
      <c r="I884" s="120"/>
      <c r="J884" s="120"/>
      <c r="N884" s="90">
        <v>10</v>
      </c>
    </row>
    <row r="885" spans="1:15" s="90" customFormat="1" ht="13.2">
      <c r="A885" s="86">
        <f t="shared" si="40"/>
        <v>627</v>
      </c>
      <c r="B885" s="87">
        <v>4154103</v>
      </c>
      <c r="C885" s="89" t="s">
        <v>420</v>
      </c>
      <c r="D885" s="91" t="s">
        <v>237</v>
      </c>
      <c r="E885" s="87">
        <v>0</v>
      </c>
      <c r="F885" s="87">
        <f t="shared" si="39"/>
        <v>10</v>
      </c>
      <c r="G885" s="87">
        <f t="shared" si="41"/>
        <v>10</v>
      </c>
      <c r="H885" s="87">
        <v>23271812</v>
      </c>
      <c r="I885" s="120"/>
      <c r="J885" s="120"/>
      <c r="N885" s="90">
        <v>10</v>
      </c>
    </row>
    <row r="886" spans="1:15" s="90" customFormat="1" ht="13.2">
      <c r="A886" s="86">
        <f t="shared" si="40"/>
        <v>628</v>
      </c>
      <c r="B886" s="87">
        <v>4154103</v>
      </c>
      <c r="C886" s="89" t="s">
        <v>249</v>
      </c>
      <c r="D886" s="92" t="s">
        <v>250</v>
      </c>
      <c r="E886" s="87">
        <v>0</v>
      </c>
      <c r="F886" s="87">
        <f t="shared" si="39"/>
        <v>10</v>
      </c>
      <c r="G886" s="87">
        <f t="shared" si="41"/>
        <v>10</v>
      </c>
      <c r="H886" s="87">
        <v>23271812</v>
      </c>
      <c r="I886" s="120"/>
      <c r="J886" s="120"/>
      <c r="N886" s="90">
        <v>10</v>
      </c>
    </row>
    <row r="887" spans="1:15" s="90" customFormat="1" ht="13.2">
      <c r="A887" s="86">
        <f t="shared" si="40"/>
        <v>629</v>
      </c>
      <c r="B887" s="87">
        <v>4154103</v>
      </c>
      <c r="C887" s="89" t="s">
        <v>251</v>
      </c>
      <c r="D887" s="91" t="s">
        <v>237</v>
      </c>
      <c r="E887" s="87">
        <v>0</v>
      </c>
      <c r="F887" s="87">
        <f t="shared" si="39"/>
        <v>10</v>
      </c>
      <c r="G887" s="87">
        <f t="shared" si="41"/>
        <v>10</v>
      </c>
      <c r="H887" s="87">
        <v>23271812</v>
      </c>
      <c r="I887" s="120"/>
      <c r="J887" s="120"/>
      <c r="N887" s="90">
        <v>10</v>
      </c>
    </row>
    <row r="888" spans="1:15" s="90" customFormat="1" ht="13.2">
      <c r="A888" s="86">
        <f t="shared" si="40"/>
        <v>630</v>
      </c>
      <c r="B888" s="87">
        <v>4294401</v>
      </c>
      <c r="C888" s="89" t="s">
        <v>252</v>
      </c>
      <c r="D888" s="105" t="s">
        <v>423</v>
      </c>
      <c r="E888" s="87">
        <v>0</v>
      </c>
      <c r="F888" s="87">
        <f t="shared" si="39"/>
        <v>1</v>
      </c>
      <c r="G888" s="87">
        <f t="shared" si="41"/>
        <v>1</v>
      </c>
      <c r="H888" s="87">
        <v>31161509</v>
      </c>
      <c r="I888" s="120"/>
      <c r="J888" s="120"/>
      <c r="N888" s="90">
        <v>1</v>
      </c>
    </row>
    <row r="889" spans="1:15" s="90" customFormat="1" ht="39.6">
      <c r="A889" s="86">
        <f t="shared" si="40"/>
        <v>631</v>
      </c>
      <c r="B889" s="87">
        <v>4294401</v>
      </c>
      <c r="C889" s="89" t="s">
        <v>422</v>
      </c>
      <c r="D889" s="91" t="s">
        <v>423</v>
      </c>
      <c r="E889" s="87">
        <v>0</v>
      </c>
      <c r="F889" s="87">
        <f t="shared" si="39"/>
        <v>1</v>
      </c>
      <c r="G889" s="87">
        <f t="shared" si="41"/>
        <v>1</v>
      </c>
      <c r="H889" s="87">
        <v>31161509</v>
      </c>
      <c r="I889" s="120"/>
      <c r="J889" s="120"/>
      <c r="N889" s="90">
        <v>1</v>
      </c>
    </row>
    <row r="890" spans="1:15" s="90" customFormat="1" ht="13.2">
      <c r="A890" s="86">
        <f t="shared" si="40"/>
        <v>632</v>
      </c>
      <c r="B890" s="87">
        <v>4324004</v>
      </c>
      <c r="C890" s="108" t="s">
        <v>253</v>
      </c>
      <c r="D890" s="92" t="s">
        <v>101</v>
      </c>
      <c r="E890" s="87">
        <v>0</v>
      </c>
      <c r="F890" s="87">
        <f t="shared" si="39"/>
        <v>50</v>
      </c>
      <c r="G890" s="87">
        <f t="shared" si="41"/>
        <v>50</v>
      </c>
      <c r="H890" s="87">
        <v>30181701</v>
      </c>
      <c r="I890" s="120"/>
      <c r="J890" s="120"/>
      <c r="K890" s="90">
        <v>5</v>
      </c>
      <c r="M890" s="90">
        <v>5</v>
      </c>
      <c r="N890" s="90">
        <v>20</v>
      </c>
      <c r="O890" s="90">
        <v>20</v>
      </c>
    </row>
    <row r="891" spans="1:15" s="90" customFormat="1" ht="13.2">
      <c r="A891" s="86">
        <f t="shared" si="40"/>
        <v>633</v>
      </c>
      <c r="B891" s="87">
        <v>4324001</v>
      </c>
      <c r="C891" s="108" t="s">
        <v>254</v>
      </c>
      <c r="D891" s="91" t="s">
        <v>101</v>
      </c>
      <c r="E891" s="87">
        <v>0</v>
      </c>
      <c r="F891" s="87">
        <f t="shared" si="39"/>
        <v>50</v>
      </c>
      <c r="G891" s="87">
        <f t="shared" si="41"/>
        <v>50</v>
      </c>
      <c r="H891" s="87">
        <v>31524569</v>
      </c>
      <c r="I891" s="120"/>
      <c r="J891" s="120"/>
      <c r="K891" s="90">
        <v>5</v>
      </c>
      <c r="M891" s="90">
        <v>5</v>
      </c>
      <c r="N891" s="90">
        <v>20</v>
      </c>
      <c r="O891" s="90">
        <v>20</v>
      </c>
    </row>
    <row r="892" spans="1:15" s="90" customFormat="1" ht="13.2">
      <c r="A892" s="86">
        <f t="shared" si="40"/>
        <v>634</v>
      </c>
      <c r="B892" s="87">
        <v>4324099</v>
      </c>
      <c r="C892" s="108" t="s">
        <v>255</v>
      </c>
      <c r="D892" s="91" t="s">
        <v>101</v>
      </c>
      <c r="E892" s="87">
        <v>0</v>
      </c>
      <c r="F892" s="87">
        <f t="shared" si="39"/>
        <v>6</v>
      </c>
      <c r="G892" s="87">
        <f t="shared" si="41"/>
        <v>6</v>
      </c>
      <c r="H892" s="87">
        <v>40141608</v>
      </c>
      <c r="I892" s="120"/>
      <c r="J892" s="120"/>
      <c r="N892" s="90">
        <v>6</v>
      </c>
    </row>
    <row r="893" spans="1:15" s="90" customFormat="1" ht="30" customHeight="1">
      <c r="A893" s="86">
        <f t="shared" si="40"/>
        <v>635</v>
      </c>
      <c r="B893" s="87">
        <v>4324099</v>
      </c>
      <c r="C893" s="108" t="s">
        <v>256</v>
      </c>
      <c r="D893" s="107" t="s">
        <v>101</v>
      </c>
      <c r="E893" s="87">
        <v>0</v>
      </c>
      <c r="F893" s="87">
        <f t="shared" si="39"/>
        <v>50</v>
      </c>
      <c r="G893" s="87">
        <f t="shared" si="41"/>
        <v>50</v>
      </c>
      <c r="H893" s="87">
        <v>31162800</v>
      </c>
      <c r="I893" s="120"/>
      <c r="J893" s="120"/>
      <c r="K893" s="90">
        <v>5</v>
      </c>
      <c r="M893" s="90">
        <v>5</v>
      </c>
      <c r="N893" s="90">
        <v>20</v>
      </c>
      <c r="O893" s="90">
        <v>20</v>
      </c>
    </row>
    <row r="894" spans="1:15" s="90" customFormat="1" ht="30" customHeight="1">
      <c r="A894" s="93"/>
      <c r="B894" s="94"/>
      <c r="C894" s="109"/>
      <c r="D894" s="110"/>
      <c r="E894" s="94"/>
      <c r="F894" s="94"/>
      <c r="G894" s="94"/>
      <c r="H894" s="94"/>
      <c r="I894" s="97"/>
      <c r="J894" s="97"/>
    </row>
    <row r="895" spans="1:15" s="90" customFormat="1" ht="13.8">
      <c r="A895" s="1165" t="s">
        <v>39</v>
      </c>
      <c r="B895" s="1165"/>
      <c r="C895" s="1165"/>
      <c r="D895" s="1165" t="s">
        <v>40</v>
      </c>
      <c r="E895" s="1165"/>
      <c r="F895" s="1165"/>
      <c r="G895" s="1165"/>
      <c r="H895" s="1165" t="s">
        <v>26</v>
      </c>
      <c r="I895" s="1165"/>
      <c r="J895" s="1165"/>
    </row>
    <row r="896" spans="1:15" s="90" customFormat="1" ht="13.8">
      <c r="A896" s="1165" t="s">
        <v>273</v>
      </c>
      <c r="B896" s="1165"/>
      <c r="C896" s="1165"/>
      <c r="D896" s="1261" t="s">
        <v>272</v>
      </c>
      <c r="E896" s="1261"/>
      <c r="F896" s="1261"/>
      <c r="G896" s="1261"/>
      <c r="H896" s="1262">
        <v>5000000</v>
      </c>
      <c r="I896" s="1263"/>
      <c r="J896" s="1263"/>
    </row>
    <row r="897" spans="1:15" s="90" customFormat="1" ht="41.4">
      <c r="A897" s="85" t="s">
        <v>41</v>
      </c>
      <c r="B897" s="37" t="s">
        <v>42</v>
      </c>
      <c r="C897" s="37" t="s">
        <v>43</v>
      </c>
      <c r="D897" s="37" t="s">
        <v>44</v>
      </c>
      <c r="E897" s="37" t="s">
        <v>45</v>
      </c>
      <c r="F897" s="37" t="s">
        <v>46</v>
      </c>
      <c r="G897" s="37" t="s">
        <v>47</v>
      </c>
      <c r="H897" s="37" t="s">
        <v>48</v>
      </c>
      <c r="I897" s="37" t="s">
        <v>49</v>
      </c>
      <c r="J897" s="37" t="s">
        <v>50</v>
      </c>
    </row>
    <row r="898" spans="1:15" s="90" customFormat="1" ht="52.8">
      <c r="A898" s="86">
        <f>A893</f>
        <v>635</v>
      </c>
      <c r="B898" s="87">
        <v>4621205</v>
      </c>
      <c r="C898" s="111" t="s">
        <v>257</v>
      </c>
      <c r="D898" s="92" t="s">
        <v>101</v>
      </c>
      <c r="E898" s="87">
        <v>0</v>
      </c>
      <c r="F898" s="87">
        <f t="shared" ref="F898:F909" si="42">SUM(K898:O898)</f>
        <v>4</v>
      </c>
      <c r="G898" s="87">
        <v>4</v>
      </c>
      <c r="H898" s="87">
        <v>39121616</v>
      </c>
      <c r="I898" s="120"/>
      <c r="J898" s="120"/>
      <c r="K898" s="90">
        <v>1</v>
      </c>
      <c r="O898" s="90">
        <v>3</v>
      </c>
    </row>
    <row r="899" spans="1:15" s="90" customFormat="1" ht="52.8">
      <c r="A899" s="86">
        <f t="shared" ref="A899:A909" si="43">A898+1</f>
        <v>636</v>
      </c>
      <c r="B899" s="87">
        <v>4621205</v>
      </c>
      <c r="C899" s="111" t="s">
        <v>258</v>
      </c>
      <c r="D899" s="91" t="s">
        <v>101</v>
      </c>
      <c r="E899" s="87">
        <v>0</v>
      </c>
      <c r="F899" s="87">
        <f t="shared" si="42"/>
        <v>30</v>
      </c>
      <c r="G899" s="87">
        <v>30</v>
      </c>
      <c r="H899" s="87">
        <v>39121304</v>
      </c>
      <c r="I899" s="120"/>
      <c r="J899" s="120"/>
      <c r="K899" s="90">
        <v>5</v>
      </c>
      <c r="M899" s="90">
        <v>5</v>
      </c>
      <c r="N899" s="90">
        <v>10</v>
      </c>
      <c r="O899" s="90">
        <v>10</v>
      </c>
    </row>
    <row r="900" spans="1:15" s="90" customFormat="1" ht="13.2">
      <c r="A900" s="86">
        <f t="shared" si="43"/>
        <v>637</v>
      </c>
      <c r="B900" s="87">
        <v>4621205</v>
      </c>
      <c r="C900" s="111" t="s">
        <v>259</v>
      </c>
      <c r="D900" s="91" t="s">
        <v>101</v>
      </c>
      <c r="E900" s="87">
        <v>0</v>
      </c>
      <c r="F900" s="87">
        <f t="shared" si="42"/>
        <v>50</v>
      </c>
      <c r="G900" s="87">
        <v>50</v>
      </c>
      <c r="H900" s="87">
        <v>39121303</v>
      </c>
      <c r="I900" s="120"/>
      <c r="J900" s="120"/>
      <c r="K900" s="90">
        <v>5</v>
      </c>
      <c r="M900" s="90">
        <v>5</v>
      </c>
      <c r="N900" s="90">
        <v>20</v>
      </c>
      <c r="O900" s="90">
        <v>20</v>
      </c>
    </row>
    <row r="901" spans="1:15" s="90" customFormat="1" ht="26.4">
      <c r="A901" s="86">
        <f t="shared" si="43"/>
        <v>638</v>
      </c>
      <c r="B901" s="87">
        <v>4621202</v>
      </c>
      <c r="C901" s="111" t="s">
        <v>260</v>
      </c>
      <c r="D901" s="91" t="s">
        <v>101</v>
      </c>
      <c r="E901" s="87">
        <v>0</v>
      </c>
      <c r="F901" s="87">
        <f t="shared" si="42"/>
        <v>50</v>
      </c>
      <c r="G901" s="87">
        <v>50</v>
      </c>
      <c r="H901" s="87">
        <v>39122200</v>
      </c>
      <c r="I901" s="120"/>
      <c r="J901" s="120"/>
      <c r="K901" s="90">
        <v>5</v>
      </c>
      <c r="M901" s="90">
        <v>5</v>
      </c>
      <c r="N901" s="90">
        <v>20</v>
      </c>
      <c r="O901" s="90">
        <v>20</v>
      </c>
    </row>
    <row r="902" spans="1:15" s="90" customFormat="1" ht="26.4">
      <c r="A902" s="86">
        <f t="shared" si="43"/>
        <v>639</v>
      </c>
      <c r="B902" s="87">
        <v>4621202</v>
      </c>
      <c r="C902" s="111" t="s">
        <v>261</v>
      </c>
      <c r="D902" s="91" t="s">
        <v>101</v>
      </c>
      <c r="E902" s="87">
        <v>0</v>
      </c>
      <c r="F902" s="87">
        <f t="shared" si="42"/>
        <v>50</v>
      </c>
      <c r="G902" s="87">
        <v>50</v>
      </c>
      <c r="H902" s="87">
        <v>39122200</v>
      </c>
      <c r="I902" s="120"/>
      <c r="J902" s="120"/>
      <c r="K902" s="90">
        <v>5</v>
      </c>
      <c r="M902" s="90">
        <v>5</v>
      </c>
      <c r="N902" s="90">
        <v>20</v>
      </c>
      <c r="O902" s="90">
        <v>20</v>
      </c>
    </row>
    <row r="903" spans="1:15" s="90" customFormat="1" ht="26.4">
      <c r="A903" s="86">
        <f t="shared" si="43"/>
        <v>640</v>
      </c>
      <c r="B903" s="87">
        <v>4621213</v>
      </c>
      <c r="C903" s="111" t="s">
        <v>262</v>
      </c>
      <c r="D903" s="91" t="s">
        <v>101</v>
      </c>
      <c r="E903" s="87">
        <v>0</v>
      </c>
      <c r="F903" s="87">
        <f t="shared" si="42"/>
        <v>50</v>
      </c>
      <c r="G903" s="87">
        <v>50</v>
      </c>
      <c r="H903" s="87">
        <v>39121402</v>
      </c>
      <c r="I903" s="120"/>
      <c r="J903" s="120"/>
      <c r="K903" s="90">
        <v>5</v>
      </c>
      <c r="M903" s="90">
        <v>5</v>
      </c>
      <c r="N903" s="90">
        <v>20</v>
      </c>
      <c r="O903" s="90">
        <v>20</v>
      </c>
    </row>
    <row r="904" spans="1:15" s="90" customFormat="1" ht="26.4">
      <c r="A904" s="86">
        <f t="shared" si="43"/>
        <v>641</v>
      </c>
      <c r="B904" s="87">
        <v>4621213</v>
      </c>
      <c r="C904" s="111" t="s">
        <v>263</v>
      </c>
      <c r="D904" s="91" t="s">
        <v>101</v>
      </c>
      <c r="E904" s="87">
        <v>0</v>
      </c>
      <c r="F904" s="87">
        <f t="shared" si="42"/>
        <v>50</v>
      </c>
      <c r="G904" s="87">
        <v>50</v>
      </c>
      <c r="H904" s="87">
        <v>39121402</v>
      </c>
      <c r="I904" s="120"/>
      <c r="J904" s="120"/>
      <c r="K904" s="90">
        <v>5</v>
      </c>
      <c r="M904" s="90">
        <v>5</v>
      </c>
      <c r="N904" s="90">
        <v>20</v>
      </c>
      <c r="O904" s="90">
        <v>20</v>
      </c>
    </row>
    <row r="905" spans="1:15" s="90" customFormat="1" ht="66">
      <c r="A905" s="86">
        <f t="shared" si="43"/>
        <v>642</v>
      </c>
      <c r="B905" s="87">
        <v>4651008</v>
      </c>
      <c r="C905" s="89" t="s">
        <v>264</v>
      </c>
      <c r="D905" s="91" t="s">
        <v>101</v>
      </c>
      <c r="E905" s="87">
        <v>0</v>
      </c>
      <c r="F905" s="87">
        <f t="shared" si="42"/>
        <v>50</v>
      </c>
      <c r="G905" s="87">
        <v>50</v>
      </c>
      <c r="H905" s="87">
        <v>39101601</v>
      </c>
      <c r="I905" s="120"/>
      <c r="J905" s="120"/>
      <c r="K905" s="90">
        <v>5</v>
      </c>
      <c r="M905" s="90">
        <v>5</v>
      </c>
      <c r="N905" s="90">
        <v>20</v>
      </c>
      <c r="O905" s="90">
        <v>20</v>
      </c>
    </row>
    <row r="906" spans="1:15" s="90" customFormat="1" ht="39.6">
      <c r="A906" s="86">
        <f t="shared" si="43"/>
        <v>643</v>
      </c>
      <c r="B906" s="87">
        <v>4651008</v>
      </c>
      <c r="C906" s="89" t="s">
        <v>421</v>
      </c>
      <c r="D906" s="91" t="s">
        <v>101</v>
      </c>
      <c r="E906" s="87">
        <v>0</v>
      </c>
      <c r="F906" s="87">
        <f t="shared" si="42"/>
        <v>50</v>
      </c>
      <c r="G906" s="87">
        <v>50</v>
      </c>
      <c r="H906" s="87">
        <v>39101601</v>
      </c>
      <c r="I906" s="120"/>
      <c r="J906" s="120"/>
      <c r="N906" s="90">
        <v>50</v>
      </c>
    </row>
    <row r="907" spans="1:15" ht="52.8">
      <c r="A907" s="86">
        <f t="shared" si="43"/>
        <v>644</v>
      </c>
      <c r="B907" s="87">
        <v>4651008</v>
      </c>
      <c r="C907" s="89" t="s">
        <v>265</v>
      </c>
      <c r="D907" s="107" t="s">
        <v>101</v>
      </c>
      <c r="E907" s="87">
        <v>0</v>
      </c>
      <c r="F907" s="87">
        <f t="shared" si="42"/>
        <v>50</v>
      </c>
      <c r="G907" s="87">
        <v>50</v>
      </c>
      <c r="H907" s="87">
        <v>39101601</v>
      </c>
      <c r="I907" s="120"/>
      <c r="J907" s="120"/>
      <c r="K907" s="90">
        <v>10</v>
      </c>
      <c r="N907" s="90">
        <v>20</v>
      </c>
      <c r="O907" s="90">
        <v>20</v>
      </c>
    </row>
    <row r="908" spans="1:15" s="90" customFormat="1" ht="26.4">
      <c r="A908" s="86">
        <f t="shared" si="43"/>
        <v>645</v>
      </c>
      <c r="B908" s="87">
        <v>4651007</v>
      </c>
      <c r="C908" s="89" t="s">
        <v>266</v>
      </c>
      <c r="D908" s="107" t="s">
        <v>101</v>
      </c>
      <c r="E908" s="87">
        <v>0</v>
      </c>
      <c r="F908" s="87">
        <f t="shared" si="42"/>
        <v>50</v>
      </c>
      <c r="G908" s="87">
        <v>50</v>
      </c>
      <c r="H908" s="87">
        <v>39112102</v>
      </c>
      <c r="I908" s="120"/>
      <c r="J908" s="120"/>
      <c r="K908" s="90">
        <v>5</v>
      </c>
      <c r="M908" s="90">
        <v>5</v>
      </c>
      <c r="N908" s="90">
        <v>20</v>
      </c>
      <c r="O908" s="90">
        <v>20</v>
      </c>
    </row>
    <row r="909" spans="1:15" s="90" customFormat="1" ht="26.4">
      <c r="A909" s="86">
        <f t="shared" si="43"/>
        <v>646</v>
      </c>
      <c r="B909" s="87">
        <v>4651007</v>
      </c>
      <c r="C909" s="89" t="s">
        <v>267</v>
      </c>
      <c r="D909" s="107" t="s">
        <v>101</v>
      </c>
      <c r="E909" s="87">
        <v>0</v>
      </c>
      <c r="F909" s="87">
        <f t="shared" si="42"/>
        <v>50</v>
      </c>
      <c r="G909" s="87">
        <v>50</v>
      </c>
      <c r="H909" s="87">
        <v>39112102</v>
      </c>
      <c r="I909" s="120"/>
      <c r="J909" s="120"/>
      <c r="K909" s="90">
        <v>5</v>
      </c>
      <c r="M909" s="90">
        <v>5</v>
      </c>
      <c r="N909" s="90">
        <v>20</v>
      </c>
      <c r="O909" s="90">
        <v>20</v>
      </c>
    </row>
    <row r="910" spans="1:15" s="90" customFormat="1" ht="13.8">
      <c r="A910" s="40"/>
      <c r="B910" s="19"/>
      <c r="C910" s="10"/>
      <c r="D910" s="19"/>
      <c r="E910" s="19"/>
      <c r="F910" s="19"/>
      <c r="G910" s="19"/>
      <c r="H910" s="19"/>
      <c r="I910" s="80"/>
      <c r="J910" s="80"/>
    </row>
    <row r="911" spans="1:15">
      <c r="A911" s="1154" t="s">
        <v>324</v>
      </c>
      <c r="B911" s="1154"/>
      <c r="C911" s="1154"/>
      <c r="D911" s="1154"/>
      <c r="E911" s="1154"/>
      <c r="F911" s="1154"/>
      <c r="G911" s="1154"/>
      <c r="H911" s="1154"/>
      <c r="I911" s="1154"/>
      <c r="J911" s="1154"/>
    </row>
    <row r="912" spans="1:15" s="90" customFormat="1" ht="13.8">
      <c r="A912" s="62"/>
      <c r="B912" s="62"/>
      <c r="C912" s="62"/>
      <c r="D912" s="63"/>
      <c r="E912" s="63"/>
      <c r="F912" s="62"/>
      <c r="G912" s="64"/>
      <c r="H912" s="64"/>
      <c r="I912" s="64"/>
      <c r="J912" s="64"/>
    </row>
    <row r="913" spans="1:11" s="90" customFormat="1" ht="23.25" customHeight="1">
      <c r="A913" s="1155" t="s">
        <v>325</v>
      </c>
      <c r="B913" s="1155"/>
      <c r="C913" s="1155"/>
      <c r="D913" s="1155"/>
      <c r="E913" s="1155"/>
      <c r="F913" s="1155"/>
      <c r="G913" s="1155"/>
      <c r="H913" s="1155"/>
      <c r="I913" s="1155"/>
      <c r="J913" s="1155"/>
    </row>
    <row r="914" spans="1:11">
      <c r="A914" s="83"/>
      <c r="B914" s="83"/>
      <c r="C914" s="83"/>
      <c r="D914" s="83"/>
      <c r="E914" s="83"/>
      <c r="F914" s="83"/>
      <c r="G914" s="83"/>
      <c r="H914" s="83"/>
      <c r="I914" s="83"/>
      <c r="J914" s="80"/>
    </row>
    <row r="915" spans="1:11" s="88" customFormat="1" ht="44.25" customHeight="1">
      <c r="A915" s="1165" t="s">
        <v>39</v>
      </c>
      <c r="B915" s="1165"/>
      <c r="C915" s="1165"/>
      <c r="D915" s="1165" t="s">
        <v>40</v>
      </c>
      <c r="E915" s="1165"/>
      <c r="F915" s="1165"/>
      <c r="G915" s="1165"/>
      <c r="H915" s="1165" t="s">
        <v>26</v>
      </c>
      <c r="I915" s="1165"/>
      <c r="J915" s="1165"/>
    </row>
    <row r="916" spans="1:11" s="88" customFormat="1" ht="13.8">
      <c r="A916" s="1165" t="s">
        <v>285</v>
      </c>
      <c r="B916" s="1165"/>
      <c r="C916" s="1165"/>
      <c r="D916" s="1261" t="s">
        <v>284</v>
      </c>
      <c r="E916" s="1261"/>
      <c r="F916" s="1261"/>
      <c r="G916" s="1261"/>
      <c r="H916" s="1262">
        <v>500000</v>
      </c>
      <c r="I916" s="1263"/>
      <c r="J916" s="1263"/>
    </row>
    <row r="917" spans="1:11" s="90" customFormat="1" ht="41.4">
      <c r="A917" s="36" t="s">
        <v>41</v>
      </c>
      <c r="B917" s="47" t="s">
        <v>42</v>
      </c>
      <c r="C917" s="47" t="s">
        <v>43</v>
      </c>
      <c r="D917" s="47" t="s">
        <v>44</v>
      </c>
      <c r="E917" s="47" t="s">
        <v>45</v>
      </c>
      <c r="F917" s="47" t="s">
        <v>46</v>
      </c>
      <c r="G917" s="47" t="s">
        <v>47</v>
      </c>
      <c r="H917" s="47" t="s">
        <v>48</v>
      </c>
      <c r="I917" s="47" t="s">
        <v>49</v>
      </c>
      <c r="J917" s="47" t="s">
        <v>50</v>
      </c>
    </row>
    <row r="918" spans="1:11" s="90" customFormat="1" ht="33.75" customHeight="1">
      <c r="A918" s="86">
        <f>A909+1</f>
        <v>647</v>
      </c>
      <c r="B918" s="87">
        <v>4323002</v>
      </c>
      <c r="C918" s="115" t="s">
        <v>326</v>
      </c>
      <c r="D918" s="87" t="s">
        <v>327</v>
      </c>
      <c r="E918" s="87">
        <v>0</v>
      </c>
      <c r="F918" s="87">
        <v>1</v>
      </c>
      <c r="G918" s="87">
        <v>1</v>
      </c>
      <c r="H918" s="87">
        <v>40151601</v>
      </c>
      <c r="I918" s="120"/>
      <c r="J918" s="120"/>
    </row>
    <row r="919" spans="1:11" s="88" customFormat="1" ht="13.8">
      <c r="A919" s="93"/>
      <c r="B919" s="94"/>
      <c r="C919" s="117"/>
      <c r="D919" s="94"/>
      <c r="E919" s="94"/>
      <c r="F919" s="94"/>
      <c r="G919" s="94"/>
      <c r="H919" s="94"/>
      <c r="I919" s="97"/>
      <c r="J919" s="97"/>
    </row>
    <row r="920" spans="1:11" s="88" customFormat="1" ht="13.8">
      <c r="A920" s="1165" t="s">
        <v>39</v>
      </c>
      <c r="B920" s="1165"/>
      <c r="C920" s="1165"/>
      <c r="D920" s="1165" t="s">
        <v>40</v>
      </c>
      <c r="E920" s="1165"/>
      <c r="F920" s="1165"/>
      <c r="G920" s="1165"/>
      <c r="H920" s="1165" t="s">
        <v>26</v>
      </c>
      <c r="I920" s="1165"/>
      <c r="J920" s="1165"/>
    </row>
    <row r="921" spans="1:11" s="88" customFormat="1" ht="13.8">
      <c r="A921" s="1165" t="s">
        <v>275</v>
      </c>
      <c r="B921" s="1165"/>
      <c r="C921" s="1165"/>
      <c r="D921" s="1261" t="s">
        <v>274</v>
      </c>
      <c r="E921" s="1261"/>
      <c r="F921" s="1261"/>
      <c r="G921" s="1261"/>
      <c r="H921" s="1262">
        <v>8500000</v>
      </c>
      <c r="I921" s="1263"/>
      <c r="J921" s="1263"/>
    </row>
    <row r="922" spans="1:11" s="90" customFormat="1" ht="41.4">
      <c r="A922" s="36" t="s">
        <v>41</v>
      </c>
      <c r="B922" s="47" t="s">
        <v>42</v>
      </c>
      <c r="C922" s="47" t="s">
        <v>43</v>
      </c>
      <c r="D922" s="47" t="s">
        <v>44</v>
      </c>
      <c r="E922" s="47" t="s">
        <v>45</v>
      </c>
      <c r="F922" s="47" t="s">
        <v>46</v>
      </c>
      <c r="G922" s="47" t="s">
        <v>47</v>
      </c>
      <c r="H922" s="47" t="s">
        <v>48</v>
      </c>
      <c r="I922" s="47" t="s">
        <v>49</v>
      </c>
      <c r="J922" s="47" t="s">
        <v>50</v>
      </c>
    </row>
    <row r="923" spans="1:11" s="88" customFormat="1" ht="75.75" customHeight="1">
      <c r="A923" s="86">
        <f>A918+1</f>
        <v>648</v>
      </c>
      <c r="B923" s="87">
        <v>4423101</v>
      </c>
      <c r="C923" s="118" t="s">
        <v>331</v>
      </c>
      <c r="D923" s="87" t="s">
        <v>327</v>
      </c>
      <c r="E923" s="87">
        <v>0</v>
      </c>
      <c r="F923" s="87">
        <v>2</v>
      </c>
      <c r="G923" s="87">
        <v>2</v>
      </c>
      <c r="H923" s="87">
        <v>27111515</v>
      </c>
      <c r="I923" s="120"/>
      <c r="J923" s="120"/>
    </row>
    <row r="924" spans="1:11" s="88" customFormat="1" ht="44.25" customHeight="1">
      <c r="A924" s="86">
        <f t="shared" ref="A924:A929" si="44">A923+1</f>
        <v>649</v>
      </c>
      <c r="B924" s="87">
        <v>4421601</v>
      </c>
      <c r="C924" s="118" t="s">
        <v>340</v>
      </c>
      <c r="D924" s="87" t="s">
        <v>327</v>
      </c>
      <c r="E924" s="87">
        <v>0</v>
      </c>
      <c r="F924" s="87">
        <v>2</v>
      </c>
      <c r="G924" s="87">
        <v>2</v>
      </c>
      <c r="H924" s="87">
        <v>23241411</v>
      </c>
      <c r="I924" s="120"/>
      <c r="J924" s="120"/>
    </row>
    <row r="925" spans="1:11" s="88" customFormat="1" ht="57.75" customHeight="1">
      <c r="A925" s="86">
        <f t="shared" si="44"/>
        <v>650</v>
      </c>
      <c r="B925" s="87">
        <v>4424101</v>
      </c>
      <c r="C925" s="118" t="s">
        <v>347</v>
      </c>
      <c r="D925" s="87" t="s">
        <v>327</v>
      </c>
      <c r="E925" s="87">
        <v>0</v>
      </c>
      <c r="F925" s="87">
        <v>1</v>
      </c>
      <c r="G925" s="87">
        <v>1</v>
      </c>
      <c r="H925" s="87">
        <v>23271400</v>
      </c>
      <c r="I925" s="120"/>
      <c r="J925" s="120"/>
      <c r="K925" s="122"/>
    </row>
    <row r="926" spans="1:11" s="88" customFormat="1" ht="73.5" customHeight="1">
      <c r="A926" s="86">
        <f t="shared" si="44"/>
        <v>651</v>
      </c>
      <c r="B926" s="87">
        <v>4423101</v>
      </c>
      <c r="C926" s="118" t="s">
        <v>332</v>
      </c>
      <c r="D926" s="87" t="s">
        <v>327</v>
      </c>
      <c r="E926" s="87">
        <v>0</v>
      </c>
      <c r="F926" s="87">
        <v>1</v>
      </c>
      <c r="G926" s="87">
        <v>1</v>
      </c>
      <c r="H926" s="87">
        <v>27111515</v>
      </c>
      <c r="I926" s="120"/>
      <c r="J926" s="120"/>
      <c r="K926" s="122"/>
    </row>
    <row r="927" spans="1:11" s="88" customFormat="1" ht="39.6">
      <c r="A927" s="86">
        <f t="shared" si="44"/>
        <v>652</v>
      </c>
      <c r="B927" s="87">
        <v>4422201</v>
      </c>
      <c r="C927" s="115" t="s">
        <v>334</v>
      </c>
      <c r="D927" s="87" t="s">
        <v>327</v>
      </c>
      <c r="E927" s="87">
        <v>0</v>
      </c>
      <c r="F927" s="87">
        <v>2</v>
      </c>
      <c r="G927" s="87">
        <v>2</v>
      </c>
      <c r="H927" s="87">
        <v>27112826</v>
      </c>
      <c r="I927" s="120"/>
      <c r="J927" s="120"/>
    </row>
    <row r="928" spans="1:11" s="90" customFormat="1" ht="39.6">
      <c r="A928" s="86">
        <f t="shared" si="44"/>
        <v>653</v>
      </c>
      <c r="B928" s="87">
        <v>4491906</v>
      </c>
      <c r="C928" s="115" t="s">
        <v>346</v>
      </c>
      <c r="D928" s="87" t="s">
        <v>327</v>
      </c>
      <c r="E928" s="87">
        <v>0</v>
      </c>
      <c r="F928" s="87">
        <v>2</v>
      </c>
      <c r="G928" s="87">
        <v>2</v>
      </c>
      <c r="H928" s="121">
        <v>26101111</v>
      </c>
      <c r="I928" s="120"/>
      <c r="J928" s="120"/>
    </row>
    <row r="929" spans="1:10" s="90" customFormat="1" ht="33.75" customHeight="1">
      <c r="A929" s="86">
        <f t="shared" si="44"/>
        <v>654</v>
      </c>
      <c r="B929" s="87">
        <v>4421703</v>
      </c>
      <c r="C929" s="118" t="s">
        <v>342</v>
      </c>
      <c r="D929" s="87" t="s">
        <v>327</v>
      </c>
      <c r="E929" s="87">
        <v>0</v>
      </c>
      <c r="F929" s="87">
        <v>2</v>
      </c>
      <c r="G929" s="87">
        <v>2</v>
      </c>
      <c r="H929" s="121">
        <v>27121504</v>
      </c>
      <c r="I929" s="120"/>
      <c r="J929" s="120"/>
    </row>
    <row r="930" spans="1:10" s="90" customFormat="1" ht="13.2">
      <c r="A930" s="93"/>
      <c r="B930" s="94"/>
      <c r="C930" s="119"/>
      <c r="D930" s="94"/>
      <c r="E930" s="94"/>
      <c r="F930" s="94"/>
      <c r="G930" s="94"/>
      <c r="H930" s="157"/>
      <c r="I930" s="123"/>
      <c r="J930" s="123"/>
    </row>
    <row r="931" spans="1:10" s="88" customFormat="1" ht="13.8">
      <c r="A931" s="93"/>
      <c r="B931" s="94"/>
      <c r="C931" s="117"/>
      <c r="D931" s="94"/>
      <c r="E931" s="94"/>
      <c r="F931" s="94"/>
      <c r="G931" s="94"/>
      <c r="H931" s="94"/>
      <c r="I931" s="97"/>
      <c r="J931" s="97"/>
    </row>
    <row r="932" spans="1:10">
      <c r="A932" s="1165" t="s">
        <v>39</v>
      </c>
      <c r="B932" s="1165"/>
      <c r="C932" s="1165"/>
      <c r="D932" s="1165" t="s">
        <v>40</v>
      </c>
      <c r="E932" s="1165"/>
      <c r="F932" s="1165"/>
      <c r="G932" s="1165"/>
      <c r="H932" s="1165" t="s">
        <v>26</v>
      </c>
      <c r="I932" s="1165"/>
      <c r="J932" s="1165"/>
    </row>
    <row r="933" spans="1:10" s="90" customFormat="1" ht="13.8">
      <c r="A933" s="1165" t="s">
        <v>330</v>
      </c>
      <c r="B933" s="1165"/>
      <c r="C933" s="1165"/>
      <c r="D933" s="1261" t="s">
        <v>329</v>
      </c>
      <c r="E933" s="1261"/>
      <c r="F933" s="1261"/>
      <c r="G933" s="1261"/>
      <c r="H933" s="1262">
        <v>500000</v>
      </c>
      <c r="I933" s="1263"/>
      <c r="J933" s="1263"/>
    </row>
    <row r="934" spans="1:10" s="90" customFormat="1" ht="41.4">
      <c r="A934" s="36" t="s">
        <v>41</v>
      </c>
      <c r="B934" s="47" t="s">
        <v>42</v>
      </c>
      <c r="C934" s="47" t="s">
        <v>43</v>
      </c>
      <c r="D934" s="47" t="s">
        <v>44</v>
      </c>
      <c r="E934" s="47" t="s">
        <v>45</v>
      </c>
      <c r="F934" s="47" t="s">
        <v>46</v>
      </c>
      <c r="G934" s="47" t="s">
        <v>47</v>
      </c>
      <c r="H934" s="47" t="s">
        <v>48</v>
      </c>
      <c r="I934" s="47" t="s">
        <v>49</v>
      </c>
      <c r="J934" s="47" t="s">
        <v>50</v>
      </c>
    </row>
    <row r="935" spans="1:10" s="90" customFormat="1" ht="33.75" customHeight="1">
      <c r="A935" s="86">
        <f>A929+1</f>
        <v>655</v>
      </c>
      <c r="B935" s="87">
        <v>4824901</v>
      </c>
      <c r="C935" s="115" t="s">
        <v>328</v>
      </c>
      <c r="D935" s="87" t="s">
        <v>327</v>
      </c>
      <c r="E935" s="87">
        <v>0</v>
      </c>
      <c r="F935" s="87">
        <v>5</v>
      </c>
      <c r="G935" s="87">
        <v>5</v>
      </c>
      <c r="H935" s="87">
        <v>41113630</v>
      </c>
      <c r="I935" s="120"/>
      <c r="J935" s="120"/>
    </row>
    <row r="936" spans="1:10" s="88" customFormat="1" ht="44.25" customHeight="1">
      <c r="A936" s="40"/>
      <c r="B936" s="19"/>
      <c r="C936" s="10"/>
      <c r="D936" s="19"/>
      <c r="E936" s="19"/>
      <c r="F936" s="19"/>
      <c r="G936" s="19"/>
      <c r="H936" s="19"/>
      <c r="I936" s="80"/>
      <c r="J936" s="80"/>
    </row>
    <row r="937" spans="1:10" s="88" customFormat="1" ht="13.8">
      <c r="A937" s="1165" t="s">
        <v>39</v>
      </c>
      <c r="B937" s="1165"/>
      <c r="C937" s="1165"/>
      <c r="D937" s="1165" t="s">
        <v>40</v>
      </c>
      <c r="E937" s="1165"/>
      <c r="F937" s="1165"/>
      <c r="G937" s="1165"/>
      <c r="H937" s="1165" t="s">
        <v>26</v>
      </c>
      <c r="I937" s="1165"/>
      <c r="J937" s="1165"/>
    </row>
    <row r="938" spans="1:10" s="88" customFormat="1" ht="44.25" customHeight="1">
      <c r="A938" s="1165" t="s">
        <v>95</v>
      </c>
      <c r="B938" s="1165"/>
      <c r="C938" s="1165"/>
      <c r="D938" s="1261" t="s">
        <v>100</v>
      </c>
      <c r="E938" s="1261"/>
      <c r="F938" s="1261"/>
      <c r="G938" s="1261"/>
      <c r="H938" s="1262">
        <v>8000000</v>
      </c>
      <c r="I938" s="1263"/>
      <c r="J938" s="1263"/>
    </row>
    <row r="939" spans="1:10" s="90" customFormat="1" ht="41.4">
      <c r="A939" s="36" t="s">
        <v>41</v>
      </c>
      <c r="B939" s="47" t="s">
        <v>42</v>
      </c>
      <c r="C939" s="47" t="s">
        <v>43</v>
      </c>
      <c r="D939" s="47" t="s">
        <v>44</v>
      </c>
      <c r="E939" s="47" t="s">
        <v>45</v>
      </c>
      <c r="F939" s="47" t="s">
        <v>46</v>
      </c>
      <c r="G939" s="47" t="s">
        <v>47</v>
      </c>
      <c r="H939" s="47" t="s">
        <v>48</v>
      </c>
      <c r="I939" s="47" t="s">
        <v>49</v>
      </c>
      <c r="J939" s="47" t="s">
        <v>50</v>
      </c>
    </row>
    <row r="940" spans="1:10" s="88" customFormat="1" ht="44.25" customHeight="1">
      <c r="A940" s="86">
        <f>A935+1</f>
        <v>656</v>
      </c>
      <c r="B940" s="87">
        <v>4292105</v>
      </c>
      <c r="C940" s="115" t="s">
        <v>333</v>
      </c>
      <c r="D940" s="87" t="s">
        <v>327</v>
      </c>
      <c r="E940" s="87">
        <v>0</v>
      </c>
      <c r="F940" s="87">
        <v>20</v>
      </c>
      <c r="G940" s="87">
        <v>20</v>
      </c>
      <c r="H940" s="87">
        <v>22101701</v>
      </c>
      <c r="I940" s="120"/>
      <c r="J940" s="120"/>
    </row>
    <row r="941" spans="1:10" s="88" customFormat="1" ht="44.25" customHeight="1">
      <c r="A941" s="86">
        <f>A940+1</f>
        <v>657</v>
      </c>
      <c r="B941" s="87">
        <v>4292119</v>
      </c>
      <c r="C941" s="115" t="s">
        <v>337</v>
      </c>
      <c r="D941" s="87" t="s">
        <v>327</v>
      </c>
      <c r="E941" s="87">
        <v>0</v>
      </c>
      <c r="F941" s="87">
        <v>10</v>
      </c>
      <c r="G941" s="87">
        <v>10</v>
      </c>
      <c r="H941" s="87">
        <v>27111701</v>
      </c>
      <c r="I941" s="120"/>
      <c r="J941" s="120"/>
    </row>
    <row r="942" spans="1:10" s="88" customFormat="1" ht="26.4">
      <c r="A942" s="86">
        <f t="shared" ref="A942:A947" si="45">A941+1</f>
        <v>658</v>
      </c>
      <c r="B942" s="87">
        <v>4292124</v>
      </c>
      <c r="C942" s="115" t="s">
        <v>338</v>
      </c>
      <c r="D942" s="87" t="s">
        <v>327</v>
      </c>
      <c r="E942" s="87">
        <v>0</v>
      </c>
      <c r="F942" s="87">
        <v>10</v>
      </c>
      <c r="G942" s="87">
        <v>10</v>
      </c>
      <c r="H942" s="87">
        <v>25191719</v>
      </c>
      <c r="I942" s="120"/>
      <c r="J942" s="120"/>
    </row>
    <row r="943" spans="1:10" s="88" customFormat="1" ht="26.4">
      <c r="A943" s="86">
        <f t="shared" si="45"/>
        <v>659</v>
      </c>
      <c r="B943" s="87">
        <v>4292124</v>
      </c>
      <c r="C943" s="115" t="s">
        <v>343</v>
      </c>
      <c r="D943" s="87" t="s">
        <v>327</v>
      </c>
      <c r="E943" s="87">
        <v>0</v>
      </c>
      <c r="F943" s="87">
        <v>10</v>
      </c>
      <c r="G943" s="87">
        <v>10</v>
      </c>
      <c r="H943" s="87">
        <v>25191719</v>
      </c>
      <c r="I943" s="120"/>
      <c r="J943" s="120"/>
    </row>
    <row r="944" spans="1:10" s="88" customFormat="1" ht="26.4">
      <c r="A944" s="86">
        <f t="shared" si="45"/>
        <v>660</v>
      </c>
      <c r="B944" s="87">
        <v>4292123</v>
      </c>
      <c r="C944" s="115" t="s">
        <v>345</v>
      </c>
      <c r="D944" s="87" t="s">
        <v>327</v>
      </c>
      <c r="E944" s="87">
        <v>0</v>
      </c>
      <c r="F944" s="87">
        <v>10</v>
      </c>
      <c r="G944" s="87">
        <v>10</v>
      </c>
      <c r="H944" s="87">
        <v>25191719</v>
      </c>
      <c r="I944" s="120"/>
      <c r="J944" s="120"/>
    </row>
    <row r="945" spans="1:18" ht="128.25" customHeight="1">
      <c r="A945" s="86">
        <f t="shared" si="45"/>
        <v>661</v>
      </c>
      <c r="B945" s="87">
        <v>42921</v>
      </c>
      <c r="C945" s="118" t="s">
        <v>339</v>
      </c>
      <c r="D945" s="87" t="s">
        <v>327</v>
      </c>
      <c r="E945" s="87">
        <v>0</v>
      </c>
      <c r="F945" s="87">
        <v>10</v>
      </c>
      <c r="G945" s="87">
        <v>10</v>
      </c>
      <c r="H945" s="87">
        <v>25191719</v>
      </c>
      <c r="I945" s="120"/>
      <c r="J945" s="120"/>
      <c r="K945" s="64"/>
      <c r="L945" s="64"/>
      <c r="M945" s="64"/>
      <c r="N945" s="64"/>
      <c r="O945" s="64"/>
      <c r="P945" s="64"/>
      <c r="Q945" s="64"/>
      <c r="R945" s="64"/>
    </row>
    <row r="946" spans="1:18" s="90" customFormat="1" ht="118.8">
      <c r="A946" s="86">
        <f t="shared" si="45"/>
        <v>662</v>
      </c>
      <c r="B946" s="87">
        <v>42921</v>
      </c>
      <c r="C946" s="118" t="s">
        <v>341</v>
      </c>
      <c r="D946" s="87" t="s">
        <v>327</v>
      </c>
      <c r="E946" s="87">
        <v>0</v>
      </c>
      <c r="F946" s="87">
        <v>10</v>
      </c>
      <c r="G946" s="87">
        <v>10</v>
      </c>
      <c r="H946" s="87">
        <v>25191719</v>
      </c>
      <c r="I946" s="120"/>
      <c r="J946" s="120"/>
    </row>
    <row r="947" spans="1:18" s="90" customFormat="1" ht="33.75" customHeight="1">
      <c r="A947" s="86">
        <f t="shared" si="45"/>
        <v>663</v>
      </c>
      <c r="B947" s="87">
        <v>4292101</v>
      </c>
      <c r="C947" s="118" t="s">
        <v>344</v>
      </c>
      <c r="D947" s="87" t="s">
        <v>327</v>
      </c>
      <c r="E947" s="87">
        <v>0</v>
      </c>
      <c r="F947" s="87">
        <v>20</v>
      </c>
      <c r="G947" s="87">
        <v>20</v>
      </c>
      <c r="H947" s="87">
        <v>27112001</v>
      </c>
      <c r="I947" s="120"/>
      <c r="J947" s="120"/>
    </row>
    <row r="948" spans="1:18" s="88" customFormat="1" ht="13.8">
      <c r="A948" s="62"/>
      <c r="B948" s="62"/>
      <c r="C948" s="62"/>
      <c r="D948" s="63"/>
      <c r="E948" s="63"/>
      <c r="F948" s="62"/>
      <c r="G948" s="64"/>
      <c r="H948" s="63"/>
      <c r="I948" s="64"/>
      <c r="J948" s="64"/>
    </row>
    <row r="949" spans="1:18" s="88" customFormat="1" ht="13.8">
      <c r="A949" s="1165" t="s">
        <v>39</v>
      </c>
      <c r="B949" s="1165"/>
      <c r="C949" s="1165"/>
      <c r="D949" s="1165" t="s">
        <v>40</v>
      </c>
      <c r="E949" s="1165"/>
      <c r="F949" s="1165"/>
      <c r="G949" s="1165"/>
      <c r="H949" s="1165" t="s">
        <v>26</v>
      </c>
      <c r="I949" s="1165"/>
      <c r="J949" s="1165"/>
    </row>
    <row r="950" spans="1:18" s="88" customFormat="1" ht="13.8">
      <c r="A950" s="1165" t="s">
        <v>78</v>
      </c>
      <c r="B950" s="1165"/>
      <c r="C950" s="1165"/>
      <c r="D950" s="1261" t="s">
        <v>79</v>
      </c>
      <c r="E950" s="1261"/>
      <c r="F950" s="1261"/>
      <c r="G950" s="1261"/>
      <c r="H950" s="1262">
        <v>2000000</v>
      </c>
      <c r="I950" s="1263"/>
      <c r="J950" s="1263"/>
    </row>
    <row r="951" spans="1:18" s="88" customFormat="1" ht="39.6">
      <c r="A951" s="86">
        <f>A947+1</f>
        <v>664</v>
      </c>
      <c r="B951" s="87">
        <v>4993003</v>
      </c>
      <c r="C951" s="115" t="s">
        <v>348</v>
      </c>
      <c r="D951" s="87" t="s">
        <v>327</v>
      </c>
      <c r="E951" s="87">
        <v>0</v>
      </c>
      <c r="F951" s="87">
        <v>5</v>
      </c>
      <c r="G951" s="87">
        <v>5</v>
      </c>
      <c r="H951" s="87">
        <v>60141204</v>
      </c>
      <c r="I951" s="120"/>
      <c r="J951" s="120"/>
    </row>
    <row r="952" spans="1:18" s="88" customFormat="1" ht="52.8">
      <c r="A952" s="86">
        <f>A951+1</f>
        <v>665</v>
      </c>
      <c r="B952" s="87">
        <v>4993002</v>
      </c>
      <c r="C952" s="118" t="s">
        <v>349</v>
      </c>
      <c r="D952" s="87" t="s">
        <v>327</v>
      </c>
      <c r="E952" s="87">
        <v>0</v>
      </c>
      <c r="F952" s="87">
        <v>5</v>
      </c>
      <c r="G952" s="87">
        <v>5</v>
      </c>
      <c r="H952" s="87">
        <v>60141204</v>
      </c>
      <c r="I952" s="120"/>
      <c r="J952" s="120"/>
    </row>
    <row r="953" spans="1:18" s="88" customFormat="1" ht="13.8">
      <c r="A953" s="93"/>
      <c r="B953" s="94"/>
      <c r="C953" s="119"/>
      <c r="D953" s="94"/>
      <c r="E953" s="94"/>
      <c r="F953" s="94"/>
      <c r="G953" s="94"/>
      <c r="H953" s="94"/>
      <c r="I953" s="123"/>
      <c r="J953" s="123"/>
    </row>
    <row r="954" spans="1:18" s="90" customFormat="1" ht="13.2">
      <c r="A954" s="1270" t="s">
        <v>296</v>
      </c>
      <c r="B954" s="1270"/>
      <c r="C954" s="1270"/>
      <c r="D954" s="1270"/>
      <c r="E954" s="1270"/>
      <c r="F954" s="1270"/>
      <c r="G954" s="1270"/>
      <c r="H954" s="1270"/>
      <c r="I954" s="1270"/>
      <c r="J954" s="1270"/>
    </row>
    <row r="955" spans="1:18" s="90" customFormat="1" ht="13.2">
      <c r="A955" s="93"/>
      <c r="B955" s="94"/>
      <c r="C955" s="119"/>
      <c r="D955" s="94"/>
      <c r="E955" s="94"/>
      <c r="F955" s="94"/>
      <c r="G955" s="94"/>
      <c r="H955" s="94"/>
      <c r="I955" s="123"/>
      <c r="J955" s="123"/>
    </row>
    <row r="956" spans="1:18" s="88" customFormat="1" ht="13.8">
      <c r="A956" s="1270" t="s">
        <v>293</v>
      </c>
      <c r="B956" s="1270"/>
      <c r="C956" s="1270"/>
      <c r="D956" s="1270"/>
      <c r="E956" s="1270"/>
      <c r="F956" s="1270"/>
      <c r="G956" s="1270"/>
      <c r="H956" s="1270"/>
      <c r="I956" s="1270"/>
      <c r="J956" s="1270"/>
    </row>
    <row r="957" spans="1:18">
      <c r="A957" s="1165" t="s">
        <v>39</v>
      </c>
      <c r="B957" s="1165"/>
      <c r="C957" s="1165"/>
      <c r="D957" s="1165" t="s">
        <v>40</v>
      </c>
      <c r="E957" s="1165"/>
      <c r="F957" s="1165"/>
      <c r="G957" s="1165"/>
      <c r="H957" s="1165" t="s">
        <v>26</v>
      </c>
      <c r="I957" s="1165"/>
      <c r="J957" s="1165"/>
      <c r="K957" s="64"/>
      <c r="L957" s="64"/>
      <c r="M957" s="64"/>
      <c r="N957" s="64"/>
      <c r="O957" s="64"/>
      <c r="P957" s="64"/>
      <c r="Q957" s="64"/>
      <c r="R957" s="64"/>
    </row>
    <row r="958" spans="1:18" ht="37.5" customHeight="1">
      <c r="A958" s="1165" t="s">
        <v>93</v>
      </c>
      <c r="B958" s="1165"/>
      <c r="C958" s="1165"/>
      <c r="D958" s="1261" t="s">
        <v>335</v>
      </c>
      <c r="E958" s="1261"/>
      <c r="F958" s="1261"/>
      <c r="G958" s="1261"/>
      <c r="H958" s="1262">
        <v>500000</v>
      </c>
      <c r="I958" s="1263"/>
      <c r="J958" s="1263"/>
      <c r="K958" s="64"/>
      <c r="L958" s="64"/>
      <c r="M958" s="64"/>
      <c r="N958" s="64"/>
      <c r="O958" s="64"/>
      <c r="P958" s="64"/>
      <c r="Q958" s="64"/>
      <c r="R958" s="64"/>
    </row>
    <row r="959" spans="1:18" ht="26.4">
      <c r="A959" s="86">
        <f>A952+1</f>
        <v>666</v>
      </c>
      <c r="B959" s="87">
        <v>3791001</v>
      </c>
      <c r="C959" s="115" t="s">
        <v>336</v>
      </c>
      <c r="D959" s="87" t="s">
        <v>327</v>
      </c>
      <c r="E959" s="87">
        <v>0</v>
      </c>
      <c r="F959" s="87">
        <v>1</v>
      </c>
      <c r="G959" s="87">
        <v>1</v>
      </c>
      <c r="H959" s="87">
        <v>11101502</v>
      </c>
      <c r="I959" s="116">
        <v>234504</v>
      </c>
      <c r="J959" s="120"/>
      <c r="K959" s="64"/>
      <c r="L959" s="64"/>
      <c r="M959" s="64"/>
      <c r="N959" s="64"/>
      <c r="O959" s="64"/>
      <c r="P959" s="64"/>
      <c r="Q959" s="64"/>
      <c r="R959" s="64"/>
    </row>
    <row r="960" spans="1:18" ht="15" customHeight="1">
      <c r="A960" s="62"/>
      <c r="B960" s="62"/>
      <c r="C960" s="62"/>
      <c r="D960" s="63"/>
      <c r="E960" s="63"/>
      <c r="F960" s="62"/>
      <c r="G960" s="64"/>
      <c r="H960" s="63"/>
      <c r="I960" s="64"/>
      <c r="J960" s="64"/>
      <c r="K960" s="64"/>
      <c r="L960" s="64"/>
      <c r="M960" s="64"/>
      <c r="N960" s="64"/>
      <c r="O960" s="64"/>
      <c r="P960" s="64"/>
      <c r="Q960" s="64"/>
      <c r="R960" s="64"/>
    </row>
    <row r="961" spans="1:18">
      <c r="A961" s="1154" t="s">
        <v>324</v>
      </c>
      <c r="B961" s="1154"/>
      <c r="C961" s="1154"/>
      <c r="D961" s="1154"/>
      <c r="E961" s="1154"/>
      <c r="F961" s="1154"/>
      <c r="G961" s="1154"/>
      <c r="H961" s="1154"/>
      <c r="I961" s="1154"/>
      <c r="J961" s="1154"/>
      <c r="K961" s="64"/>
      <c r="L961" s="64"/>
      <c r="M961" s="64"/>
      <c r="N961" s="64"/>
      <c r="O961" s="64"/>
      <c r="P961" s="64"/>
      <c r="Q961" s="64"/>
      <c r="R961" s="64"/>
    </row>
    <row r="962" spans="1:18">
      <c r="A962" s="62"/>
      <c r="B962" s="62"/>
      <c r="C962" s="62"/>
      <c r="D962" s="63"/>
      <c r="E962" s="63"/>
      <c r="F962" s="62"/>
      <c r="G962" s="64"/>
      <c r="H962" s="64"/>
      <c r="I962" s="64"/>
      <c r="J962" s="64"/>
      <c r="K962" s="64"/>
      <c r="L962" s="64"/>
      <c r="M962" s="64"/>
      <c r="N962" s="64"/>
      <c r="O962" s="64"/>
      <c r="P962" s="64"/>
      <c r="Q962" s="64"/>
      <c r="R962" s="64"/>
    </row>
    <row r="963" spans="1:18">
      <c r="A963" s="1155" t="s">
        <v>325</v>
      </c>
      <c r="B963" s="1155"/>
      <c r="C963" s="1155"/>
      <c r="D963" s="1155"/>
      <c r="E963" s="1155"/>
      <c r="F963" s="1155"/>
      <c r="G963" s="1155"/>
      <c r="H963" s="1155"/>
      <c r="I963" s="1155"/>
      <c r="J963" s="1155"/>
      <c r="K963" s="64"/>
      <c r="L963" s="64"/>
      <c r="M963" s="64"/>
      <c r="N963" s="64"/>
      <c r="O963" s="64"/>
      <c r="P963" s="64"/>
      <c r="Q963" s="64"/>
      <c r="R963" s="64"/>
    </row>
    <row r="964" spans="1:18">
      <c r="A964" s="83"/>
      <c r="B964" s="83"/>
      <c r="C964" s="83"/>
      <c r="D964" s="83"/>
      <c r="E964" s="83"/>
      <c r="F964" s="83"/>
      <c r="G964" s="83"/>
      <c r="H964" s="83"/>
      <c r="I964" s="83"/>
      <c r="J964" s="80"/>
      <c r="K964" s="64"/>
      <c r="L964" s="64"/>
      <c r="M964" s="64"/>
      <c r="N964" s="64"/>
      <c r="O964" s="64"/>
      <c r="P964" s="64"/>
      <c r="Q964" s="64"/>
      <c r="R964" s="64"/>
    </row>
    <row r="965" spans="1:18" ht="42.75" customHeight="1">
      <c r="A965" s="1165" t="s">
        <v>39</v>
      </c>
      <c r="B965" s="1165"/>
      <c r="C965" s="1165"/>
      <c r="D965" s="1165" t="s">
        <v>40</v>
      </c>
      <c r="E965" s="1165"/>
      <c r="F965" s="1165"/>
      <c r="G965" s="1165"/>
      <c r="H965" s="1165" t="s">
        <v>26</v>
      </c>
      <c r="I965" s="1165"/>
      <c r="J965" s="1165"/>
      <c r="K965" s="64"/>
      <c r="L965" s="64"/>
      <c r="M965" s="64"/>
      <c r="N965" s="64"/>
      <c r="O965" s="64"/>
      <c r="P965" s="64"/>
      <c r="Q965" s="64"/>
      <c r="R965" s="64"/>
    </row>
    <row r="966" spans="1:18">
      <c r="A966" s="1165" t="s">
        <v>275</v>
      </c>
      <c r="B966" s="1165"/>
      <c r="C966" s="1165"/>
      <c r="D966" s="1261" t="s">
        <v>274</v>
      </c>
      <c r="E966" s="1261"/>
      <c r="F966" s="1261"/>
      <c r="G966" s="1261"/>
      <c r="H966" s="1262">
        <v>10000000</v>
      </c>
      <c r="I966" s="1263"/>
      <c r="J966" s="1263"/>
      <c r="K966" s="64"/>
      <c r="L966" s="64"/>
      <c r="M966" s="64"/>
      <c r="N966" s="64"/>
      <c r="O966" s="64"/>
      <c r="P966" s="64"/>
      <c r="Q966" s="64"/>
      <c r="R966" s="64"/>
    </row>
    <row r="967" spans="1:18" ht="41.4">
      <c r="A967" s="36" t="s">
        <v>41</v>
      </c>
      <c r="B967" s="47" t="s">
        <v>42</v>
      </c>
      <c r="C967" s="47" t="s">
        <v>43</v>
      </c>
      <c r="D967" s="47" t="s">
        <v>44</v>
      </c>
      <c r="E967" s="47" t="s">
        <v>45</v>
      </c>
      <c r="F967" s="47" t="s">
        <v>46</v>
      </c>
      <c r="G967" s="47" t="s">
        <v>47</v>
      </c>
      <c r="H967" s="47" t="s">
        <v>48</v>
      </c>
      <c r="I967" s="47" t="s">
        <v>49</v>
      </c>
      <c r="J967" s="47" t="s">
        <v>50</v>
      </c>
      <c r="K967" s="64"/>
      <c r="L967" s="64"/>
      <c r="M967" s="64"/>
      <c r="N967" s="64"/>
      <c r="O967" s="64"/>
      <c r="P967" s="64"/>
      <c r="Q967" s="64"/>
      <c r="R967" s="64"/>
    </row>
    <row r="968" spans="1:18">
      <c r="A968" s="86">
        <f>A959+1</f>
        <v>667</v>
      </c>
      <c r="B968" s="87">
        <v>4412303</v>
      </c>
      <c r="C968" s="115" t="s">
        <v>488</v>
      </c>
      <c r="D968" s="87" t="s">
        <v>327</v>
      </c>
      <c r="E968" s="87">
        <v>0</v>
      </c>
      <c r="F968" s="87">
        <v>5</v>
      </c>
      <c r="G968" s="87">
        <v>5</v>
      </c>
      <c r="H968" s="87">
        <v>27112006</v>
      </c>
      <c r="I968" s="120"/>
      <c r="J968" s="120"/>
      <c r="K968" s="64"/>
      <c r="L968" s="64"/>
      <c r="M968" s="64"/>
      <c r="N968" s="64"/>
      <c r="O968" s="64"/>
      <c r="P968" s="64"/>
      <c r="Q968" s="64"/>
      <c r="R968" s="64"/>
    </row>
    <row r="969" spans="1:18" ht="15" customHeight="1">
      <c r="A969" s="62"/>
      <c r="B969" s="62"/>
      <c r="C969" s="62"/>
      <c r="D969" s="63"/>
      <c r="E969" s="63"/>
      <c r="F969" s="62"/>
      <c r="G969" s="64"/>
      <c r="H969" s="63"/>
      <c r="I969" s="64"/>
      <c r="J969" s="64"/>
      <c r="K969" s="64"/>
      <c r="L969" s="64"/>
      <c r="M969" s="64"/>
      <c r="N969" s="64"/>
      <c r="O969" s="64"/>
      <c r="P969" s="64"/>
      <c r="Q969" s="64"/>
      <c r="R969" s="64"/>
    </row>
    <row r="970" spans="1:18">
      <c r="A970" s="1154" t="s">
        <v>324</v>
      </c>
      <c r="B970" s="1154"/>
      <c r="C970" s="1154"/>
      <c r="D970" s="1154"/>
      <c r="E970" s="1154"/>
      <c r="F970" s="1154"/>
      <c r="G970" s="1154"/>
      <c r="H970" s="1154"/>
      <c r="I970" s="1154"/>
      <c r="J970" s="1154"/>
      <c r="K970" s="64"/>
      <c r="L970" s="64"/>
      <c r="M970" s="64"/>
      <c r="N970" s="64"/>
      <c r="O970" s="64"/>
      <c r="P970" s="64"/>
      <c r="Q970" s="64"/>
      <c r="R970" s="64"/>
    </row>
    <row r="971" spans="1:18">
      <c r="A971" s="62"/>
      <c r="B971" s="62"/>
      <c r="C971" s="62"/>
      <c r="D971" s="63"/>
      <c r="E971" s="63"/>
      <c r="F971" s="62"/>
      <c r="G971" s="64"/>
      <c r="H971" s="64"/>
      <c r="I971" s="64"/>
      <c r="J971" s="64"/>
      <c r="K971" s="64"/>
      <c r="L971" s="64"/>
      <c r="M971" s="64"/>
      <c r="N971" s="64"/>
      <c r="O971" s="64"/>
      <c r="P971" s="64"/>
      <c r="Q971" s="64"/>
      <c r="R971" s="64"/>
    </row>
    <row r="972" spans="1:18">
      <c r="A972" s="1155" t="s">
        <v>325</v>
      </c>
      <c r="B972" s="1155"/>
      <c r="C972" s="1155"/>
      <c r="D972" s="1155"/>
      <c r="E972" s="1155"/>
      <c r="F972" s="1155"/>
      <c r="G972" s="1155"/>
      <c r="H972" s="1155"/>
      <c r="I972" s="1155"/>
      <c r="J972" s="1155"/>
      <c r="K972" s="64"/>
      <c r="L972" s="64"/>
      <c r="M972" s="64"/>
      <c r="N972" s="64"/>
      <c r="O972" s="64"/>
      <c r="P972" s="64"/>
      <c r="Q972" s="64"/>
      <c r="R972" s="64"/>
    </row>
    <row r="973" spans="1:18">
      <c r="A973" s="83"/>
      <c r="B973" s="83"/>
      <c r="C973" s="83"/>
      <c r="D973" s="83"/>
      <c r="E973" s="83"/>
      <c r="F973" s="83"/>
      <c r="G973" s="83"/>
      <c r="H973" s="83"/>
      <c r="I973" s="83"/>
      <c r="J973" s="80"/>
      <c r="K973" s="64"/>
      <c r="L973" s="64"/>
      <c r="M973" s="64"/>
      <c r="N973" s="64"/>
      <c r="O973" s="64"/>
      <c r="P973" s="64"/>
      <c r="Q973" s="64"/>
      <c r="R973" s="64"/>
    </row>
    <row r="974" spans="1:18">
      <c r="A974" s="1165" t="s">
        <v>39</v>
      </c>
      <c r="B974" s="1165"/>
      <c r="C974" s="1165"/>
      <c r="D974" s="1165" t="s">
        <v>40</v>
      </c>
      <c r="E974" s="1165"/>
      <c r="F974" s="1165"/>
      <c r="G974" s="1165"/>
      <c r="H974" s="1165" t="s">
        <v>26</v>
      </c>
      <c r="I974" s="1165"/>
      <c r="J974" s="1165"/>
      <c r="K974" s="64"/>
      <c r="L974" s="64"/>
      <c r="M974" s="64"/>
      <c r="N974" s="64"/>
      <c r="O974" s="64"/>
      <c r="P974" s="64"/>
      <c r="Q974" s="64"/>
      <c r="R974" s="64"/>
    </row>
    <row r="975" spans="1:18" ht="42.75" customHeight="1">
      <c r="A975" s="1165" t="s">
        <v>277</v>
      </c>
      <c r="B975" s="1165"/>
      <c r="C975" s="1165"/>
      <c r="D975" s="1261" t="s">
        <v>276</v>
      </c>
      <c r="E975" s="1261"/>
      <c r="F975" s="1261"/>
      <c r="G975" s="1261"/>
      <c r="H975" s="1262">
        <v>35000000</v>
      </c>
      <c r="I975" s="1263"/>
      <c r="J975" s="1263"/>
      <c r="K975" s="64"/>
      <c r="L975" s="64"/>
      <c r="M975" s="64"/>
      <c r="N975" s="64"/>
      <c r="O975" s="64"/>
      <c r="P975" s="64"/>
      <c r="Q975" s="64"/>
      <c r="R975" s="64"/>
    </row>
    <row r="976" spans="1:18" ht="41.4">
      <c r="A976" s="36" t="s">
        <v>41</v>
      </c>
      <c r="B976" s="47" t="s">
        <v>42</v>
      </c>
      <c r="C976" s="47" t="s">
        <v>43</v>
      </c>
      <c r="D976" s="47" t="s">
        <v>44</v>
      </c>
      <c r="E976" s="47" t="s">
        <v>45</v>
      </c>
      <c r="F976" s="47" t="s">
        <v>46</v>
      </c>
      <c r="G976" s="47" t="s">
        <v>47</v>
      </c>
      <c r="H976" s="47" t="s">
        <v>48</v>
      </c>
      <c r="I976" s="47" t="s">
        <v>49</v>
      </c>
      <c r="J976" s="47" t="s">
        <v>50</v>
      </c>
      <c r="K976" s="64"/>
      <c r="L976" s="64"/>
      <c r="M976" s="64"/>
      <c r="N976" s="64"/>
      <c r="O976" s="64"/>
      <c r="P976" s="64"/>
      <c r="Q976" s="64"/>
      <c r="R976" s="64"/>
    </row>
    <row r="977" spans="1:18" ht="87" customHeight="1">
      <c r="A977" s="86">
        <f>A968+1</f>
        <v>668</v>
      </c>
      <c r="B977" s="87">
        <v>4523001</v>
      </c>
      <c r="C977" s="118" t="s">
        <v>352</v>
      </c>
      <c r="D977" s="87" t="s">
        <v>327</v>
      </c>
      <c r="E977" s="87">
        <v>0</v>
      </c>
      <c r="F977" s="87">
        <v>10</v>
      </c>
      <c r="G977" s="87">
        <v>10</v>
      </c>
      <c r="H977" s="87">
        <v>43211500</v>
      </c>
      <c r="I977" s="120"/>
      <c r="J977" s="120"/>
      <c r="K977" s="64"/>
      <c r="L977" s="64"/>
      <c r="M977" s="64"/>
      <c r="N977" s="64"/>
      <c r="O977" s="64"/>
      <c r="P977" s="64"/>
      <c r="Q977" s="64"/>
      <c r="R977" s="64"/>
    </row>
    <row r="978" spans="1:18">
      <c r="A978" s="62"/>
      <c r="B978" s="62"/>
      <c r="C978" s="62"/>
      <c r="D978" s="63"/>
      <c r="E978" s="63"/>
      <c r="F978" s="62"/>
      <c r="G978" s="64"/>
      <c r="H978" s="63"/>
      <c r="I978" s="64"/>
      <c r="J978" s="64"/>
      <c r="K978" s="64"/>
      <c r="L978" s="64"/>
      <c r="M978" s="64"/>
      <c r="N978" s="64"/>
      <c r="O978" s="64"/>
      <c r="P978" s="64"/>
      <c r="Q978" s="64"/>
      <c r="R978" s="64"/>
    </row>
    <row r="979" spans="1:18">
      <c r="A979" s="1165" t="s">
        <v>39</v>
      </c>
      <c r="B979" s="1165"/>
      <c r="C979" s="1165"/>
      <c r="D979" s="1165" t="s">
        <v>40</v>
      </c>
      <c r="E979" s="1165"/>
      <c r="F979" s="1165"/>
      <c r="G979" s="1165"/>
      <c r="H979" s="1165" t="s">
        <v>26</v>
      </c>
      <c r="I979" s="1165"/>
      <c r="J979" s="1165"/>
      <c r="K979" s="64"/>
      <c r="L979" s="64"/>
      <c r="M979" s="64"/>
      <c r="N979" s="64"/>
      <c r="O979" s="64"/>
      <c r="P979" s="64"/>
      <c r="Q979" s="64"/>
      <c r="R979" s="64"/>
    </row>
    <row r="980" spans="1:18" ht="33" customHeight="1">
      <c r="A980" s="1165" t="s">
        <v>280</v>
      </c>
      <c r="B980" s="1165"/>
      <c r="C980" s="1165"/>
      <c r="D980" s="1261" t="s">
        <v>279</v>
      </c>
      <c r="E980" s="1261"/>
      <c r="F980" s="1261"/>
      <c r="G980" s="1261"/>
      <c r="H980" s="1262">
        <v>15000000</v>
      </c>
      <c r="I980" s="1263"/>
      <c r="J980" s="1263"/>
      <c r="K980" s="64"/>
      <c r="L980" s="64"/>
      <c r="M980" s="64"/>
      <c r="N980" s="64"/>
      <c r="O980" s="64"/>
      <c r="P980" s="64"/>
      <c r="Q980" s="64"/>
      <c r="R980" s="64"/>
    </row>
    <row r="981" spans="1:18" ht="41.4">
      <c r="A981" s="36" t="s">
        <v>41</v>
      </c>
      <c r="B981" s="47" t="s">
        <v>42</v>
      </c>
      <c r="C981" s="47" t="s">
        <v>43</v>
      </c>
      <c r="D981" s="47" t="s">
        <v>44</v>
      </c>
      <c r="E981" s="47" t="s">
        <v>45</v>
      </c>
      <c r="F981" s="47" t="s">
        <v>46</v>
      </c>
      <c r="G981" s="47" t="s">
        <v>47</v>
      </c>
      <c r="H981" s="47" t="s">
        <v>48</v>
      </c>
      <c r="I981" s="47" t="s">
        <v>49</v>
      </c>
      <c r="J981" s="47" t="s">
        <v>50</v>
      </c>
      <c r="K981" s="64"/>
      <c r="L981" s="64"/>
      <c r="M981" s="64"/>
      <c r="N981" s="64"/>
      <c r="O981" s="64"/>
      <c r="P981" s="64"/>
      <c r="Q981" s="64"/>
      <c r="R981" s="64"/>
    </row>
    <row r="982" spans="1:18" ht="39.6">
      <c r="A982" s="86">
        <f>A977+1</f>
        <v>669</v>
      </c>
      <c r="B982" s="87">
        <v>47811</v>
      </c>
      <c r="C982" s="118" t="s">
        <v>350</v>
      </c>
      <c r="D982" s="87" t="s">
        <v>327</v>
      </c>
      <c r="E982" s="87">
        <v>0</v>
      </c>
      <c r="F982" s="87">
        <v>10</v>
      </c>
      <c r="G982" s="87">
        <v>10</v>
      </c>
      <c r="H982" s="87">
        <v>81112501</v>
      </c>
      <c r="I982" s="120"/>
      <c r="J982" s="120"/>
      <c r="K982" s="64"/>
      <c r="L982" s="64"/>
      <c r="M982" s="64"/>
      <c r="N982" s="64"/>
      <c r="O982" s="64"/>
      <c r="P982" s="64"/>
      <c r="Q982" s="64"/>
      <c r="R982" s="64"/>
    </row>
    <row r="983" spans="1:18" ht="36" customHeight="1">
      <c r="A983" s="86">
        <f>A982+1</f>
        <v>670</v>
      </c>
      <c r="B983" s="87">
        <v>47821</v>
      </c>
      <c r="C983" s="118" t="s">
        <v>351</v>
      </c>
      <c r="D983" s="87" t="s">
        <v>327</v>
      </c>
      <c r="E983" s="87">
        <v>0</v>
      </c>
      <c r="F983" s="87">
        <v>10</v>
      </c>
      <c r="G983" s="87">
        <v>10</v>
      </c>
      <c r="H983" s="87">
        <v>81112501</v>
      </c>
      <c r="I983" s="120"/>
      <c r="J983" s="120"/>
      <c r="K983" s="64"/>
      <c r="L983" s="64"/>
      <c r="M983" s="64"/>
      <c r="N983" s="64"/>
      <c r="O983" s="64"/>
      <c r="P983" s="64"/>
      <c r="Q983" s="64"/>
      <c r="R983" s="64"/>
    </row>
    <row r="984" spans="1:18">
      <c r="A984" s="62"/>
      <c r="B984" s="62"/>
      <c r="C984" s="62"/>
      <c r="D984" s="63"/>
      <c r="E984" s="63"/>
      <c r="F984" s="62"/>
      <c r="G984" s="64"/>
      <c r="H984" s="63"/>
      <c r="I984" s="64"/>
      <c r="J984" s="64"/>
      <c r="K984" s="64"/>
      <c r="L984" s="64"/>
      <c r="M984" s="64"/>
      <c r="N984" s="64"/>
      <c r="O984" s="64"/>
      <c r="P984" s="64"/>
      <c r="Q984" s="64"/>
      <c r="R984" s="64"/>
    </row>
    <row r="985" spans="1:18">
      <c r="A985" s="1165" t="s">
        <v>39</v>
      </c>
      <c r="B985" s="1165"/>
      <c r="C985" s="1165"/>
      <c r="D985" s="1165" t="s">
        <v>40</v>
      </c>
      <c r="E985" s="1165"/>
      <c r="F985" s="1165"/>
      <c r="G985" s="1165"/>
      <c r="H985" s="1165" t="s">
        <v>26</v>
      </c>
      <c r="I985" s="1165"/>
      <c r="J985" s="1165"/>
      <c r="K985" s="64"/>
      <c r="L985" s="64"/>
      <c r="M985" s="64"/>
      <c r="N985" s="64"/>
      <c r="O985" s="64"/>
      <c r="P985" s="64"/>
      <c r="Q985" s="64"/>
      <c r="R985" s="64"/>
    </row>
    <row r="986" spans="1:18" ht="35.25" customHeight="1">
      <c r="A986" s="1165" t="s">
        <v>277</v>
      </c>
      <c r="B986" s="1165"/>
      <c r="C986" s="1165"/>
      <c r="D986" s="1261" t="s">
        <v>276</v>
      </c>
      <c r="E986" s="1261"/>
      <c r="F986" s="1261"/>
      <c r="G986" s="1261"/>
      <c r="H986" s="1262">
        <v>15000000</v>
      </c>
      <c r="I986" s="1263"/>
      <c r="J986" s="1263"/>
      <c r="K986" s="64"/>
      <c r="L986" s="64"/>
      <c r="M986" s="64"/>
      <c r="N986" s="64"/>
      <c r="O986" s="64"/>
      <c r="P986" s="64"/>
      <c r="Q986" s="64"/>
      <c r="R986" s="64"/>
    </row>
    <row r="987" spans="1:18" ht="54.75" customHeight="1">
      <c r="A987" s="36" t="s">
        <v>41</v>
      </c>
      <c r="B987" s="47" t="s">
        <v>42</v>
      </c>
      <c r="C987" s="47" t="s">
        <v>43</v>
      </c>
      <c r="D987" s="47" t="s">
        <v>44</v>
      </c>
      <c r="E987" s="47" t="s">
        <v>45</v>
      </c>
      <c r="F987" s="47" t="s">
        <v>46</v>
      </c>
      <c r="G987" s="47" t="s">
        <v>47</v>
      </c>
      <c r="H987" s="47" t="s">
        <v>48</v>
      </c>
      <c r="I987" s="47" t="s">
        <v>49</v>
      </c>
      <c r="J987" s="47" t="s">
        <v>50</v>
      </c>
      <c r="K987" s="64"/>
      <c r="L987" s="64"/>
      <c r="M987" s="64"/>
      <c r="N987" s="64"/>
      <c r="O987" s="64"/>
      <c r="P987" s="64"/>
      <c r="Q987" s="64"/>
      <c r="R987" s="64"/>
    </row>
    <row r="988" spans="1:18" ht="82.5" customHeight="1">
      <c r="A988" s="86">
        <f>A983+1</f>
        <v>671</v>
      </c>
      <c r="B988" s="87">
        <v>4526601</v>
      </c>
      <c r="C988" s="118" t="s">
        <v>354</v>
      </c>
      <c r="D988" s="87" t="s">
        <v>327</v>
      </c>
      <c r="E988" s="87">
        <v>0</v>
      </c>
      <c r="F988" s="87">
        <v>2</v>
      </c>
      <c r="G988" s="87">
        <v>2</v>
      </c>
      <c r="H988" s="87">
        <v>43212100</v>
      </c>
      <c r="I988" s="120"/>
      <c r="J988" s="120"/>
      <c r="K988" s="64"/>
      <c r="L988" s="64"/>
      <c r="M988" s="64"/>
      <c r="N988" s="64"/>
      <c r="O988" s="64"/>
      <c r="P988" s="64"/>
      <c r="Q988" s="64"/>
      <c r="R988" s="64"/>
    </row>
    <row r="989" spans="1:18" ht="95.25" customHeight="1">
      <c r="A989" s="86">
        <f>A988+1</f>
        <v>672</v>
      </c>
      <c r="B989" s="87">
        <v>4526601</v>
      </c>
      <c r="C989" s="118" t="s">
        <v>353</v>
      </c>
      <c r="D989" s="87" t="s">
        <v>327</v>
      </c>
      <c r="E989" s="87">
        <v>0</v>
      </c>
      <c r="F989" s="87">
        <v>3</v>
      </c>
      <c r="G989" s="87">
        <v>3</v>
      </c>
      <c r="H989" s="87">
        <v>43212100</v>
      </c>
      <c r="I989" s="120"/>
      <c r="J989" s="120"/>
      <c r="K989" s="64"/>
      <c r="L989" s="64"/>
      <c r="M989" s="64"/>
      <c r="N989" s="64"/>
      <c r="O989" s="64"/>
      <c r="P989" s="64"/>
      <c r="Q989" s="64"/>
      <c r="R989" s="64"/>
    </row>
    <row r="990" spans="1:18" ht="67.5" customHeight="1">
      <c r="A990" s="86">
        <f>A989+1</f>
        <v>673</v>
      </c>
      <c r="B990" s="87">
        <v>45263</v>
      </c>
      <c r="C990" s="118" t="s">
        <v>486</v>
      </c>
      <c r="D990" s="87" t="s">
        <v>327</v>
      </c>
      <c r="E990" s="87">
        <v>0</v>
      </c>
      <c r="F990" s="87">
        <v>1</v>
      </c>
      <c r="G990" s="87">
        <v>1</v>
      </c>
      <c r="H990" s="87">
        <v>43212100</v>
      </c>
      <c r="I990" s="120"/>
      <c r="J990" s="120"/>
      <c r="K990" s="64"/>
      <c r="L990" s="64"/>
      <c r="M990" s="64"/>
      <c r="N990" s="64"/>
      <c r="O990" s="64"/>
      <c r="P990" s="64"/>
      <c r="Q990" s="64"/>
      <c r="R990" s="64"/>
    </row>
    <row r="991" spans="1:18">
      <c r="A991" s="62"/>
      <c r="B991" s="62"/>
      <c r="C991" s="62"/>
      <c r="D991" s="63"/>
      <c r="E991" s="63"/>
      <c r="F991" s="62"/>
      <c r="G991" s="64"/>
      <c r="H991" s="63"/>
      <c r="I991" s="64"/>
      <c r="J991" s="64"/>
      <c r="K991" s="64"/>
      <c r="L991" s="64"/>
      <c r="M991" s="64"/>
      <c r="N991" s="64"/>
      <c r="O991" s="64"/>
      <c r="P991" s="64"/>
      <c r="Q991" s="64"/>
      <c r="R991" s="64"/>
    </row>
    <row r="992" spans="1:18">
      <c r="A992" s="1165" t="s">
        <v>39</v>
      </c>
      <c r="B992" s="1165"/>
      <c r="C992" s="1165"/>
      <c r="D992" s="1165" t="s">
        <v>40</v>
      </c>
      <c r="E992" s="1165"/>
      <c r="F992" s="1165"/>
      <c r="G992" s="1165"/>
      <c r="H992" s="1165" t="s">
        <v>26</v>
      </c>
      <c r="I992" s="1165"/>
      <c r="J992" s="1165"/>
      <c r="K992" s="64"/>
      <c r="L992" s="64"/>
      <c r="M992" s="64"/>
      <c r="N992" s="64"/>
      <c r="O992" s="64"/>
      <c r="P992" s="64"/>
      <c r="Q992" s="64"/>
      <c r="R992" s="64"/>
    </row>
    <row r="993" spans="1:18" ht="40.5" customHeight="1">
      <c r="A993" s="1165" t="s">
        <v>277</v>
      </c>
      <c r="B993" s="1165"/>
      <c r="C993" s="1165"/>
      <c r="D993" s="1261" t="s">
        <v>276</v>
      </c>
      <c r="E993" s="1261"/>
      <c r="F993" s="1261"/>
      <c r="G993" s="1261"/>
      <c r="H993" s="1262">
        <v>7000000</v>
      </c>
      <c r="I993" s="1263"/>
      <c r="J993" s="1263"/>
      <c r="K993" s="64"/>
      <c r="L993" s="64"/>
      <c r="M993" s="64"/>
      <c r="N993" s="64"/>
      <c r="O993" s="64"/>
      <c r="P993" s="64"/>
      <c r="Q993" s="64"/>
      <c r="R993" s="64"/>
    </row>
    <row r="994" spans="1:18" ht="41.4">
      <c r="A994" s="36" t="s">
        <v>41</v>
      </c>
      <c r="B994" s="47" t="s">
        <v>42</v>
      </c>
      <c r="C994" s="47" t="s">
        <v>43</v>
      </c>
      <c r="D994" s="47" t="s">
        <v>44</v>
      </c>
      <c r="E994" s="47" t="s">
        <v>45</v>
      </c>
      <c r="F994" s="47" t="s">
        <v>46</v>
      </c>
      <c r="G994" s="47" t="s">
        <v>47</v>
      </c>
      <c r="H994" s="47" t="s">
        <v>48</v>
      </c>
      <c r="I994" s="47" t="s">
        <v>49</v>
      </c>
      <c r="J994" s="47" t="s">
        <v>50</v>
      </c>
      <c r="K994" s="64"/>
      <c r="L994" s="64"/>
      <c r="M994" s="64"/>
      <c r="N994" s="64"/>
      <c r="O994" s="64"/>
      <c r="P994" s="64"/>
      <c r="Q994" s="64"/>
      <c r="R994" s="64"/>
    </row>
    <row r="995" spans="1:18" ht="105.6">
      <c r="A995" s="86">
        <f>A990+1</f>
        <v>674</v>
      </c>
      <c r="B995" s="87">
        <v>45262</v>
      </c>
      <c r="C995" s="118" t="s">
        <v>358</v>
      </c>
      <c r="D995" s="87" t="s">
        <v>327</v>
      </c>
      <c r="E995" s="87">
        <v>0</v>
      </c>
      <c r="F995" s="87">
        <v>2</v>
      </c>
      <c r="G995" s="87">
        <v>2</v>
      </c>
      <c r="H995" s="87">
        <v>43211711</v>
      </c>
      <c r="I995" s="120"/>
      <c r="J995" s="120"/>
      <c r="K995" s="64"/>
      <c r="L995" s="64"/>
      <c r="M995" s="64"/>
      <c r="N995" s="64"/>
      <c r="O995" s="64"/>
      <c r="P995" s="64"/>
      <c r="Q995" s="64"/>
      <c r="R995" s="64"/>
    </row>
    <row r="996" spans="1:18" ht="15" customHeight="1">
      <c r="A996" s="62"/>
      <c r="B996" s="62"/>
      <c r="C996" s="62"/>
      <c r="D996" s="63"/>
      <c r="E996" s="63"/>
      <c r="F996" s="62"/>
      <c r="G996" s="64"/>
      <c r="H996" s="63"/>
      <c r="I996" s="64"/>
      <c r="J996" s="64"/>
      <c r="K996" s="64"/>
      <c r="L996" s="64"/>
      <c r="M996" s="64"/>
      <c r="N996" s="64"/>
      <c r="O996" s="64"/>
      <c r="P996" s="64"/>
      <c r="Q996" s="64"/>
      <c r="R996" s="64"/>
    </row>
    <row r="997" spans="1:18">
      <c r="A997" s="1154" t="s">
        <v>319</v>
      </c>
      <c r="B997" s="1154"/>
      <c r="C997" s="1154"/>
      <c r="D997" s="1154"/>
      <c r="E997" s="1154"/>
      <c r="F997" s="1154"/>
      <c r="G997" s="1154"/>
      <c r="H997" s="1154"/>
      <c r="I997" s="1154"/>
      <c r="J997" s="1154"/>
      <c r="K997" s="64"/>
      <c r="L997" s="64"/>
      <c r="M997" s="64"/>
      <c r="N997" s="64"/>
      <c r="O997" s="64"/>
      <c r="P997" s="64"/>
      <c r="Q997" s="64"/>
      <c r="R997" s="64"/>
    </row>
    <row r="998" spans="1:18">
      <c r="A998" s="62"/>
      <c r="B998" s="62"/>
      <c r="C998" s="62"/>
      <c r="D998" s="63"/>
      <c r="E998" s="63"/>
      <c r="F998" s="62"/>
      <c r="G998" s="64"/>
      <c r="H998" s="64"/>
      <c r="I998" s="64"/>
      <c r="J998" s="64"/>
      <c r="K998" s="64"/>
      <c r="L998" s="64"/>
      <c r="M998" s="64"/>
      <c r="N998" s="64"/>
      <c r="O998" s="64"/>
      <c r="P998" s="64"/>
      <c r="Q998" s="64"/>
      <c r="R998" s="64"/>
    </row>
    <row r="999" spans="1:18">
      <c r="A999" s="1155" t="s">
        <v>320</v>
      </c>
      <c r="B999" s="1155"/>
      <c r="C999" s="1155"/>
      <c r="D999" s="1155"/>
      <c r="E999" s="1155"/>
      <c r="F999" s="1155"/>
      <c r="G999" s="1155"/>
      <c r="H999" s="1155"/>
      <c r="I999" s="1155"/>
      <c r="J999" s="1155"/>
      <c r="K999" s="64"/>
      <c r="L999" s="64"/>
      <c r="M999" s="64"/>
      <c r="N999" s="64"/>
      <c r="O999" s="64"/>
      <c r="P999" s="64"/>
      <c r="Q999" s="64"/>
      <c r="R999" s="64"/>
    </row>
    <row r="1000" spans="1:18">
      <c r="A1000" s="62"/>
      <c r="B1000" s="62"/>
      <c r="C1000" s="62"/>
      <c r="D1000" s="63"/>
      <c r="E1000" s="63"/>
      <c r="F1000" s="62"/>
      <c r="G1000" s="64"/>
      <c r="H1000" s="63"/>
      <c r="I1000" s="64"/>
      <c r="J1000" s="64"/>
      <c r="K1000" s="64"/>
      <c r="L1000" s="64"/>
      <c r="M1000" s="64"/>
      <c r="N1000" s="64"/>
      <c r="O1000" s="64"/>
      <c r="P1000" s="64"/>
      <c r="Q1000" s="64"/>
      <c r="R1000" s="64"/>
    </row>
    <row r="1001" spans="1:18">
      <c r="A1001" s="1165" t="s">
        <v>39</v>
      </c>
      <c r="B1001" s="1165"/>
      <c r="C1001" s="1165"/>
      <c r="D1001" s="1165" t="s">
        <v>40</v>
      </c>
      <c r="E1001" s="1165"/>
      <c r="F1001" s="1165"/>
      <c r="G1001" s="1165"/>
      <c r="H1001" s="1165" t="s">
        <v>26</v>
      </c>
      <c r="I1001" s="1165"/>
      <c r="J1001" s="1165"/>
      <c r="K1001" s="64"/>
      <c r="L1001" s="64"/>
      <c r="M1001" s="64"/>
      <c r="N1001" s="64"/>
      <c r="O1001" s="64"/>
      <c r="P1001" s="64"/>
      <c r="Q1001" s="64"/>
      <c r="R1001" s="64"/>
    </row>
    <row r="1002" spans="1:18" ht="53.25" customHeight="1">
      <c r="A1002" s="1165" t="s">
        <v>80</v>
      </c>
      <c r="B1002" s="1165"/>
      <c r="C1002" s="1165"/>
      <c r="D1002" s="1261" t="s">
        <v>81</v>
      </c>
      <c r="E1002" s="1261"/>
      <c r="F1002" s="1261"/>
      <c r="G1002" s="1261"/>
      <c r="H1002" s="1262">
        <v>8000000</v>
      </c>
      <c r="I1002" s="1263"/>
      <c r="J1002" s="1263"/>
      <c r="K1002" s="64"/>
      <c r="L1002" s="64"/>
      <c r="M1002" s="64"/>
      <c r="N1002" s="64"/>
      <c r="O1002" s="64"/>
      <c r="P1002" s="64"/>
      <c r="Q1002" s="64"/>
      <c r="R1002" s="64"/>
    </row>
    <row r="1003" spans="1:18" ht="41.4">
      <c r="A1003" s="36" t="s">
        <v>41</v>
      </c>
      <c r="B1003" s="47" t="s">
        <v>42</v>
      </c>
      <c r="C1003" s="47" t="s">
        <v>43</v>
      </c>
      <c r="D1003" s="47" t="s">
        <v>44</v>
      </c>
      <c r="E1003" s="47" t="s">
        <v>45</v>
      </c>
      <c r="F1003" s="47" t="s">
        <v>46</v>
      </c>
      <c r="G1003" s="47" t="s">
        <v>47</v>
      </c>
      <c r="H1003" s="47" t="s">
        <v>48</v>
      </c>
      <c r="I1003" s="47" t="s">
        <v>49</v>
      </c>
      <c r="J1003" s="47" t="s">
        <v>50</v>
      </c>
      <c r="K1003" s="64"/>
      <c r="L1003" s="64"/>
      <c r="M1003" s="64"/>
      <c r="N1003" s="64"/>
      <c r="O1003" s="64"/>
      <c r="P1003" s="64"/>
      <c r="Q1003" s="64"/>
      <c r="R1003" s="64"/>
    </row>
    <row r="1004" spans="1:18" ht="105.6">
      <c r="A1004" s="86">
        <f>A995+1</f>
        <v>675</v>
      </c>
      <c r="B1004" s="87">
        <v>8713000</v>
      </c>
      <c r="C1004" s="118" t="s">
        <v>355</v>
      </c>
      <c r="D1004" s="87" t="s">
        <v>327</v>
      </c>
      <c r="E1004" s="87">
        <v>0</v>
      </c>
      <c r="F1004" s="87">
        <v>1</v>
      </c>
      <c r="G1004" s="87">
        <v>1</v>
      </c>
      <c r="H1004" s="87">
        <v>72154066</v>
      </c>
      <c r="I1004" s="120"/>
      <c r="J1004" s="120"/>
      <c r="K1004" s="64"/>
      <c r="L1004" s="64"/>
      <c r="M1004" s="64"/>
      <c r="N1004" s="64"/>
      <c r="O1004" s="64"/>
      <c r="P1004" s="64"/>
      <c r="Q1004" s="64"/>
      <c r="R1004" s="64"/>
    </row>
    <row r="1005" spans="1:18" ht="15" customHeight="1">
      <c r="A1005" s="62"/>
      <c r="B1005" s="62"/>
      <c r="C1005" s="62"/>
      <c r="D1005" s="63"/>
      <c r="E1005" s="63"/>
      <c r="F1005" s="62"/>
      <c r="G1005" s="64"/>
      <c r="H1005" s="63"/>
      <c r="I1005" s="64"/>
      <c r="J1005" s="64"/>
      <c r="K1005" s="64"/>
      <c r="L1005" s="64"/>
      <c r="M1005" s="64"/>
      <c r="N1005" s="64"/>
      <c r="O1005" s="64"/>
      <c r="P1005" s="64"/>
      <c r="Q1005" s="64"/>
      <c r="R1005" s="64"/>
    </row>
    <row r="1006" spans="1:18">
      <c r="A1006" s="1154" t="s">
        <v>296</v>
      </c>
      <c r="B1006" s="1154"/>
      <c r="C1006" s="1154"/>
      <c r="D1006" s="1154"/>
      <c r="E1006" s="1154"/>
      <c r="F1006" s="1154"/>
      <c r="G1006" s="1154"/>
      <c r="H1006" s="1154"/>
      <c r="I1006" s="1154"/>
      <c r="J1006" s="1154"/>
      <c r="K1006" s="64"/>
      <c r="L1006" s="64"/>
      <c r="M1006" s="64"/>
      <c r="N1006" s="64"/>
      <c r="O1006" s="64"/>
      <c r="P1006" s="64"/>
      <c r="Q1006" s="64"/>
      <c r="R1006" s="64"/>
    </row>
    <row r="1007" spans="1:18">
      <c r="A1007" s="62"/>
      <c r="B1007" s="62"/>
      <c r="C1007" s="62"/>
      <c r="D1007" s="63"/>
      <c r="E1007" s="63"/>
      <c r="F1007" s="62"/>
      <c r="G1007" s="64"/>
      <c r="H1007" s="64"/>
      <c r="I1007" s="64"/>
      <c r="J1007" s="64"/>
      <c r="K1007" s="64"/>
      <c r="L1007" s="64"/>
      <c r="M1007" s="64"/>
      <c r="N1007" s="64"/>
      <c r="O1007" s="64"/>
      <c r="P1007" s="64"/>
      <c r="Q1007" s="64"/>
      <c r="R1007" s="64"/>
    </row>
    <row r="1008" spans="1:18">
      <c r="A1008" s="1155" t="s">
        <v>293</v>
      </c>
      <c r="B1008" s="1155"/>
      <c r="C1008" s="1155"/>
      <c r="D1008" s="1155"/>
      <c r="E1008" s="1155"/>
      <c r="F1008" s="1155"/>
      <c r="G1008" s="1155"/>
      <c r="H1008" s="1155"/>
      <c r="I1008" s="1155"/>
      <c r="J1008" s="1155"/>
      <c r="K1008" s="64"/>
      <c r="L1008" s="64"/>
      <c r="M1008" s="64"/>
      <c r="N1008" s="64"/>
      <c r="O1008" s="64"/>
      <c r="P1008" s="64"/>
      <c r="Q1008" s="64"/>
      <c r="R1008" s="64"/>
    </row>
    <row r="1009" spans="1:18">
      <c r="A1009" s="62"/>
      <c r="B1009" s="62"/>
      <c r="C1009" s="62"/>
      <c r="D1009" s="63"/>
      <c r="E1009" s="63"/>
      <c r="F1009" s="62"/>
      <c r="G1009" s="64"/>
      <c r="H1009" s="63"/>
      <c r="I1009" s="64"/>
      <c r="J1009" s="64"/>
      <c r="K1009" s="64"/>
      <c r="L1009" s="64"/>
      <c r="M1009" s="64"/>
      <c r="N1009" s="64"/>
      <c r="O1009" s="64"/>
      <c r="P1009" s="64"/>
      <c r="Q1009" s="64"/>
      <c r="R1009" s="64"/>
    </row>
    <row r="1010" spans="1:18">
      <c r="A1010" s="1165" t="s">
        <v>39</v>
      </c>
      <c r="B1010" s="1165"/>
      <c r="C1010" s="1165"/>
      <c r="D1010" s="1165" t="s">
        <v>40</v>
      </c>
      <c r="E1010" s="1165"/>
      <c r="F1010" s="1165"/>
      <c r="G1010" s="1165"/>
      <c r="H1010" s="1165" t="s">
        <v>26</v>
      </c>
      <c r="I1010" s="1165"/>
      <c r="J1010" s="1165"/>
      <c r="K1010" s="64"/>
      <c r="L1010" s="64"/>
      <c r="M1010" s="64"/>
      <c r="N1010" s="64"/>
      <c r="O1010" s="64"/>
      <c r="P1010" s="64"/>
      <c r="Q1010" s="64"/>
      <c r="R1010" s="64"/>
    </row>
    <row r="1011" spans="1:18" ht="49.5" customHeight="1">
      <c r="A1011" s="1165" t="s">
        <v>92</v>
      </c>
      <c r="B1011" s="1165"/>
      <c r="C1011" s="1165"/>
      <c r="D1011" s="1261" t="s">
        <v>97</v>
      </c>
      <c r="E1011" s="1261"/>
      <c r="F1011" s="1261"/>
      <c r="G1011" s="1261"/>
      <c r="H1011" s="1262">
        <v>30000000</v>
      </c>
      <c r="I1011" s="1263"/>
      <c r="J1011" s="1263"/>
      <c r="K1011" s="64"/>
      <c r="L1011" s="64"/>
      <c r="M1011" s="64"/>
      <c r="N1011" s="64"/>
      <c r="O1011" s="64"/>
      <c r="P1011" s="64"/>
      <c r="Q1011" s="64"/>
      <c r="R1011" s="64"/>
    </row>
    <row r="1012" spans="1:18" ht="41.4">
      <c r="A1012" s="85" t="s">
        <v>41</v>
      </c>
      <c r="B1012" s="37" t="s">
        <v>42</v>
      </c>
      <c r="C1012" s="37" t="s">
        <v>43</v>
      </c>
      <c r="D1012" s="37" t="s">
        <v>44</v>
      </c>
      <c r="E1012" s="37" t="s">
        <v>45</v>
      </c>
      <c r="F1012" s="37" t="s">
        <v>46</v>
      </c>
      <c r="G1012" s="37" t="s">
        <v>47</v>
      </c>
      <c r="H1012" s="37" t="s">
        <v>48</v>
      </c>
      <c r="I1012" s="37" t="s">
        <v>49</v>
      </c>
      <c r="J1012" s="37" t="s">
        <v>50</v>
      </c>
      <c r="K1012" s="64"/>
      <c r="L1012" s="64"/>
      <c r="M1012" s="64"/>
      <c r="N1012" s="64"/>
      <c r="O1012" s="64"/>
      <c r="P1012" s="64"/>
      <c r="Q1012" s="64"/>
      <c r="R1012" s="64"/>
    </row>
    <row r="1013" spans="1:18" ht="26.4">
      <c r="A1013" s="86">
        <f>A1004+1</f>
        <v>676</v>
      </c>
      <c r="B1013" s="87">
        <v>3527012</v>
      </c>
      <c r="C1013" s="118" t="s">
        <v>487</v>
      </c>
      <c r="D1013" s="87" t="s">
        <v>424</v>
      </c>
      <c r="E1013" s="87">
        <v>0</v>
      </c>
      <c r="F1013" s="87">
        <v>40</v>
      </c>
      <c r="G1013" s="87">
        <f>F1013</f>
        <v>40</v>
      </c>
      <c r="H1013" s="87">
        <v>42311511</v>
      </c>
      <c r="I1013" s="146"/>
      <c r="J1013" s="146"/>
      <c r="K1013" s="64"/>
      <c r="L1013" s="64"/>
      <c r="M1013" s="64"/>
      <c r="N1013" s="64"/>
      <c r="O1013" s="64"/>
      <c r="P1013" s="64"/>
      <c r="Q1013" s="64"/>
      <c r="R1013" s="64"/>
    </row>
    <row r="1014" spans="1:18">
      <c r="A1014" s="86">
        <f>A1013+1</f>
        <v>677</v>
      </c>
      <c r="B1014" s="87">
        <v>3527011</v>
      </c>
      <c r="C1014" s="118" t="s">
        <v>457</v>
      </c>
      <c r="D1014" s="87" t="s">
        <v>32</v>
      </c>
      <c r="E1014" s="87">
        <v>0</v>
      </c>
      <c r="F1014" s="87">
        <v>200</v>
      </c>
      <c r="G1014" s="87">
        <f t="shared" ref="G1014:G1037" si="46">F1014</f>
        <v>200</v>
      </c>
      <c r="H1014" s="87">
        <v>42311605</v>
      </c>
      <c r="I1014" s="146"/>
      <c r="J1014" s="146"/>
      <c r="K1014" s="64"/>
      <c r="L1014" s="64"/>
      <c r="M1014" s="64"/>
      <c r="N1014" s="64"/>
      <c r="O1014" s="64"/>
      <c r="P1014" s="64"/>
      <c r="Q1014" s="64"/>
      <c r="R1014" s="64"/>
    </row>
    <row r="1015" spans="1:18">
      <c r="A1015" s="86">
        <f t="shared" ref="A1015:A1040" si="47">A1014+1</f>
        <v>678</v>
      </c>
      <c r="B1015" s="87">
        <v>4817199</v>
      </c>
      <c r="C1015" s="118" t="s">
        <v>425</v>
      </c>
      <c r="D1015" s="87" t="s">
        <v>327</v>
      </c>
      <c r="E1015" s="87">
        <v>0</v>
      </c>
      <c r="F1015" s="87">
        <v>40</v>
      </c>
      <c r="G1015" s="87">
        <f t="shared" si="46"/>
        <v>40</v>
      </c>
      <c r="H1015" s="87">
        <v>41104104</v>
      </c>
      <c r="I1015" s="146"/>
      <c r="J1015" s="146"/>
      <c r="K1015" s="64"/>
      <c r="L1015" s="64"/>
      <c r="M1015" s="64"/>
      <c r="N1015" s="64"/>
      <c r="O1015" s="64"/>
      <c r="P1015" s="64"/>
      <c r="Q1015" s="64"/>
      <c r="R1015" s="64"/>
    </row>
    <row r="1016" spans="1:18">
      <c r="A1016" s="86">
        <f t="shared" si="47"/>
        <v>679</v>
      </c>
      <c r="B1016" s="87">
        <v>4815007</v>
      </c>
      <c r="C1016" s="118" t="s">
        <v>426</v>
      </c>
      <c r="D1016" s="87" t="s">
        <v>424</v>
      </c>
      <c r="E1016" s="87">
        <v>0</v>
      </c>
      <c r="F1016" s="87">
        <v>8</v>
      </c>
      <c r="G1016" s="87">
        <f t="shared" si="46"/>
        <v>8</v>
      </c>
      <c r="H1016" s="87">
        <v>51000000</v>
      </c>
      <c r="I1016" s="146"/>
      <c r="J1016" s="146"/>
      <c r="K1016" s="64"/>
      <c r="L1016" s="64"/>
      <c r="M1016" s="64"/>
      <c r="N1016" s="64"/>
      <c r="O1016" s="64"/>
      <c r="P1016" s="64"/>
      <c r="Q1016" s="64"/>
      <c r="R1016" s="64"/>
    </row>
    <row r="1017" spans="1:18">
      <c r="A1017" s="86">
        <f t="shared" si="47"/>
        <v>680</v>
      </c>
      <c r="B1017" s="87">
        <v>3414062</v>
      </c>
      <c r="C1017" s="118" t="s">
        <v>455</v>
      </c>
      <c r="D1017" s="87" t="s">
        <v>327</v>
      </c>
      <c r="E1017" s="87">
        <v>0</v>
      </c>
      <c r="F1017" s="87">
        <v>200</v>
      </c>
      <c r="G1017" s="87">
        <f t="shared" si="46"/>
        <v>200</v>
      </c>
      <c r="H1017" s="87">
        <v>51121900</v>
      </c>
      <c r="I1017" s="146"/>
      <c r="J1017" s="146"/>
      <c r="K1017" s="64"/>
      <c r="L1017" s="64"/>
      <c r="M1017" s="64"/>
      <c r="N1017" s="64"/>
      <c r="O1017" s="64"/>
      <c r="P1017" s="64"/>
      <c r="Q1017" s="64"/>
      <c r="R1017" s="64"/>
    </row>
    <row r="1018" spans="1:18">
      <c r="A1018" s="86">
        <f t="shared" si="47"/>
        <v>681</v>
      </c>
      <c r="B1018" s="87">
        <v>4815001</v>
      </c>
      <c r="C1018" s="118" t="s">
        <v>427</v>
      </c>
      <c r="D1018" s="87" t="s">
        <v>327</v>
      </c>
      <c r="E1018" s="87">
        <v>0</v>
      </c>
      <c r="F1018" s="87">
        <v>200</v>
      </c>
      <c r="G1018" s="87">
        <f t="shared" si="46"/>
        <v>200</v>
      </c>
      <c r="H1018" s="87">
        <v>41122004</v>
      </c>
      <c r="I1018" s="146"/>
      <c r="J1018" s="146"/>
      <c r="K1018" s="64"/>
      <c r="L1018" s="64"/>
      <c r="M1018" s="64"/>
      <c r="N1018" s="64"/>
      <c r="O1018" s="64"/>
      <c r="P1018" s="64"/>
      <c r="Q1018" s="64"/>
      <c r="R1018" s="64"/>
    </row>
    <row r="1019" spans="1:18">
      <c r="A1019" s="86">
        <f t="shared" si="47"/>
        <v>682</v>
      </c>
      <c r="B1019" s="87">
        <v>4815001</v>
      </c>
      <c r="C1019" s="118" t="s">
        <v>428</v>
      </c>
      <c r="D1019" s="87" t="s">
        <v>327</v>
      </c>
      <c r="E1019" s="87">
        <v>0</v>
      </c>
      <c r="F1019" s="87">
        <v>200</v>
      </c>
      <c r="G1019" s="87">
        <f t="shared" si="46"/>
        <v>200</v>
      </c>
      <c r="H1019" s="87">
        <v>41122004</v>
      </c>
      <c r="I1019" s="146"/>
      <c r="J1019" s="146"/>
      <c r="K1019" s="64"/>
      <c r="L1019" s="64"/>
      <c r="M1019" s="64"/>
      <c r="N1019" s="64"/>
      <c r="O1019" s="64"/>
      <c r="P1019" s="64"/>
      <c r="Q1019" s="64"/>
      <c r="R1019" s="64"/>
    </row>
    <row r="1020" spans="1:18">
      <c r="A1020" s="86">
        <f t="shared" si="47"/>
        <v>683</v>
      </c>
      <c r="B1020" s="87">
        <v>4815001</v>
      </c>
      <c r="C1020" s="118" t="s">
        <v>456</v>
      </c>
      <c r="D1020" s="87" t="s">
        <v>327</v>
      </c>
      <c r="E1020" s="87">
        <v>0</v>
      </c>
      <c r="F1020" s="87">
        <v>200</v>
      </c>
      <c r="G1020" s="87">
        <f t="shared" si="46"/>
        <v>200</v>
      </c>
      <c r="H1020" s="87">
        <v>41122004</v>
      </c>
      <c r="I1020" s="146"/>
      <c r="J1020" s="146"/>
      <c r="K1020" s="64"/>
      <c r="L1020" s="64"/>
      <c r="M1020" s="64"/>
      <c r="N1020" s="64"/>
      <c r="O1020" s="64"/>
      <c r="P1020" s="64"/>
      <c r="Q1020" s="64"/>
      <c r="R1020" s="64"/>
    </row>
    <row r="1021" spans="1:18">
      <c r="A1021" s="86">
        <f t="shared" si="47"/>
        <v>684</v>
      </c>
      <c r="B1021" s="87">
        <v>4815005</v>
      </c>
      <c r="C1021" s="118" t="s">
        <v>429</v>
      </c>
      <c r="D1021" s="87" t="s">
        <v>327</v>
      </c>
      <c r="E1021" s="87">
        <v>0</v>
      </c>
      <c r="F1021" s="87">
        <v>200</v>
      </c>
      <c r="G1021" s="87">
        <f t="shared" si="46"/>
        <v>200</v>
      </c>
      <c r="H1021" s="87">
        <v>41122004</v>
      </c>
      <c r="I1021" s="146"/>
      <c r="J1021" s="146"/>
      <c r="K1021" s="64"/>
      <c r="L1021" s="64"/>
      <c r="M1021" s="64"/>
      <c r="N1021" s="64"/>
      <c r="O1021" s="64"/>
      <c r="P1021" s="64"/>
      <c r="Q1021" s="64"/>
      <c r="R1021" s="64"/>
    </row>
    <row r="1022" spans="1:18">
      <c r="A1022" s="86">
        <f t="shared" si="47"/>
        <v>685</v>
      </c>
      <c r="B1022" s="87">
        <v>4815005</v>
      </c>
      <c r="C1022" s="118" t="s">
        <v>430</v>
      </c>
      <c r="D1022" s="87" t="s">
        <v>327</v>
      </c>
      <c r="E1022" s="87">
        <v>0</v>
      </c>
      <c r="F1022" s="87">
        <v>200</v>
      </c>
      <c r="G1022" s="87">
        <f t="shared" si="46"/>
        <v>200</v>
      </c>
      <c r="H1022" s="87">
        <v>41122004</v>
      </c>
      <c r="I1022" s="146"/>
      <c r="J1022" s="146"/>
      <c r="K1022" s="64"/>
      <c r="L1022" s="64"/>
      <c r="M1022" s="64"/>
      <c r="N1022" s="64"/>
      <c r="O1022" s="64"/>
      <c r="P1022" s="64"/>
      <c r="Q1022" s="64"/>
      <c r="R1022" s="64"/>
    </row>
    <row r="1023" spans="1:18">
      <c r="A1023" s="86">
        <f t="shared" si="47"/>
        <v>686</v>
      </c>
      <c r="B1023" s="87">
        <v>3844019</v>
      </c>
      <c r="C1023" s="118" t="s">
        <v>431</v>
      </c>
      <c r="D1023" s="87" t="s">
        <v>327</v>
      </c>
      <c r="E1023" s="87">
        <v>0</v>
      </c>
      <c r="F1023" s="87">
        <v>80</v>
      </c>
      <c r="G1023" s="87">
        <f t="shared" si="46"/>
        <v>80</v>
      </c>
      <c r="H1023" s="87">
        <v>42311500</v>
      </c>
      <c r="I1023" s="146"/>
      <c r="J1023" s="146"/>
      <c r="K1023" s="64"/>
      <c r="L1023" s="64"/>
      <c r="M1023" s="64"/>
      <c r="N1023" s="64"/>
      <c r="O1023" s="64"/>
      <c r="P1023" s="64"/>
      <c r="Q1023" s="64"/>
      <c r="R1023" s="64"/>
    </row>
    <row r="1024" spans="1:18">
      <c r="A1024" s="86">
        <f t="shared" si="47"/>
        <v>687</v>
      </c>
      <c r="B1024" s="87">
        <v>4817199</v>
      </c>
      <c r="C1024" s="118" t="s">
        <v>432</v>
      </c>
      <c r="D1024" s="87" t="s">
        <v>327</v>
      </c>
      <c r="E1024" s="87">
        <v>0</v>
      </c>
      <c r="F1024" s="87">
        <v>40</v>
      </c>
      <c r="G1024" s="87">
        <f t="shared" si="46"/>
        <v>40</v>
      </c>
      <c r="H1024" s="87">
        <v>42321723</v>
      </c>
      <c r="I1024" s="146"/>
      <c r="J1024" s="146"/>
      <c r="K1024" s="64"/>
      <c r="L1024" s="64"/>
      <c r="M1024" s="64"/>
      <c r="N1024" s="64"/>
      <c r="O1024" s="64"/>
      <c r="P1024" s="64"/>
      <c r="Q1024" s="64"/>
      <c r="R1024" s="64"/>
    </row>
    <row r="1025" spans="1:18">
      <c r="A1025" s="86">
        <f t="shared" si="47"/>
        <v>688</v>
      </c>
      <c r="B1025" s="87">
        <v>3527015</v>
      </c>
      <c r="C1025" s="118" t="s">
        <v>454</v>
      </c>
      <c r="D1025" s="87" t="s">
        <v>327</v>
      </c>
      <c r="E1025" s="87">
        <v>0</v>
      </c>
      <c r="F1025" s="87">
        <v>80</v>
      </c>
      <c r="G1025" s="87">
        <f t="shared" si="46"/>
        <v>80</v>
      </c>
      <c r="H1025" s="87">
        <v>31201523</v>
      </c>
      <c r="I1025" s="146"/>
      <c r="J1025" s="146"/>
      <c r="K1025" s="64"/>
      <c r="L1025" s="64"/>
      <c r="M1025" s="64"/>
      <c r="N1025" s="64"/>
      <c r="O1025" s="64"/>
      <c r="P1025" s="64"/>
      <c r="Q1025" s="64"/>
      <c r="R1025" s="64"/>
    </row>
    <row r="1026" spans="1:18" ht="26.4">
      <c r="A1026" s="86">
        <f t="shared" si="47"/>
        <v>689</v>
      </c>
      <c r="B1026" s="87">
        <v>3522008</v>
      </c>
      <c r="C1026" s="118" t="s">
        <v>445</v>
      </c>
      <c r="D1026" s="87" t="s">
        <v>327</v>
      </c>
      <c r="E1026" s="87">
        <v>0</v>
      </c>
      <c r="F1026" s="87">
        <v>200</v>
      </c>
      <c r="G1026" s="87">
        <f t="shared" si="46"/>
        <v>200</v>
      </c>
      <c r="H1026" s="87">
        <v>51000000</v>
      </c>
      <c r="I1026" s="146"/>
      <c r="J1026" s="146"/>
      <c r="K1026" s="64"/>
      <c r="L1026" s="64"/>
      <c r="M1026" s="64"/>
      <c r="N1026" s="64"/>
      <c r="O1026" s="64"/>
      <c r="P1026" s="64"/>
      <c r="Q1026" s="64"/>
      <c r="R1026" s="64"/>
    </row>
    <row r="1027" spans="1:18">
      <c r="A1027" s="86">
        <f t="shared" si="47"/>
        <v>690</v>
      </c>
      <c r="B1027" s="87">
        <v>3527007</v>
      </c>
      <c r="C1027" s="118" t="s">
        <v>458</v>
      </c>
      <c r="D1027" s="87" t="s">
        <v>327</v>
      </c>
      <c r="E1027" s="87">
        <v>0</v>
      </c>
      <c r="F1027" s="87">
        <v>40</v>
      </c>
      <c r="G1027" s="87">
        <f t="shared" si="46"/>
        <v>40</v>
      </c>
      <c r="H1027" s="87">
        <v>51000000</v>
      </c>
      <c r="I1027" s="146"/>
      <c r="J1027" s="146"/>
      <c r="K1027" s="64"/>
      <c r="L1027" s="64"/>
      <c r="M1027" s="64"/>
      <c r="N1027" s="64"/>
      <c r="O1027" s="64"/>
      <c r="P1027" s="64"/>
      <c r="Q1027" s="64"/>
      <c r="R1027" s="64"/>
    </row>
    <row r="1028" spans="1:18">
      <c r="A1028" s="86">
        <f t="shared" si="47"/>
        <v>691</v>
      </c>
      <c r="B1028" s="87">
        <v>3525099</v>
      </c>
      <c r="C1028" s="118" t="s">
        <v>451</v>
      </c>
      <c r="D1028" s="87" t="s">
        <v>327</v>
      </c>
      <c r="E1028" s="87">
        <v>0</v>
      </c>
      <c r="F1028" s="87">
        <v>200</v>
      </c>
      <c r="G1028" s="87">
        <f t="shared" si="46"/>
        <v>200</v>
      </c>
      <c r="H1028" s="87">
        <v>51000000</v>
      </c>
      <c r="I1028" s="146"/>
      <c r="J1028" s="146"/>
      <c r="K1028" s="64"/>
      <c r="L1028" s="64"/>
      <c r="M1028" s="64"/>
      <c r="N1028" s="64"/>
      <c r="O1028" s="64"/>
      <c r="P1028" s="64"/>
      <c r="Q1028" s="64"/>
      <c r="R1028" s="64"/>
    </row>
    <row r="1029" spans="1:18" ht="26.4">
      <c r="A1029" s="86">
        <f t="shared" si="47"/>
        <v>692</v>
      </c>
      <c r="B1029" s="87">
        <v>3525099</v>
      </c>
      <c r="C1029" s="118" t="s">
        <v>444</v>
      </c>
      <c r="D1029" s="87" t="s">
        <v>327</v>
      </c>
      <c r="E1029" s="87">
        <v>0</v>
      </c>
      <c r="F1029" s="87">
        <v>200</v>
      </c>
      <c r="G1029" s="87">
        <f t="shared" si="46"/>
        <v>200</v>
      </c>
      <c r="H1029" s="87">
        <v>51000000</v>
      </c>
      <c r="I1029" s="146"/>
      <c r="J1029" s="146"/>
      <c r="K1029" s="64"/>
      <c r="L1029" s="64"/>
      <c r="M1029" s="64"/>
      <c r="N1029" s="64"/>
      <c r="O1029" s="64"/>
      <c r="P1029" s="64"/>
      <c r="Q1029" s="64"/>
      <c r="R1029" s="64"/>
    </row>
    <row r="1030" spans="1:18">
      <c r="A1030" s="86">
        <f t="shared" si="47"/>
        <v>693</v>
      </c>
      <c r="B1030" s="87">
        <v>3523008</v>
      </c>
      <c r="C1030" s="118" t="s">
        <v>446</v>
      </c>
      <c r="D1030" s="87" t="s">
        <v>327</v>
      </c>
      <c r="E1030" s="87">
        <v>0</v>
      </c>
      <c r="F1030" s="87">
        <v>400</v>
      </c>
      <c r="G1030" s="87">
        <f t="shared" si="46"/>
        <v>400</v>
      </c>
      <c r="H1030" s="87">
        <v>51000000</v>
      </c>
      <c r="I1030" s="146"/>
      <c r="J1030" s="146"/>
      <c r="K1030" s="64"/>
      <c r="L1030" s="64"/>
      <c r="M1030" s="64"/>
      <c r="N1030" s="64"/>
      <c r="O1030" s="64"/>
      <c r="P1030" s="64"/>
      <c r="Q1030" s="64"/>
      <c r="R1030" s="64"/>
    </row>
    <row r="1031" spans="1:18">
      <c r="A1031" s="86">
        <f t="shared" si="47"/>
        <v>694</v>
      </c>
      <c r="B1031" s="87">
        <v>3525099</v>
      </c>
      <c r="C1031" s="118" t="s">
        <v>450</v>
      </c>
      <c r="D1031" s="87" t="s">
        <v>327</v>
      </c>
      <c r="E1031" s="87">
        <v>0</v>
      </c>
      <c r="F1031" s="87">
        <v>400</v>
      </c>
      <c r="G1031" s="87">
        <f t="shared" si="46"/>
        <v>400</v>
      </c>
      <c r="H1031" s="87">
        <v>51000000</v>
      </c>
      <c r="I1031" s="146"/>
      <c r="J1031" s="146"/>
      <c r="K1031" s="64"/>
      <c r="L1031" s="64"/>
      <c r="M1031" s="64"/>
      <c r="N1031" s="64"/>
      <c r="O1031" s="64"/>
      <c r="P1031" s="64"/>
      <c r="Q1031" s="64"/>
      <c r="R1031" s="64"/>
    </row>
    <row r="1032" spans="1:18">
      <c r="A1032" s="86">
        <f t="shared" si="47"/>
        <v>695</v>
      </c>
      <c r="B1032" s="87">
        <v>3525099</v>
      </c>
      <c r="C1032" s="118" t="s">
        <v>459</v>
      </c>
      <c r="D1032" s="87" t="s">
        <v>327</v>
      </c>
      <c r="E1032" s="87">
        <v>0</v>
      </c>
      <c r="F1032" s="87">
        <v>200</v>
      </c>
      <c r="G1032" s="87">
        <f t="shared" si="46"/>
        <v>200</v>
      </c>
      <c r="H1032" s="87">
        <v>51000000</v>
      </c>
      <c r="I1032" s="146"/>
      <c r="J1032" s="146"/>
      <c r="K1032" s="64"/>
      <c r="L1032" s="64"/>
      <c r="M1032" s="64"/>
      <c r="N1032" s="64"/>
      <c r="O1032" s="64"/>
      <c r="P1032" s="64"/>
      <c r="Q1032" s="64"/>
      <c r="R1032" s="64"/>
    </row>
    <row r="1033" spans="1:18">
      <c r="A1033" s="86">
        <f t="shared" si="47"/>
        <v>696</v>
      </c>
      <c r="B1033" s="87">
        <v>3525099</v>
      </c>
      <c r="C1033" s="118" t="s">
        <v>447</v>
      </c>
      <c r="D1033" s="87" t="s">
        <v>327</v>
      </c>
      <c r="E1033" s="87">
        <v>0</v>
      </c>
      <c r="F1033" s="87">
        <v>400</v>
      </c>
      <c r="G1033" s="87">
        <f t="shared" si="46"/>
        <v>400</v>
      </c>
      <c r="H1033" s="87">
        <v>51000000</v>
      </c>
      <c r="I1033" s="146"/>
      <c r="J1033" s="146"/>
      <c r="K1033" s="64"/>
      <c r="L1033" s="64"/>
      <c r="M1033" s="64"/>
      <c r="N1033" s="64"/>
      <c r="O1033" s="64"/>
      <c r="P1033" s="64"/>
      <c r="Q1033" s="64"/>
      <c r="R1033" s="64"/>
    </row>
    <row r="1034" spans="1:18">
      <c r="A1034" s="86">
        <f t="shared" si="47"/>
        <v>697</v>
      </c>
      <c r="B1034" s="87">
        <v>3525099</v>
      </c>
      <c r="C1034" s="118" t="s">
        <v>433</v>
      </c>
      <c r="D1034" s="87" t="s">
        <v>327</v>
      </c>
      <c r="E1034" s="87">
        <v>0</v>
      </c>
      <c r="F1034" s="87">
        <v>80</v>
      </c>
      <c r="G1034" s="87">
        <f t="shared" si="46"/>
        <v>80</v>
      </c>
      <c r="H1034" s="87">
        <v>51000000</v>
      </c>
      <c r="I1034" s="146"/>
      <c r="J1034" s="146"/>
      <c r="K1034" s="64"/>
      <c r="L1034" s="64"/>
      <c r="M1034" s="64"/>
      <c r="N1034" s="64"/>
      <c r="O1034" s="64"/>
      <c r="P1034" s="64"/>
      <c r="Q1034" s="64"/>
      <c r="R1034" s="64"/>
    </row>
    <row r="1035" spans="1:18">
      <c r="A1035" s="86">
        <f t="shared" si="47"/>
        <v>698</v>
      </c>
      <c r="B1035" s="87">
        <v>3525099</v>
      </c>
      <c r="C1035" s="118" t="s">
        <v>434</v>
      </c>
      <c r="D1035" s="87" t="s">
        <v>327</v>
      </c>
      <c r="E1035" s="87">
        <v>0</v>
      </c>
      <c r="F1035" s="87">
        <v>80</v>
      </c>
      <c r="G1035" s="87">
        <f t="shared" si="46"/>
        <v>80</v>
      </c>
      <c r="H1035" s="87">
        <v>51000000</v>
      </c>
      <c r="I1035" s="146"/>
      <c r="J1035" s="146"/>
      <c r="K1035" s="64"/>
      <c r="L1035" s="64"/>
      <c r="M1035" s="64"/>
      <c r="N1035" s="64"/>
      <c r="O1035" s="64"/>
      <c r="P1035" s="64"/>
      <c r="Q1035" s="64"/>
      <c r="R1035" s="64"/>
    </row>
    <row r="1036" spans="1:18">
      <c r="A1036" s="86">
        <f t="shared" si="47"/>
        <v>699</v>
      </c>
      <c r="B1036" s="87">
        <v>3525099</v>
      </c>
      <c r="C1036" s="118" t="s">
        <v>448</v>
      </c>
      <c r="D1036" s="87" t="s">
        <v>327</v>
      </c>
      <c r="E1036" s="87">
        <v>0</v>
      </c>
      <c r="F1036" s="87">
        <v>400</v>
      </c>
      <c r="G1036" s="87">
        <f t="shared" si="46"/>
        <v>400</v>
      </c>
      <c r="H1036" s="87">
        <v>51000000</v>
      </c>
      <c r="I1036" s="146"/>
      <c r="J1036" s="146"/>
      <c r="K1036" s="64"/>
      <c r="L1036" s="64"/>
      <c r="M1036" s="64"/>
      <c r="N1036" s="64"/>
      <c r="O1036" s="64"/>
      <c r="P1036" s="64"/>
      <c r="Q1036" s="64"/>
      <c r="R1036" s="64"/>
    </row>
    <row r="1037" spans="1:18">
      <c r="A1037" s="86">
        <f t="shared" si="47"/>
        <v>700</v>
      </c>
      <c r="B1037" s="87">
        <v>3525099</v>
      </c>
      <c r="C1037" s="118" t="s">
        <v>449</v>
      </c>
      <c r="D1037" s="87" t="s">
        <v>327</v>
      </c>
      <c r="E1037" s="87">
        <v>0</v>
      </c>
      <c r="F1037" s="87">
        <v>120</v>
      </c>
      <c r="G1037" s="87">
        <f t="shared" si="46"/>
        <v>120</v>
      </c>
      <c r="H1037" s="87">
        <v>51000000</v>
      </c>
      <c r="I1037" s="146"/>
      <c r="J1037" s="146"/>
      <c r="K1037" s="64"/>
      <c r="L1037" s="64"/>
      <c r="M1037" s="64"/>
      <c r="N1037" s="64"/>
      <c r="O1037" s="64"/>
      <c r="P1037" s="64"/>
      <c r="Q1037" s="64"/>
      <c r="R1037" s="64"/>
    </row>
    <row r="1038" spans="1:18">
      <c r="A1038" s="86">
        <f t="shared" si="47"/>
        <v>701</v>
      </c>
      <c r="B1038" s="87">
        <v>3525099</v>
      </c>
      <c r="C1038" s="118" t="s">
        <v>452</v>
      </c>
      <c r="D1038" s="87" t="s">
        <v>327</v>
      </c>
      <c r="E1038" s="87">
        <v>0</v>
      </c>
      <c r="F1038" s="87">
        <v>200</v>
      </c>
      <c r="G1038" s="87">
        <f>F1038</f>
        <v>200</v>
      </c>
      <c r="H1038" s="87">
        <v>51000000</v>
      </c>
      <c r="I1038" s="146"/>
      <c r="J1038" s="146"/>
      <c r="K1038" s="64"/>
      <c r="L1038" s="64"/>
      <c r="M1038" s="64"/>
      <c r="N1038" s="64"/>
      <c r="O1038" s="64"/>
      <c r="P1038" s="64"/>
      <c r="Q1038" s="64"/>
      <c r="R1038" s="64"/>
    </row>
    <row r="1039" spans="1:18">
      <c r="A1039" s="86">
        <f t="shared" si="47"/>
        <v>702</v>
      </c>
      <c r="B1039" s="87">
        <v>3525099</v>
      </c>
      <c r="C1039" s="118" t="s">
        <v>460</v>
      </c>
      <c r="D1039" s="87" t="s">
        <v>304</v>
      </c>
      <c r="E1039" s="87">
        <v>0</v>
      </c>
      <c r="F1039" s="87">
        <v>200</v>
      </c>
      <c r="G1039" s="87">
        <f>F1039</f>
        <v>200</v>
      </c>
      <c r="H1039" s="87">
        <v>51000000</v>
      </c>
      <c r="I1039" s="146"/>
      <c r="J1039" s="146"/>
      <c r="K1039" s="64"/>
      <c r="L1039" s="64"/>
      <c r="M1039" s="64"/>
      <c r="N1039" s="64"/>
      <c r="O1039" s="64"/>
      <c r="P1039" s="64"/>
      <c r="Q1039" s="64"/>
      <c r="R1039" s="64"/>
    </row>
    <row r="1040" spans="1:18">
      <c r="A1040" s="86">
        <f t="shared" si="47"/>
        <v>703</v>
      </c>
      <c r="B1040" s="87">
        <v>3525015</v>
      </c>
      <c r="C1040" s="118" t="s">
        <v>453</v>
      </c>
      <c r="D1040" s="87" t="s">
        <v>304</v>
      </c>
      <c r="E1040" s="87">
        <v>0</v>
      </c>
      <c r="F1040" s="87">
        <v>200</v>
      </c>
      <c r="G1040" s="87">
        <f>F1040</f>
        <v>200</v>
      </c>
      <c r="H1040" s="87">
        <v>51000000</v>
      </c>
      <c r="I1040" s="146"/>
      <c r="J1040" s="146"/>
      <c r="K1040" s="64"/>
      <c r="L1040" s="64"/>
      <c r="M1040" s="64"/>
      <c r="N1040" s="64"/>
      <c r="O1040" s="64"/>
      <c r="P1040" s="64"/>
      <c r="Q1040" s="64"/>
      <c r="R1040" s="64"/>
    </row>
    <row r="1041" spans="1:18" ht="15" customHeight="1">
      <c r="A1041" s="1271"/>
      <c r="B1041" s="1271"/>
      <c r="C1041" s="1272"/>
      <c r="D1041" s="1272"/>
      <c r="E1041" s="1272"/>
      <c r="F1041" s="62"/>
      <c r="G1041" s="64"/>
      <c r="H1041" s="63"/>
      <c r="I1041" s="64"/>
      <c r="J1041" s="143">
        <f>SUM(J1013:J1037)</f>
        <v>0</v>
      </c>
      <c r="K1041" s="126">
        <f>H1011-J1041</f>
        <v>30000000</v>
      </c>
      <c r="L1041" s="64"/>
      <c r="M1041" s="64"/>
      <c r="N1041" s="64"/>
      <c r="O1041" s="64"/>
      <c r="P1041" s="64"/>
      <c r="Q1041" s="64"/>
      <c r="R1041" s="64"/>
    </row>
    <row r="1042" spans="1:18">
      <c r="A1042" s="1154" t="s">
        <v>296</v>
      </c>
      <c r="B1042" s="1154"/>
      <c r="C1042" s="1154"/>
      <c r="D1042" s="1154"/>
      <c r="E1042" s="1154"/>
      <c r="F1042" s="1154"/>
      <c r="G1042" s="1154"/>
      <c r="H1042" s="1154"/>
      <c r="I1042" s="1154"/>
      <c r="J1042" s="1154"/>
      <c r="K1042" s="64"/>
      <c r="L1042" s="64"/>
      <c r="M1042" s="64"/>
      <c r="N1042" s="64"/>
      <c r="O1042" s="64"/>
      <c r="P1042" s="64"/>
      <c r="Q1042" s="64"/>
      <c r="R1042" s="64"/>
    </row>
    <row r="1043" spans="1:18">
      <c r="A1043" s="62"/>
      <c r="B1043" s="62"/>
      <c r="C1043" s="62"/>
      <c r="D1043" s="63"/>
      <c r="E1043" s="63"/>
      <c r="F1043" s="62"/>
      <c r="G1043" s="64"/>
      <c r="H1043" s="64"/>
      <c r="I1043" s="64"/>
      <c r="J1043" s="64"/>
      <c r="K1043" s="64"/>
      <c r="L1043" s="64"/>
      <c r="M1043" s="64"/>
      <c r="N1043" s="64"/>
      <c r="O1043" s="64"/>
      <c r="P1043" s="64"/>
      <c r="Q1043" s="64"/>
      <c r="R1043" s="64"/>
    </row>
    <row r="1044" spans="1:18">
      <c r="A1044" s="1155" t="s">
        <v>293</v>
      </c>
      <c r="B1044" s="1155"/>
      <c r="C1044" s="1155"/>
      <c r="D1044" s="1155"/>
      <c r="E1044" s="1155"/>
      <c r="F1044" s="1155"/>
      <c r="G1044" s="1155"/>
      <c r="H1044" s="1155"/>
      <c r="I1044" s="1155"/>
      <c r="J1044" s="1155"/>
      <c r="K1044" s="64"/>
      <c r="L1044" s="64"/>
      <c r="M1044" s="64"/>
      <c r="N1044" s="64"/>
      <c r="O1044" s="64"/>
      <c r="P1044" s="64"/>
      <c r="Q1044" s="64"/>
      <c r="R1044" s="64"/>
    </row>
    <row r="1045" spans="1:18">
      <c r="A1045" s="62"/>
      <c r="B1045" s="62"/>
      <c r="C1045" s="62"/>
      <c r="D1045" s="63"/>
      <c r="E1045" s="63"/>
      <c r="F1045" s="62"/>
      <c r="G1045" s="64"/>
      <c r="H1045" s="63"/>
      <c r="I1045" s="64"/>
      <c r="J1045" s="64"/>
      <c r="K1045" s="64"/>
      <c r="L1045" s="64"/>
      <c r="M1045" s="64"/>
      <c r="N1045" s="64"/>
      <c r="O1045" s="64"/>
      <c r="P1045" s="64"/>
      <c r="Q1045" s="64"/>
      <c r="R1045" s="64"/>
    </row>
    <row r="1046" spans="1:18">
      <c r="A1046" s="1165" t="s">
        <v>39</v>
      </c>
      <c r="B1046" s="1165"/>
      <c r="C1046" s="1165"/>
      <c r="D1046" s="1165" t="s">
        <v>40</v>
      </c>
      <c r="E1046" s="1165"/>
      <c r="F1046" s="1165"/>
      <c r="G1046" s="1165"/>
      <c r="H1046" s="1165" t="s">
        <v>26</v>
      </c>
      <c r="I1046" s="1165"/>
      <c r="J1046" s="1165"/>
      <c r="K1046" s="64"/>
      <c r="L1046" s="64"/>
      <c r="M1046" s="64"/>
      <c r="N1046" s="64"/>
      <c r="O1046" s="64"/>
      <c r="P1046" s="64"/>
      <c r="Q1046" s="64"/>
      <c r="R1046" s="64"/>
    </row>
    <row r="1047" spans="1:18">
      <c r="A1047" s="1165" t="s">
        <v>285</v>
      </c>
      <c r="B1047" s="1165"/>
      <c r="C1047" s="1165"/>
      <c r="D1047" s="1261" t="s">
        <v>284</v>
      </c>
      <c r="E1047" s="1261"/>
      <c r="F1047" s="1261"/>
      <c r="G1047" s="1261"/>
      <c r="H1047" s="1262">
        <v>35000000</v>
      </c>
      <c r="I1047" s="1263"/>
      <c r="J1047" s="1263"/>
      <c r="K1047" s="64"/>
      <c r="L1047" s="64"/>
      <c r="M1047" s="64"/>
      <c r="N1047" s="64"/>
      <c r="O1047" s="64"/>
      <c r="P1047" s="64"/>
      <c r="Q1047" s="64"/>
      <c r="R1047" s="64"/>
    </row>
    <row r="1048" spans="1:18" ht="41.4">
      <c r="A1048" s="36" t="s">
        <v>41</v>
      </c>
      <c r="B1048" s="47" t="s">
        <v>42</v>
      </c>
      <c r="C1048" s="47" t="s">
        <v>43</v>
      </c>
      <c r="D1048" s="47" t="s">
        <v>44</v>
      </c>
      <c r="E1048" s="47" t="s">
        <v>45</v>
      </c>
      <c r="F1048" s="47" t="s">
        <v>46</v>
      </c>
      <c r="G1048" s="47" t="s">
        <v>47</v>
      </c>
      <c r="H1048" s="47" t="s">
        <v>48</v>
      </c>
      <c r="I1048" s="47" t="s">
        <v>49</v>
      </c>
      <c r="J1048" s="47" t="s">
        <v>50</v>
      </c>
      <c r="K1048" s="64"/>
      <c r="L1048" s="64"/>
      <c r="M1048" s="64"/>
      <c r="N1048" s="64"/>
      <c r="O1048" s="64"/>
      <c r="P1048" s="64"/>
      <c r="Q1048" s="64"/>
      <c r="R1048" s="64"/>
    </row>
    <row r="1049" spans="1:18" s="90" customFormat="1" ht="39.6">
      <c r="A1049" s="86">
        <f>A1040+1</f>
        <v>704</v>
      </c>
      <c r="B1049" s="87">
        <v>4391201</v>
      </c>
      <c r="C1049" s="118" t="s">
        <v>357</v>
      </c>
      <c r="D1049" s="87" t="s">
        <v>327</v>
      </c>
      <c r="E1049" s="87">
        <v>0</v>
      </c>
      <c r="F1049" s="87">
        <v>10</v>
      </c>
      <c r="G1049" s="87">
        <v>10</v>
      </c>
      <c r="H1049" s="87">
        <v>52141510</v>
      </c>
      <c r="I1049" s="120"/>
      <c r="J1049" s="120"/>
      <c r="K1049" s="128">
        <f>I96-J1052</f>
        <v>0</v>
      </c>
    </row>
    <row r="1050" spans="1:18" ht="39.6">
      <c r="A1050" s="86">
        <f>A1049+1</f>
        <v>705</v>
      </c>
      <c r="B1050" s="87">
        <v>4391201</v>
      </c>
      <c r="C1050" s="118" t="s">
        <v>356</v>
      </c>
      <c r="D1050" s="87" t="s">
        <v>327</v>
      </c>
      <c r="E1050" s="87">
        <v>0</v>
      </c>
      <c r="F1050" s="87">
        <v>5</v>
      </c>
      <c r="G1050" s="87">
        <v>5</v>
      </c>
      <c r="H1050" s="87">
        <v>52141510</v>
      </c>
      <c r="I1050" s="120"/>
      <c r="J1050" s="120"/>
      <c r="K1050" s="64"/>
      <c r="L1050" s="64"/>
      <c r="M1050" s="64"/>
      <c r="N1050" s="64"/>
      <c r="O1050" s="64"/>
      <c r="P1050" s="64"/>
      <c r="Q1050" s="64"/>
      <c r="R1050" s="64"/>
    </row>
    <row r="1051" spans="1:18" ht="15" thickBot="1">
      <c r="A1051" s="62"/>
      <c r="B1051" s="62"/>
      <c r="C1051" s="62"/>
      <c r="D1051" s="63"/>
      <c r="E1051" s="63"/>
      <c r="F1051" s="62"/>
      <c r="G1051" s="64"/>
      <c r="H1051" s="63"/>
      <c r="I1051" s="64"/>
      <c r="J1051" s="64"/>
      <c r="K1051" s="64"/>
      <c r="L1051" s="64"/>
      <c r="M1051" s="64"/>
      <c r="N1051" s="64"/>
      <c r="O1051" s="64"/>
      <c r="P1051" s="64"/>
      <c r="Q1051" s="64"/>
      <c r="R1051" s="64"/>
    </row>
    <row r="1052" spans="1:18" ht="15" thickBot="1">
      <c r="A1052" s="1273" t="s">
        <v>359</v>
      </c>
      <c r="B1052" s="1274"/>
      <c r="C1052" s="1274"/>
      <c r="D1052" s="1274"/>
      <c r="E1052" s="1274"/>
      <c r="F1052" s="1274"/>
      <c r="G1052" s="1274"/>
      <c r="H1052" s="1274"/>
      <c r="I1052" s="1275"/>
      <c r="J1052" s="127">
        <f>+H688+H694+H699+H714+H816+H835+H847+H875+H896+H916+H921+H933+H938+H950+H958+H966+H975+H980+H986+H993+H1002+H1011+H1047</f>
        <v>248000000</v>
      </c>
    </row>
    <row r="1053" spans="1:18">
      <c r="A1053" s="62"/>
      <c r="B1053" s="62"/>
      <c r="C1053" s="62"/>
      <c r="D1053" s="63"/>
      <c r="E1053" s="63"/>
      <c r="F1053" s="62"/>
      <c r="G1053" s="64"/>
      <c r="H1053" s="63"/>
      <c r="I1053" s="64"/>
      <c r="J1053" s="64"/>
    </row>
    <row r="1054" spans="1:18">
      <c r="A1054" s="62"/>
      <c r="B1054" s="62"/>
      <c r="C1054" s="62"/>
      <c r="D1054" s="63"/>
      <c r="E1054" s="63"/>
      <c r="F1054" s="62"/>
      <c r="G1054" s="64"/>
      <c r="H1054" s="63"/>
      <c r="I1054" s="64"/>
      <c r="J1054" s="64"/>
    </row>
    <row r="1055" spans="1:18">
      <c r="A1055" s="1246" t="s">
        <v>436</v>
      </c>
      <c r="B1055" s="1246"/>
      <c r="C1055" s="1246"/>
      <c r="D1055" s="1246"/>
      <c r="E1055" s="1246"/>
      <c r="F1055" s="1246"/>
      <c r="G1055" s="1246"/>
      <c r="H1055" s="1246"/>
      <c r="I1055" s="1246"/>
      <c r="J1055" s="1246"/>
    </row>
    <row r="1056" spans="1:18">
      <c r="A1056" s="42"/>
      <c r="B1056" s="42"/>
      <c r="C1056" s="42"/>
      <c r="D1056" s="42"/>
      <c r="E1056" s="42"/>
      <c r="F1056" s="42"/>
      <c r="G1056" s="42"/>
      <c r="H1056" s="42"/>
      <c r="I1056" s="42"/>
      <c r="J1056" s="5"/>
    </row>
    <row r="1057" spans="1:18">
      <c r="A1057" s="16" t="s">
        <v>30</v>
      </c>
      <c r="B1057" s="16"/>
      <c r="C1057" s="16"/>
      <c r="D1057" s="19"/>
      <c r="E1057" s="19"/>
      <c r="F1057" s="17"/>
      <c r="G1057" s="17"/>
      <c r="H1057" s="7"/>
      <c r="I1057" s="7"/>
      <c r="J1057" s="5"/>
      <c r="K1057" s="64"/>
      <c r="L1057" s="64"/>
      <c r="M1057" s="64"/>
      <c r="N1057" s="64"/>
      <c r="O1057" s="64"/>
      <c r="P1057" s="64"/>
      <c r="Q1057" s="64"/>
      <c r="R1057" s="64"/>
    </row>
    <row r="1058" spans="1:18">
      <c r="A1058" s="16" t="s">
        <v>37</v>
      </c>
      <c r="B1058" s="31"/>
      <c r="C1058" s="31"/>
      <c r="D1058" s="32"/>
      <c r="E1058" s="32"/>
      <c r="F1058" s="33"/>
      <c r="G1058" s="33"/>
      <c r="H1058" s="7"/>
      <c r="I1058" s="7"/>
      <c r="J1058" s="5"/>
    </row>
    <row r="1059" spans="1:18">
      <c r="A1059" s="43"/>
      <c r="B1059" s="43"/>
      <c r="C1059" s="43"/>
      <c r="D1059" s="44"/>
      <c r="E1059" s="44"/>
      <c r="F1059" s="7"/>
      <c r="G1059" s="7"/>
      <c r="H1059" s="7"/>
      <c r="I1059" s="7"/>
      <c r="J1059" s="5"/>
    </row>
    <row r="1060" spans="1:18">
      <c r="A1060" s="62"/>
      <c r="B1060" s="62"/>
      <c r="C1060" s="62"/>
      <c r="D1060" s="63"/>
      <c r="E1060" s="63"/>
      <c r="F1060" s="62"/>
      <c r="G1060" s="64"/>
      <c r="H1060" s="63"/>
      <c r="I1060" s="64"/>
      <c r="J1060" s="64"/>
    </row>
    <row r="1061" spans="1:18">
      <c r="A1061" s="1248" t="s">
        <v>437</v>
      </c>
      <c r="B1061" s="1248"/>
      <c r="C1061" s="1248"/>
      <c r="D1061" s="1248"/>
      <c r="E1061" s="1248"/>
      <c r="F1061" s="49"/>
      <c r="G1061" s="49"/>
      <c r="H1061" s="1247" t="s">
        <v>439</v>
      </c>
      <c r="I1061" s="1247"/>
      <c r="J1061" s="1247"/>
    </row>
    <row r="1062" spans="1:18">
      <c r="A1062" s="1249" t="s">
        <v>438</v>
      </c>
      <c r="B1062" s="1249"/>
      <c r="C1062" s="1249"/>
      <c r="D1062" s="1249"/>
      <c r="E1062" s="1249"/>
      <c r="F1062" s="49"/>
      <c r="G1062" s="49"/>
      <c r="H1062" s="1247" t="s">
        <v>440</v>
      </c>
      <c r="I1062" s="1247"/>
      <c r="J1062" s="1247"/>
    </row>
    <row r="1063" spans="1:18">
      <c r="A1063" s="43"/>
      <c r="B1063" s="43"/>
      <c r="C1063" s="43"/>
      <c r="D1063" s="44"/>
      <c r="E1063" s="44"/>
      <c r="F1063" s="7"/>
      <c r="G1063" s="7"/>
      <c r="H1063" s="7"/>
      <c r="I1063" s="7"/>
      <c r="J1063" s="5"/>
    </row>
    <row r="1064" spans="1:18" ht="15.6">
      <c r="A1064" s="3"/>
      <c r="B1064" s="3"/>
      <c r="C1064" s="3"/>
      <c r="D1064" s="4"/>
      <c r="E1064" s="4"/>
      <c r="F1064" s="1"/>
      <c r="G1064" s="1"/>
      <c r="H1064" s="1"/>
      <c r="I1064" s="1"/>
      <c r="J1064" s="2"/>
    </row>
    <row r="1065" spans="1:18" ht="15.6">
      <c r="A1065" s="1"/>
      <c r="B1065" s="1"/>
      <c r="C1065" s="1"/>
      <c r="D1065" s="1"/>
      <c r="E1065" s="1"/>
      <c r="F1065" s="1"/>
      <c r="G1065" s="1"/>
      <c r="H1065" s="1"/>
      <c r="I1065" s="1"/>
      <c r="J1065" s="2"/>
    </row>
    <row r="1067" spans="1:18">
      <c r="A1067" s="1245" t="s">
        <v>441</v>
      </c>
      <c r="B1067" s="1245"/>
      <c r="C1067" s="1245"/>
      <c r="D1067" s="1245"/>
    </row>
    <row r="1068" spans="1:18">
      <c r="A1068" s="1245" t="s">
        <v>442</v>
      </c>
      <c r="B1068" s="1245"/>
      <c r="C1068" s="1245"/>
      <c r="D1068" s="1245"/>
    </row>
  </sheetData>
  <mergeCells count="482">
    <mergeCell ref="K106:K107"/>
    <mergeCell ref="A107:B107"/>
    <mergeCell ref="C107:D107"/>
    <mergeCell ref="E107:G107"/>
    <mergeCell ref="I107:J107"/>
    <mergeCell ref="I113:J113"/>
    <mergeCell ref="I115:J115"/>
    <mergeCell ref="I116:J116"/>
    <mergeCell ref="M186:N186"/>
    <mergeCell ref="I111:J111"/>
    <mergeCell ref="E111:G111"/>
    <mergeCell ref="C111:D111"/>
    <mergeCell ref="A111:B111"/>
    <mergeCell ref="A145:J145"/>
    <mergeCell ref="A146:C146"/>
    <mergeCell ref="D146:G146"/>
    <mergeCell ref="H146:J146"/>
    <mergeCell ref="A147:C147"/>
    <mergeCell ref="D147:G147"/>
    <mergeCell ref="H147:J147"/>
    <mergeCell ref="A151:C151"/>
    <mergeCell ref="D151:G151"/>
    <mergeCell ref="H151:J151"/>
    <mergeCell ref="A152:C152"/>
    <mergeCell ref="A158:C158"/>
    <mergeCell ref="D158:G158"/>
    <mergeCell ref="H158:J158"/>
    <mergeCell ref="A159:C159"/>
    <mergeCell ref="D159:G159"/>
    <mergeCell ref="H159:J159"/>
    <mergeCell ref="A194:C194"/>
    <mergeCell ref="D194:G194"/>
    <mergeCell ref="H194:J194"/>
    <mergeCell ref="A172:J172"/>
    <mergeCell ref="A173:J173"/>
    <mergeCell ref="A164:C164"/>
    <mergeCell ref="D164:G164"/>
    <mergeCell ref="H164:J164"/>
    <mergeCell ref="H175:J175"/>
    <mergeCell ref="A176:C176"/>
    <mergeCell ref="D176:G176"/>
    <mergeCell ref="H176:J176"/>
    <mergeCell ref="A174:J174"/>
    <mergeCell ref="A195:C195"/>
    <mergeCell ref="D195:G195"/>
    <mergeCell ref="H195:J195"/>
    <mergeCell ref="O197:Q197"/>
    <mergeCell ref="M198:N198"/>
    <mergeCell ref="O198:Q198"/>
    <mergeCell ref="M199:N199"/>
    <mergeCell ref="O199:Q199"/>
    <mergeCell ref="M200:N200"/>
    <mergeCell ref="O200:Q200"/>
    <mergeCell ref="M195:N195"/>
    <mergeCell ref="O195:Q195"/>
    <mergeCell ref="M196:N196"/>
    <mergeCell ref="O196:Q196"/>
    <mergeCell ref="M197:N197"/>
    <mergeCell ref="A1052:I1052"/>
    <mergeCell ref="A34:J34"/>
    <mergeCell ref="A35:J35"/>
    <mergeCell ref="A36:J36"/>
    <mergeCell ref="A37:J37"/>
    <mergeCell ref="A38:J38"/>
    <mergeCell ref="A39:J39"/>
    <mergeCell ref="A40:J40"/>
    <mergeCell ref="A41:J41"/>
    <mergeCell ref="A42:J42"/>
    <mergeCell ref="A1042:J1042"/>
    <mergeCell ref="A1044:J1044"/>
    <mergeCell ref="A1046:C1046"/>
    <mergeCell ref="D1046:G1046"/>
    <mergeCell ref="H1046:J1046"/>
    <mergeCell ref="A1047:C1047"/>
    <mergeCell ref="D1047:G1047"/>
    <mergeCell ref="H1047:J1047"/>
    <mergeCell ref="A997:J997"/>
    <mergeCell ref="A999:J999"/>
    <mergeCell ref="A1006:J1006"/>
    <mergeCell ref="A1008:J1008"/>
    <mergeCell ref="A1010:C1010"/>
    <mergeCell ref="D1010:G1010"/>
    <mergeCell ref="H1010:J1010"/>
    <mergeCell ref="A1011:C1011"/>
    <mergeCell ref="D1011:G1011"/>
    <mergeCell ref="H1011:J1011"/>
    <mergeCell ref="A1041:B1041"/>
    <mergeCell ref="C1041:E1041"/>
    <mergeCell ref="A1001:C1001"/>
    <mergeCell ref="D1001:G1001"/>
    <mergeCell ref="H1001:J1001"/>
    <mergeCell ref="A1002:C1002"/>
    <mergeCell ref="D1002:G1002"/>
    <mergeCell ref="H1002:J1002"/>
    <mergeCell ref="A986:C986"/>
    <mergeCell ref="D986:G986"/>
    <mergeCell ref="H986:J986"/>
    <mergeCell ref="A992:C992"/>
    <mergeCell ref="D992:G992"/>
    <mergeCell ref="H992:J992"/>
    <mergeCell ref="A993:C993"/>
    <mergeCell ref="D993:G993"/>
    <mergeCell ref="H993:J993"/>
    <mergeCell ref="A979:C979"/>
    <mergeCell ref="D979:G979"/>
    <mergeCell ref="H979:J979"/>
    <mergeCell ref="A980:C980"/>
    <mergeCell ref="D980:G980"/>
    <mergeCell ref="H980:J980"/>
    <mergeCell ref="A985:C985"/>
    <mergeCell ref="D985:G985"/>
    <mergeCell ref="H985:J985"/>
    <mergeCell ref="A970:J970"/>
    <mergeCell ref="A972:J972"/>
    <mergeCell ref="A974:C974"/>
    <mergeCell ref="D974:G974"/>
    <mergeCell ref="H974:J974"/>
    <mergeCell ref="A975:C975"/>
    <mergeCell ref="D975:G975"/>
    <mergeCell ref="H975:J975"/>
    <mergeCell ref="M121:M126"/>
    <mergeCell ref="A961:J961"/>
    <mergeCell ref="A963:J963"/>
    <mergeCell ref="A965:C965"/>
    <mergeCell ref="D965:G965"/>
    <mergeCell ref="H965:J965"/>
    <mergeCell ref="A966:C966"/>
    <mergeCell ref="D966:G966"/>
    <mergeCell ref="H966:J966"/>
    <mergeCell ref="I125:J125"/>
    <mergeCell ref="C126:D126"/>
    <mergeCell ref="I126:J126"/>
    <mergeCell ref="A126:B126"/>
    <mergeCell ref="K121:K126"/>
    <mergeCell ref="A954:J954"/>
    <mergeCell ref="A956:J956"/>
    <mergeCell ref="A958:C958"/>
    <mergeCell ref="D958:G958"/>
    <mergeCell ref="H958:J958"/>
    <mergeCell ref="A949:C949"/>
    <mergeCell ref="D949:G949"/>
    <mergeCell ref="H949:J949"/>
    <mergeCell ref="A950:C950"/>
    <mergeCell ref="D950:G950"/>
    <mergeCell ref="H950:J950"/>
    <mergeCell ref="A937:C937"/>
    <mergeCell ref="D937:G937"/>
    <mergeCell ref="H937:J937"/>
    <mergeCell ref="A938:C938"/>
    <mergeCell ref="D938:G938"/>
    <mergeCell ref="H938:J938"/>
    <mergeCell ref="A957:C957"/>
    <mergeCell ref="D957:G957"/>
    <mergeCell ref="H957:J957"/>
    <mergeCell ref="A932:C932"/>
    <mergeCell ref="D932:G932"/>
    <mergeCell ref="H932:J932"/>
    <mergeCell ref="A933:C933"/>
    <mergeCell ref="D933:G933"/>
    <mergeCell ref="H933:J933"/>
    <mergeCell ref="A920:C920"/>
    <mergeCell ref="D920:G920"/>
    <mergeCell ref="H920:J920"/>
    <mergeCell ref="A921:C921"/>
    <mergeCell ref="D921:G921"/>
    <mergeCell ref="H921:J921"/>
    <mergeCell ref="A911:J911"/>
    <mergeCell ref="A913:J913"/>
    <mergeCell ref="A915:C915"/>
    <mergeCell ref="D915:G915"/>
    <mergeCell ref="H915:J915"/>
    <mergeCell ref="A916:C916"/>
    <mergeCell ref="D916:G916"/>
    <mergeCell ref="H916:J916"/>
    <mergeCell ref="A875:C875"/>
    <mergeCell ref="D875:G875"/>
    <mergeCell ref="H875:J875"/>
    <mergeCell ref="A895:C895"/>
    <mergeCell ref="D895:G895"/>
    <mergeCell ref="H895:J895"/>
    <mergeCell ref="A896:C896"/>
    <mergeCell ref="D896:G896"/>
    <mergeCell ref="H896:J896"/>
    <mergeCell ref="A846:C846"/>
    <mergeCell ref="D846:G846"/>
    <mergeCell ref="H846:J846"/>
    <mergeCell ref="A847:C847"/>
    <mergeCell ref="D847:G847"/>
    <mergeCell ref="H847:J847"/>
    <mergeCell ref="A842:J842"/>
    <mergeCell ref="A844:J844"/>
    <mergeCell ref="A874:C874"/>
    <mergeCell ref="D874:G874"/>
    <mergeCell ref="H874:J874"/>
    <mergeCell ref="A816:C816"/>
    <mergeCell ref="D816:G816"/>
    <mergeCell ref="H816:J816"/>
    <mergeCell ref="A834:C834"/>
    <mergeCell ref="D834:G834"/>
    <mergeCell ref="H834:J834"/>
    <mergeCell ref="A835:C835"/>
    <mergeCell ref="D835:G835"/>
    <mergeCell ref="H835:J835"/>
    <mergeCell ref="A713:C713"/>
    <mergeCell ref="D713:G713"/>
    <mergeCell ref="H713:J713"/>
    <mergeCell ref="A714:C714"/>
    <mergeCell ref="D714:G714"/>
    <mergeCell ref="H714:J714"/>
    <mergeCell ref="A815:C815"/>
    <mergeCell ref="D815:G815"/>
    <mergeCell ref="H815:J815"/>
    <mergeCell ref="A694:C694"/>
    <mergeCell ref="D694:G694"/>
    <mergeCell ref="H694:J694"/>
    <mergeCell ref="A698:C698"/>
    <mergeCell ref="D698:G698"/>
    <mergeCell ref="H698:J698"/>
    <mergeCell ref="A699:C699"/>
    <mergeCell ref="D699:G699"/>
    <mergeCell ref="H699:J699"/>
    <mergeCell ref="A687:C687"/>
    <mergeCell ref="D687:G687"/>
    <mergeCell ref="H687:J687"/>
    <mergeCell ref="A688:C688"/>
    <mergeCell ref="D688:G688"/>
    <mergeCell ref="H688:J688"/>
    <mergeCell ref="A693:C693"/>
    <mergeCell ref="D693:G693"/>
    <mergeCell ref="H693:J693"/>
    <mergeCell ref="A672:C672"/>
    <mergeCell ref="D672:G672"/>
    <mergeCell ref="H672:J672"/>
    <mergeCell ref="A684:J684"/>
    <mergeCell ref="A686:J686"/>
    <mergeCell ref="A673:C673"/>
    <mergeCell ref="D673:G673"/>
    <mergeCell ref="H673:J673"/>
    <mergeCell ref="A678:I678"/>
    <mergeCell ref="A680:J680"/>
    <mergeCell ref="A681:J681"/>
    <mergeCell ref="A682:J682"/>
    <mergeCell ref="A236:J236"/>
    <mergeCell ref="A237:J237"/>
    <mergeCell ref="A238:J238"/>
    <mergeCell ref="A240:J240"/>
    <mergeCell ref="A242:J242"/>
    <mergeCell ref="A243:C243"/>
    <mergeCell ref="D243:G243"/>
    <mergeCell ref="H243:J243"/>
    <mergeCell ref="A1067:D1067"/>
    <mergeCell ref="A244:C244"/>
    <mergeCell ref="D244:G244"/>
    <mergeCell ref="H244:J244"/>
    <mergeCell ref="A267:C267"/>
    <mergeCell ref="D267:G267"/>
    <mergeCell ref="H267:J267"/>
    <mergeCell ref="A268:C268"/>
    <mergeCell ref="D268:G268"/>
    <mergeCell ref="H268:J268"/>
    <mergeCell ref="A663:I663"/>
    <mergeCell ref="A665:J665"/>
    <mergeCell ref="A666:J666"/>
    <mergeCell ref="A667:J667"/>
    <mergeCell ref="A669:J669"/>
    <mergeCell ref="A671:J671"/>
    <mergeCell ref="A1068:D1068"/>
    <mergeCell ref="A1055:J1055"/>
    <mergeCell ref="H1061:J1061"/>
    <mergeCell ref="H1062:J1062"/>
    <mergeCell ref="A1061:E1061"/>
    <mergeCell ref="A1062:E1062"/>
    <mergeCell ref="A143:J143"/>
    <mergeCell ref="E117:G117"/>
    <mergeCell ref="C117:D117"/>
    <mergeCell ref="A117:B117"/>
    <mergeCell ref="I135:J135"/>
    <mergeCell ref="C119:D119"/>
    <mergeCell ref="E119:G119"/>
    <mergeCell ref="A120:B120"/>
    <mergeCell ref="C120:D120"/>
    <mergeCell ref="E120:G120"/>
    <mergeCell ref="C118:D118"/>
    <mergeCell ref="E118:G118"/>
    <mergeCell ref="A118:B118"/>
    <mergeCell ref="I120:J120"/>
    <mergeCell ref="I119:J119"/>
    <mergeCell ref="C122:D122"/>
    <mergeCell ref="E122:G122"/>
    <mergeCell ref="I122:J122"/>
    <mergeCell ref="D152:G152"/>
    <mergeCell ref="H152:J152"/>
    <mergeCell ref="A165:C165"/>
    <mergeCell ref="D165:G165"/>
    <mergeCell ref="H165:J165"/>
    <mergeCell ref="A119:B119"/>
    <mergeCell ref="A140:J140"/>
    <mergeCell ref="A141:J141"/>
    <mergeCell ref="E110:G110"/>
    <mergeCell ref="C110:D110"/>
    <mergeCell ref="A110:B110"/>
    <mergeCell ref="A144:J144"/>
    <mergeCell ref="A125:B125"/>
    <mergeCell ref="C125:D125"/>
    <mergeCell ref="E125:G125"/>
    <mergeCell ref="C134:D134"/>
    <mergeCell ref="E134:G134"/>
    <mergeCell ref="I134:J134"/>
    <mergeCell ref="A134:B134"/>
    <mergeCell ref="A128:B128"/>
    <mergeCell ref="A129:B129"/>
    <mergeCell ref="A130:B130"/>
    <mergeCell ref="C132:D132"/>
    <mergeCell ref="E132:G132"/>
    <mergeCell ref="A135:G135"/>
    <mergeCell ref="A137:I137"/>
    <mergeCell ref="A139:J139"/>
    <mergeCell ref="A122:B122"/>
    <mergeCell ref="C123:D123"/>
    <mergeCell ref="E123:G123"/>
    <mergeCell ref="I123:J123"/>
    <mergeCell ref="A123:B123"/>
    <mergeCell ref="A124:B124"/>
    <mergeCell ref="C124:D124"/>
    <mergeCell ref="E124:G124"/>
    <mergeCell ref="I124:J124"/>
    <mergeCell ref="A1:J1"/>
    <mergeCell ref="A2:J2"/>
    <mergeCell ref="A6:J6"/>
    <mergeCell ref="G89:I89"/>
    <mergeCell ref="G90:I90"/>
    <mergeCell ref="A3:H3"/>
    <mergeCell ref="A28:H28"/>
    <mergeCell ref="A32:H32"/>
    <mergeCell ref="A22:H22"/>
    <mergeCell ref="A26:H26"/>
    <mergeCell ref="A82:H82"/>
    <mergeCell ref="A44:H44"/>
    <mergeCell ref="A33:J33"/>
    <mergeCell ref="A46:J46"/>
    <mergeCell ref="A48:H48"/>
    <mergeCell ref="A16:J16"/>
    <mergeCell ref="A18:J18"/>
    <mergeCell ref="A20:J20"/>
    <mergeCell ref="G88:I88"/>
    <mergeCell ref="A24:J24"/>
    <mergeCell ref="A30:J30"/>
    <mergeCell ref="A88:F88"/>
    <mergeCell ref="A86:H86"/>
    <mergeCell ref="A7:J7"/>
    <mergeCell ref="I104:J104"/>
    <mergeCell ref="C105:D105"/>
    <mergeCell ref="E105:G105"/>
    <mergeCell ref="I105:J105"/>
    <mergeCell ref="A84:J84"/>
    <mergeCell ref="A101:J101"/>
    <mergeCell ref="A103:B103"/>
    <mergeCell ref="A112:B112"/>
    <mergeCell ref="A113:B113"/>
    <mergeCell ref="A98:G98"/>
    <mergeCell ref="A99:G99"/>
    <mergeCell ref="A108:B108"/>
    <mergeCell ref="C108:D108"/>
    <mergeCell ref="A106:B106"/>
    <mergeCell ref="C106:D106"/>
    <mergeCell ref="I106:J106"/>
    <mergeCell ref="A109:B109"/>
    <mergeCell ref="C109:D109"/>
    <mergeCell ref="E109:G109"/>
    <mergeCell ref="I109:J109"/>
    <mergeCell ref="E108:G108"/>
    <mergeCell ref="A8:J8"/>
    <mergeCell ref="B53:D53"/>
    <mergeCell ref="B54:D54"/>
    <mergeCell ref="B50:J50"/>
    <mergeCell ref="B51:J51"/>
    <mergeCell ref="I108:J108"/>
    <mergeCell ref="I110:J110"/>
    <mergeCell ref="A105:B105"/>
    <mergeCell ref="A89:F89"/>
    <mergeCell ref="C103:D103"/>
    <mergeCell ref="A104:B104"/>
    <mergeCell ref="C104:D104"/>
    <mergeCell ref="A102:J102"/>
    <mergeCell ref="E103:G103"/>
    <mergeCell ref="E104:G104"/>
    <mergeCell ref="A92:G92"/>
    <mergeCell ref="A93:G93"/>
    <mergeCell ref="A94:G94"/>
    <mergeCell ref="A95:G95"/>
    <mergeCell ref="A96:G96"/>
    <mergeCell ref="A90:F90"/>
    <mergeCell ref="A97:G97"/>
    <mergeCell ref="E106:G106"/>
    <mergeCell ref="I103:J103"/>
    <mergeCell ref="K112:K120"/>
    <mergeCell ref="C121:D121"/>
    <mergeCell ref="E121:G121"/>
    <mergeCell ref="A121:B121"/>
    <mergeCell ref="I121:J121"/>
    <mergeCell ref="C112:D112"/>
    <mergeCell ref="C113:D113"/>
    <mergeCell ref="C114:D114"/>
    <mergeCell ref="C115:D115"/>
    <mergeCell ref="C116:D116"/>
    <mergeCell ref="E112:G112"/>
    <mergeCell ref="E113:G113"/>
    <mergeCell ref="E114:G114"/>
    <mergeCell ref="E115:G115"/>
    <mergeCell ref="E116:G116"/>
    <mergeCell ref="I118:J118"/>
    <mergeCell ref="I117:J117"/>
    <mergeCell ref="A114:B114"/>
    <mergeCell ref="A115:B115"/>
    <mergeCell ref="A116:B116"/>
    <mergeCell ref="M130:M132"/>
    <mergeCell ref="A132:B132"/>
    <mergeCell ref="C133:D133"/>
    <mergeCell ref="E133:G133"/>
    <mergeCell ref="A133:B133"/>
    <mergeCell ref="I132:J132"/>
    <mergeCell ref="I133:J133"/>
    <mergeCell ref="I127:J127"/>
    <mergeCell ref="I128:J128"/>
    <mergeCell ref="I129:J129"/>
    <mergeCell ref="C128:D128"/>
    <mergeCell ref="E128:G128"/>
    <mergeCell ref="C129:D129"/>
    <mergeCell ref="E129:G129"/>
    <mergeCell ref="C130:D130"/>
    <mergeCell ref="E130:G130"/>
    <mergeCell ref="I130:J130"/>
    <mergeCell ref="C127:D127"/>
    <mergeCell ref="E127:G127"/>
    <mergeCell ref="A127:B127"/>
    <mergeCell ref="A131:B131"/>
    <mergeCell ref="C131:D131"/>
    <mergeCell ref="E131:G131"/>
    <mergeCell ref="I131:J131"/>
    <mergeCell ref="M179:N179"/>
    <mergeCell ref="O179:Q179"/>
    <mergeCell ref="A175:C175"/>
    <mergeCell ref="D175:G175"/>
    <mergeCell ref="M180:N180"/>
    <mergeCell ref="O180:Q180"/>
    <mergeCell ref="M181:N181"/>
    <mergeCell ref="O181:Q181"/>
    <mergeCell ref="M182:N182"/>
    <mergeCell ref="O182:Q182"/>
    <mergeCell ref="M178:N178"/>
    <mergeCell ref="O178:Q178"/>
    <mergeCell ref="M183:N183"/>
    <mergeCell ref="O183:Q183"/>
    <mergeCell ref="M184:N184"/>
    <mergeCell ref="O184:Q184"/>
    <mergeCell ref="M213:N213"/>
    <mergeCell ref="O213:Q213"/>
    <mergeCell ref="M214:N214"/>
    <mergeCell ref="O214:Q214"/>
    <mergeCell ref="M215:N215"/>
    <mergeCell ref="O215:Q215"/>
    <mergeCell ref="O208:Q208"/>
    <mergeCell ref="O209:Q209"/>
    <mergeCell ref="O210:Q210"/>
    <mergeCell ref="M211:N211"/>
    <mergeCell ref="O211:Q211"/>
    <mergeCell ref="M212:N212"/>
    <mergeCell ref="O212:Q212"/>
    <mergeCell ref="O186:Q186"/>
    <mergeCell ref="M185:N185"/>
    <mergeCell ref="O185:Q185"/>
    <mergeCell ref="A205:J205"/>
    <mergeCell ref="A207:J207"/>
    <mergeCell ref="A209:C209"/>
    <mergeCell ref="D209:G209"/>
    <mergeCell ref="H209:J209"/>
    <mergeCell ref="A210:C210"/>
    <mergeCell ref="D210:G210"/>
    <mergeCell ref="H210:J210"/>
    <mergeCell ref="M208:N208"/>
    <mergeCell ref="M209:N209"/>
    <mergeCell ref="M210:N210"/>
  </mergeCells>
  <pageMargins left="0.56000000000000005" right="0.27" top="0.43307086614173229" bottom="0.27559055118110237" header="2.1259842519685042" footer="0.31496062992125984"/>
  <pageSetup scale="55"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P1196"/>
  <sheetViews>
    <sheetView view="pageLayout" topLeftCell="A126" zoomScaleNormal="90" zoomScaleSheetLayoutView="85" workbookViewId="0">
      <selection activeCell="E129" sqref="E129:G129"/>
    </sheetView>
  </sheetViews>
  <sheetFormatPr baseColWidth="10" defaultRowHeight="14.4"/>
  <cols>
    <col min="1" max="1" width="9.6640625" customWidth="1"/>
    <col min="2" max="2" width="12.5546875" customWidth="1"/>
    <col min="3" max="3" width="34.6640625" customWidth="1"/>
    <col min="4" max="4" width="11.6640625" customWidth="1"/>
    <col min="5" max="5" width="17.44140625" customWidth="1"/>
    <col min="6" max="6" width="13" customWidth="1"/>
    <col min="7" max="7" width="14.33203125" customWidth="1"/>
    <col min="8" max="8" width="17.109375" customWidth="1"/>
    <col min="9" max="9" width="20.6640625" customWidth="1"/>
    <col min="10" max="10" width="23.44140625" customWidth="1"/>
    <col min="11" max="11" width="16.44140625" customWidth="1"/>
    <col min="12" max="12" width="17.5546875" customWidth="1"/>
    <col min="13" max="13" width="32.88671875" customWidth="1"/>
  </cols>
  <sheetData>
    <row r="1" spans="1:10" ht="15.6">
      <c r="A1" s="1385" t="s">
        <v>0</v>
      </c>
      <c r="B1" s="1385"/>
      <c r="C1" s="1385"/>
      <c r="D1" s="1385"/>
      <c r="E1" s="1385"/>
      <c r="F1" s="1385"/>
      <c r="G1" s="1385"/>
      <c r="H1" s="1385"/>
      <c r="I1" s="1385"/>
      <c r="J1" s="1385"/>
    </row>
    <row r="2" spans="1:10" ht="15.6">
      <c r="A2" s="1385" t="s">
        <v>1</v>
      </c>
      <c r="B2" s="1385"/>
      <c r="C2" s="1385"/>
      <c r="D2" s="1385"/>
      <c r="E2" s="1385"/>
      <c r="F2" s="1385"/>
      <c r="G2" s="1385"/>
      <c r="H2" s="1385"/>
      <c r="I2" s="1385"/>
      <c r="J2" s="1385"/>
    </row>
    <row r="3" spans="1:10" ht="15.6">
      <c r="A3" s="1385"/>
      <c r="B3" s="1385"/>
      <c r="C3" s="1385"/>
      <c r="D3" s="1385"/>
      <c r="E3" s="1385"/>
      <c r="F3" s="1385"/>
      <c r="G3" s="1385"/>
      <c r="H3" s="1385"/>
      <c r="I3" s="200"/>
      <c r="J3" s="200"/>
    </row>
    <row r="4" spans="1:10" ht="15.6">
      <c r="A4" s="201"/>
      <c r="B4" s="201"/>
      <c r="C4" s="201"/>
      <c r="D4" s="201"/>
      <c r="E4" s="201"/>
      <c r="F4" s="201"/>
      <c r="G4" s="1"/>
      <c r="H4" s="1"/>
      <c r="I4" s="200"/>
      <c r="J4" s="200"/>
    </row>
    <row r="5" spans="1:10" ht="15.6">
      <c r="A5" s="201"/>
      <c r="B5" s="201"/>
      <c r="C5" s="201"/>
      <c r="D5" s="201"/>
      <c r="E5" s="201"/>
      <c r="F5" s="201"/>
      <c r="G5" s="1"/>
      <c r="H5" s="1"/>
      <c r="I5" s="200"/>
      <c r="J5" s="200"/>
    </row>
    <row r="6" spans="1:10" ht="15.6">
      <c r="A6" s="1386" t="s">
        <v>55</v>
      </c>
      <c r="B6" s="1386"/>
      <c r="C6" s="1386"/>
      <c r="D6" s="1386"/>
      <c r="E6" s="1386"/>
      <c r="F6" s="1386"/>
      <c r="G6" s="1386"/>
      <c r="H6" s="1386"/>
      <c r="I6" s="1386"/>
      <c r="J6" s="1386"/>
    </row>
    <row r="7" spans="1:10" ht="15.6">
      <c r="A7" s="1386"/>
      <c r="B7" s="1386"/>
      <c r="C7" s="1386"/>
      <c r="D7" s="1386"/>
      <c r="E7" s="1386"/>
      <c r="F7" s="1386"/>
      <c r="G7" s="1386"/>
      <c r="H7" s="1386"/>
      <c r="I7" s="1386"/>
      <c r="J7" s="1386"/>
    </row>
    <row r="8" spans="1:10" ht="15.6">
      <c r="A8" s="202"/>
      <c r="B8" s="202"/>
      <c r="C8" s="202"/>
      <c r="D8" s="202"/>
      <c r="E8" s="202"/>
      <c r="F8" s="202"/>
      <c r="G8" s="202"/>
      <c r="H8" s="202"/>
      <c r="I8" s="202"/>
      <c r="J8" s="202"/>
    </row>
    <row r="9" spans="1:10" ht="15.6">
      <c r="A9" s="203"/>
      <c r="B9" s="203"/>
      <c r="C9" s="204"/>
      <c r="D9" s="204"/>
      <c r="E9" s="204"/>
      <c r="F9" s="204"/>
      <c r="G9" s="2"/>
      <c r="H9" s="205"/>
      <c r="I9" s="205" t="s">
        <v>986</v>
      </c>
      <c r="J9" s="205"/>
    </row>
    <row r="10" spans="1:10" ht="15.6">
      <c r="A10" s="1"/>
      <c r="B10" s="1"/>
      <c r="C10" s="1"/>
      <c r="D10" s="1"/>
      <c r="E10" s="1"/>
      <c r="F10" s="1"/>
      <c r="G10" s="2"/>
      <c r="H10" s="205"/>
      <c r="I10" s="205" t="s">
        <v>987</v>
      </c>
      <c r="J10" s="205"/>
    </row>
    <row r="11" spans="1:10" ht="15.6">
      <c r="A11" s="1"/>
      <c r="B11" s="1"/>
      <c r="C11" s="1"/>
      <c r="D11" s="1"/>
      <c r="E11" s="1"/>
      <c r="F11" s="1"/>
      <c r="G11" s="2"/>
      <c r="H11" s="205"/>
      <c r="I11" s="205" t="s">
        <v>988</v>
      </c>
      <c r="J11" s="205"/>
    </row>
    <row r="12" spans="1:10" ht="15.6">
      <c r="A12" s="1"/>
      <c r="B12" s="1"/>
      <c r="C12" s="1"/>
      <c r="D12" s="1"/>
      <c r="E12" s="1"/>
      <c r="F12" s="1"/>
      <c r="G12" s="1"/>
      <c r="H12" s="1"/>
      <c r="I12" s="200"/>
      <c r="J12" s="200"/>
    </row>
    <row r="13" spans="1:10" ht="47.25" customHeight="1">
      <c r="A13" s="1375" t="s">
        <v>1693</v>
      </c>
      <c r="B13" s="1375"/>
      <c r="C13" s="1375"/>
      <c r="D13" s="1375"/>
      <c r="E13" s="1375"/>
      <c r="F13" s="1375"/>
      <c r="G13" s="1375"/>
      <c r="H13" s="1375"/>
      <c r="I13" s="1375"/>
      <c r="J13" s="1375"/>
    </row>
    <row r="14" spans="1:10" ht="15.6">
      <c r="A14" s="206"/>
      <c r="B14" s="206"/>
      <c r="C14" s="206"/>
      <c r="D14" s="206"/>
      <c r="E14" s="206"/>
      <c r="F14" s="206"/>
      <c r="G14" s="206"/>
      <c r="H14" s="206"/>
      <c r="I14" s="200"/>
      <c r="J14" s="200"/>
    </row>
    <row r="15" spans="1:10" ht="15.75" customHeight="1">
      <c r="A15" s="1376" t="s">
        <v>2</v>
      </c>
      <c r="B15" s="1376"/>
      <c r="C15" s="1376"/>
      <c r="D15" s="1376"/>
      <c r="E15" s="1376"/>
      <c r="F15" s="1376"/>
      <c r="G15" s="1376"/>
      <c r="H15" s="1376"/>
      <c r="I15" s="1376"/>
      <c r="J15" s="1376"/>
    </row>
    <row r="16" spans="1:10" ht="10.5" customHeight="1">
      <c r="A16" s="206"/>
      <c r="B16" s="206"/>
      <c r="C16" s="206"/>
      <c r="D16" s="206"/>
      <c r="E16" s="206"/>
      <c r="F16" s="206"/>
      <c r="G16" s="206"/>
      <c r="H16" s="206"/>
      <c r="I16" s="200"/>
      <c r="J16" s="200"/>
    </row>
    <row r="17" spans="1:11" ht="102.75" customHeight="1">
      <c r="A17" s="1377" t="s">
        <v>939</v>
      </c>
      <c r="B17" s="1378"/>
      <c r="C17" s="1378"/>
      <c r="D17" s="1378"/>
      <c r="E17" s="1378"/>
      <c r="F17" s="1378"/>
      <c r="G17" s="1378"/>
      <c r="H17" s="1378"/>
      <c r="I17" s="1378"/>
      <c r="J17" s="1378"/>
    </row>
    <row r="18" spans="1:11" ht="15.6">
      <c r="A18" s="206"/>
      <c r="B18" s="206"/>
      <c r="C18" s="206"/>
      <c r="D18" s="206"/>
      <c r="E18" s="206"/>
      <c r="F18" s="206"/>
      <c r="G18" s="206"/>
      <c r="H18" s="206"/>
      <c r="I18" s="200"/>
      <c r="J18" s="200"/>
    </row>
    <row r="19" spans="1:11" ht="15.6">
      <c r="A19" s="1379" t="s">
        <v>3</v>
      </c>
      <c r="B19" s="1379"/>
      <c r="C19" s="1379"/>
      <c r="D19" s="1379"/>
      <c r="E19" s="1379"/>
      <c r="F19" s="1379"/>
      <c r="G19" s="1379"/>
      <c r="H19" s="1379"/>
      <c r="I19" s="200"/>
      <c r="J19" s="200"/>
    </row>
    <row r="20" spans="1:11" ht="10.5" customHeight="1">
      <c r="A20" s="206"/>
      <c r="B20" s="206"/>
      <c r="C20" s="206"/>
      <c r="D20" s="206"/>
      <c r="E20" s="206"/>
      <c r="F20" s="206"/>
      <c r="G20" s="206"/>
      <c r="H20" s="206"/>
      <c r="I20" s="200"/>
      <c r="J20" s="200"/>
    </row>
    <row r="21" spans="1:11" ht="70.5" customHeight="1">
      <c r="A21" s="1375" t="s">
        <v>989</v>
      </c>
      <c r="B21" s="1375"/>
      <c r="C21" s="1375"/>
      <c r="D21" s="1375"/>
      <c r="E21" s="1375"/>
      <c r="F21" s="1375"/>
      <c r="G21" s="1375"/>
      <c r="H21" s="1375"/>
      <c r="I21" s="1375"/>
      <c r="J21" s="1375"/>
    </row>
    <row r="22" spans="1:11" ht="15.6">
      <c r="A22" s="206"/>
      <c r="B22" s="206"/>
      <c r="C22" s="206"/>
      <c r="D22" s="206"/>
      <c r="E22" s="206"/>
      <c r="F22" s="206"/>
      <c r="G22" s="206"/>
      <c r="H22" s="206"/>
      <c r="I22" s="200"/>
      <c r="J22" s="200"/>
    </row>
    <row r="23" spans="1:11" ht="15.6">
      <c r="A23" s="1379" t="s">
        <v>4</v>
      </c>
      <c r="B23" s="1379"/>
      <c r="C23" s="1379"/>
      <c r="D23" s="1379"/>
      <c r="E23" s="1379"/>
      <c r="F23" s="1379"/>
      <c r="G23" s="1379"/>
      <c r="H23" s="1379"/>
      <c r="I23" s="200"/>
      <c r="J23" s="200"/>
    </row>
    <row r="24" spans="1:11" ht="15.6">
      <c r="A24" s="207"/>
      <c r="B24" s="207"/>
      <c r="C24" s="207"/>
      <c r="D24" s="207"/>
      <c r="E24" s="207"/>
      <c r="F24" s="207"/>
      <c r="G24" s="207"/>
      <c r="H24" s="207"/>
      <c r="I24" s="200"/>
      <c r="J24" s="200"/>
    </row>
    <row r="25" spans="1:11" ht="15.6">
      <c r="A25" s="1380" t="s">
        <v>5</v>
      </c>
      <c r="B25" s="1380"/>
      <c r="C25" s="1380"/>
      <c r="D25" s="1380"/>
      <c r="E25" s="1380"/>
      <c r="F25" s="1380"/>
      <c r="G25" s="1380"/>
      <c r="H25" s="1380"/>
      <c r="I25" s="200"/>
      <c r="J25" s="200"/>
    </row>
    <row r="26" spans="1:11" ht="10.5" customHeight="1">
      <c r="A26" s="208"/>
      <c r="B26" s="208"/>
      <c r="C26" s="208"/>
      <c r="D26" s="208"/>
      <c r="E26" s="207"/>
      <c r="F26" s="207"/>
      <c r="G26" s="207"/>
      <c r="H26" s="207"/>
      <c r="I26" s="200"/>
      <c r="J26" s="200"/>
    </row>
    <row r="27" spans="1:11" ht="31.5" customHeight="1">
      <c r="A27" s="1375" t="s">
        <v>904</v>
      </c>
      <c r="B27" s="1375"/>
      <c r="C27" s="1375"/>
      <c r="D27" s="1375"/>
      <c r="E27" s="1375"/>
      <c r="F27" s="1375"/>
      <c r="G27" s="1375"/>
      <c r="H27" s="1375"/>
      <c r="I27" s="1375"/>
      <c r="J27" s="1375"/>
    </row>
    <row r="28" spans="1:11" ht="15.6">
      <c r="A28" s="206"/>
      <c r="B28" s="206"/>
      <c r="C28" s="206"/>
      <c r="D28" s="206"/>
      <c r="E28" s="206"/>
      <c r="F28" s="206"/>
      <c r="G28" s="206"/>
      <c r="H28" s="206"/>
      <c r="I28" s="200"/>
      <c r="J28" s="200"/>
    </row>
    <row r="29" spans="1:11" ht="15.6">
      <c r="A29" s="1380" t="s">
        <v>6</v>
      </c>
      <c r="B29" s="1380"/>
      <c r="C29" s="1380"/>
      <c r="D29" s="1380"/>
      <c r="E29" s="1380"/>
      <c r="F29" s="1380"/>
      <c r="G29" s="1380"/>
      <c r="H29" s="1380"/>
      <c r="I29" s="200"/>
      <c r="J29" s="200"/>
    </row>
    <row r="30" spans="1:11" ht="58.5" customHeight="1">
      <c r="A30" s="1375" t="s">
        <v>1623</v>
      </c>
      <c r="B30" s="1375"/>
      <c r="C30" s="1375"/>
      <c r="D30" s="1375"/>
      <c r="E30" s="1375"/>
      <c r="F30" s="1375"/>
      <c r="G30" s="1375"/>
      <c r="H30" s="1375"/>
      <c r="I30" s="1375"/>
      <c r="J30" s="1375"/>
    </row>
    <row r="31" spans="1:11" s="57" customFormat="1" ht="53.25" customHeight="1">
      <c r="A31" s="1197" t="s">
        <v>991</v>
      </c>
      <c r="B31" s="1197"/>
      <c r="C31" s="1197"/>
      <c r="D31" s="1197"/>
      <c r="E31" s="1197"/>
      <c r="F31" s="1197"/>
      <c r="G31" s="1197"/>
      <c r="H31" s="1197"/>
      <c r="I31" s="1197"/>
      <c r="J31" s="1197"/>
      <c r="K31" s="163"/>
    </row>
    <row r="32" spans="1:11" s="2" customFormat="1" ht="68.25" customHeight="1">
      <c r="A32" s="1375" t="s">
        <v>1020</v>
      </c>
      <c r="B32" s="1375"/>
      <c r="C32" s="1375"/>
      <c r="D32" s="1375"/>
      <c r="E32" s="1375"/>
      <c r="F32" s="1375"/>
      <c r="G32" s="1375"/>
      <c r="H32" s="1375"/>
      <c r="I32" s="1375"/>
      <c r="J32" s="1375"/>
      <c r="K32" s="265"/>
    </row>
    <row r="33" spans="1:11" s="2" customFormat="1" ht="48.75" customHeight="1">
      <c r="A33" s="1375" t="s">
        <v>1021</v>
      </c>
      <c r="B33" s="1375"/>
      <c r="C33" s="1375"/>
      <c r="D33" s="1375"/>
      <c r="E33" s="1375"/>
      <c r="F33" s="1375"/>
      <c r="G33" s="1375"/>
      <c r="H33" s="1375"/>
      <c r="I33" s="1375"/>
      <c r="J33" s="1375"/>
      <c r="K33" s="265"/>
    </row>
    <row r="34" spans="1:11" s="2" customFormat="1" ht="42" customHeight="1">
      <c r="A34" s="1437" t="s">
        <v>1033</v>
      </c>
      <c r="B34" s="1437"/>
      <c r="C34" s="1437"/>
      <c r="D34" s="1437"/>
      <c r="E34" s="1437"/>
      <c r="F34" s="1437"/>
      <c r="G34" s="1437"/>
      <c r="H34" s="1437"/>
      <c r="I34" s="1437"/>
      <c r="J34" s="1437"/>
      <c r="K34" s="265"/>
    </row>
    <row r="35" spans="1:11" s="2" customFormat="1" ht="20.25" customHeight="1">
      <c r="A35" s="1375" t="s">
        <v>1034</v>
      </c>
      <c r="B35" s="1375"/>
      <c r="C35" s="1375"/>
      <c r="D35" s="1375"/>
      <c r="E35" s="1375"/>
      <c r="F35" s="1375"/>
      <c r="G35" s="1375"/>
      <c r="H35" s="1375"/>
      <c r="I35" s="1375"/>
      <c r="J35" s="1375"/>
      <c r="K35" s="265"/>
    </row>
    <row r="36" spans="1:11" s="2" customFormat="1" ht="32.25" customHeight="1">
      <c r="A36" s="1437" t="s">
        <v>1624</v>
      </c>
      <c r="B36" s="1437"/>
      <c r="C36" s="1437"/>
      <c r="D36" s="1437"/>
      <c r="E36" s="1437"/>
      <c r="F36" s="1437"/>
      <c r="G36" s="1437"/>
      <c r="H36" s="1437"/>
      <c r="I36" s="1437"/>
      <c r="J36" s="1437"/>
      <c r="K36" s="265"/>
    </row>
    <row r="37" spans="1:11" s="2" customFormat="1" ht="47.25" customHeight="1">
      <c r="A37" s="1375" t="s">
        <v>1022</v>
      </c>
      <c r="B37" s="1375"/>
      <c r="C37" s="1375"/>
      <c r="D37" s="1375"/>
      <c r="E37" s="1375"/>
      <c r="F37" s="1375"/>
      <c r="G37" s="1375"/>
      <c r="H37" s="1375"/>
      <c r="I37" s="1375"/>
      <c r="J37" s="1375"/>
      <c r="K37" s="265"/>
    </row>
    <row r="38" spans="1:11" s="2" customFormat="1" ht="80.25" customHeight="1">
      <c r="A38" s="1375" t="s">
        <v>1035</v>
      </c>
      <c r="B38" s="1375"/>
      <c r="C38" s="1375"/>
      <c r="D38" s="1375"/>
      <c r="E38" s="1375"/>
      <c r="F38" s="1375"/>
      <c r="G38" s="1375"/>
      <c r="H38" s="1375"/>
      <c r="I38" s="1375"/>
      <c r="J38" s="1375"/>
      <c r="K38" s="265"/>
    </row>
    <row r="39" spans="1:11" s="2" customFormat="1" ht="54" customHeight="1">
      <c r="A39" s="1375" t="s">
        <v>1625</v>
      </c>
      <c r="B39" s="1375"/>
      <c r="C39" s="1375"/>
      <c r="D39" s="1375"/>
      <c r="E39" s="1375"/>
      <c r="F39" s="1375"/>
      <c r="G39" s="1375"/>
      <c r="H39" s="1375"/>
      <c r="I39" s="1375"/>
      <c r="J39" s="1375"/>
      <c r="K39" s="265"/>
    </row>
    <row r="40" spans="1:11" s="2" customFormat="1" ht="51.75" customHeight="1">
      <c r="A40" s="1375" t="s">
        <v>1626</v>
      </c>
      <c r="B40" s="1375"/>
      <c r="C40" s="1375"/>
      <c r="D40" s="1375"/>
      <c r="E40" s="1375"/>
      <c r="F40" s="1375"/>
      <c r="G40" s="1375"/>
      <c r="H40" s="1375"/>
      <c r="I40" s="1375"/>
      <c r="J40" s="1375"/>
      <c r="K40" s="266"/>
    </row>
    <row r="41" spans="1:11" s="268" customFormat="1" ht="66.75" customHeight="1">
      <c r="A41" s="1375" t="s">
        <v>1023</v>
      </c>
      <c r="B41" s="1375"/>
      <c r="C41" s="1375"/>
      <c r="D41" s="1375"/>
      <c r="E41" s="1375"/>
      <c r="F41" s="1375"/>
      <c r="G41" s="1375"/>
      <c r="H41" s="1375"/>
      <c r="I41" s="1375"/>
      <c r="J41" s="1375"/>
      <c r="K41" s="267"/>
    </row>
    <row r="42" spans="1:11" s="268" customFormat="1" ht="55.5" customHeight="1">
      <c r="A42" s="1375" t="s">
        <v>1024</v>
      </c>
      <c r="B42" s="1375"/>
      <c r="C42" s="1375"/>
      <c r="D42" s="1375"/>
      <c r="E42" s="1375"/>
      <c r="F42" s="1375"/>
      <c r="G42" s="1375"/>
      <c r="H42" s="1375"/>
      <c r="I42" s="1375"/>
      <c r="J42" s="1375"/>
      <c r="K42" s="267"/>
    </row>
    <row r="43" spans="1:11" s="2" customFormat="1" ht="51.75" customHeight="1">
      <c r="A43" s="1375" t="s">
        <v>1025</v>
      </c>
      <c r="B43" s="1375"/>
      <c r="C43" s="1375"/>
      <c r="D43" s="1375"/>
      <c r="E43" s="1375"/>
      <c r="F43" s="1375"/>
      <c r="G43" s="1375"/>
      <c r="H43" s="1375"/>
      <c r="I43" s="1375"/>
      <c r="J43" s="1375"/>
      <c r="K43" s="266"/>
    </row>
    <row r="44" spans="1:11" s="2" customFormat="1" ht="48" customHeight="1">
      <c r="A44" s="1375" t="s">
        <v>1026</v>
      </c>
      <c r="B44" s="1375"/>
      <c r="C44" s="1375"/>
      <c r="D44" s="1375"/>
      <c r="E44" s="1375"/>
      <c r="F44" s="1375"/>
      <c r="G44" s="1375"/>
      <c r="H44" s="1375"/>
      <c r="I44" s="1375"/>
      <c r="J44" s="1375"/>
      <c r="K44" s="266"/>
    </row>
    <row r="45" spans="1:11" s="2" customFormat="1" ht="66" customHeight="1">
      <c r="A45" s="1375" t="s">
        <v>1027</v>
      </c>
      <c r="B45" s="1375"/>
      <c r="C45" s="1375"/>
      <c r="D45" s="1375"/>
      <c r="E45" s="1375"/>
      <c r="F45" s="1375"/>
      <c r="G45" s="1375"/>
      <c r="H45" s="1375"/>
      <c r="I45" s="1375"/>
      <c r="J45" s="1375"/>
      <c r="K45" s="266"/>
    </row>
    <row r="46" spans="1:11" s="2" customFormat="1" ht="42" customHeight="1">
      <c r="A46" s="1375" t="s">
        <v>1028</v>
      </c>
      <c r="B46" s="1375"/>
      <c r="C46" s="1375"/>
      <c r="D46" s="1375"/>
      <c r="E46" s="1375"/>
      <c r="F46" s="1375"/>
      <c r="G46" s="1375"/>
      <c r="H46" s="1375"/>
      <c r="I46" s="1375"/>
      <c r="J46" s="1375"/>
      <c r="K46" s="266"/>
    </row>
    <row r="47" spans="1:11" s="2" customFormat="1" ht="53.25" customHeight="1">
      <c r="A47" s="1375" t="s">
        <v>1029</v>
      </c>
      <c r="B47" s="1375"/>
      <c r="C47" s="1375"/>
      <c r="D47" s="1375"/>
      <c r="E47" s="1375"/>
      <c r="F47" s="1375"/>
      <c r="G47" s="1375"/>
      <c r="H47" s="1375"/>
      <c r="I47" s="1375"/>
      <c r="J47" s="1375"/>
      <c r="K47" s="232"/>
    </row>
    <row r="48" spans="1:11" s="2" customFormat="1" ht="128.25" customHeight="1">
      <c r="A48" s="1375" t="s">
        <v>1111</v>
      </c>
      <c r="B48" s="1375"/>
      <c r="C48" s="1375"/>
      <c r="D48" s="1375"/>
      <c r="E48" s="1375"/>
      <c r="F48" s="1375"/>
      <c r="G48" s="1375"/>
      <c r="H48" s="1375"/>
      <c r="I48" s="1375"/>
      <c r="J48" s="1375"/>
      <c r="K48" s="266"/>
    </row>
    <row r="49" spans="1:11" s="2" customFormat="1" ht="51.75" customHeight="1">
      <c r="A49" s="1375" t="s">
        <v>1030</v>
      </c>
      <c r="B49" s="1375"/>
      <c r="C49" s="1375"/>
      <c r="D49" s="1375"/>
      <c r="E49" s="1375"/>
      <c r="F49" s="1375"/>
      <c r="G49" s="1375"/>
      <c r="H49" s="1375"/>
      <c r="I49" s="1375"/>
      <c r="J49" s="1375"/>
      <c r="K49" s="266"/>
    </row>
    <row r="50" spans="1:11" s="2" customFormat="1" ht="158.25" customHeight="1">
      <c r="A50" s="1384" t="s">
        <v>1031</v>
      </c>
      <c r="B50" s="1384"/>
      <c r="C50" s="1384"/>
      <c r="D50" s="1384"/>
      <c r="E50" s="1384"/>
      <c r="F50" s="1384"/>
      <c r="G50" s="1384"/>
      <c r="H50" s="1384"/>
      <c r="I50" s="1384"/>
      <c r="J50" s="1384"/>
      <c r="K50" s="266"/>
    </row>
    <row r="51" spans="1:11" s="2" customFormat="1" ht="63" customHeight="1">
      <c r="A51" s="1438" t="s">
        <v>1032</v>
      </c>
      <c r="B51" s="1438"/>
      <c r="C51" s="1438"/>
      <c r="D51" s="1438"/>
      <c r="E51" s="1438"/>
      <c r="F51" s="1438"/>
      <c r="G51" s="1438"/>
      <c r="H51" s="1438"/>
      <c r="I51" s="1438"/>
      <c r="J51" s="1438"/>
      <c r="K51" s="266"/>
    </row>
    <row r="52" spans="1:11" s="57" customFormat="1" ht="130.5" customHeight="1">
      <c r="A52" s="1197" t="s">
        <v>1627</v>
      </c>
      <c r="B52" s="1197"/>
      <c r="C52" s="1197"/>
      <c r="D52" s="1197"/>
      <c r="E52" s="1197"/>
      <c r="F52" s="1197"/>
      <c r="G52" s="1197"/>
      <c r="H52" s="1197"/>
      <c r="I52" s="1197"/>
      <c r="J52" s="1197"/>
      <c r="K52" s="163"/>
    </row>
    <row r="53" spans="1:11" s="57" customFormat="1" ht="120" customHeight="1">
      <c r="A53" s="1197" t="s">
        <v>1628</v>
      </c>
      <c r="B53" s="1197"/>
      <c r="C53" s="1197"/>
      <c r="D53" s="1197"/>
      <c r="E53" s="1197"/>
      <c r="F53" s="1197"/>
      <c r="G53" s="1197"/>
      <c r="H53" s="1197"/>
      <c r="I53" s="1197"/>
      <c r="J53" s="1197"/>
    </row>
    <row r="54" spans="1:11" ht="15">
      <c r="A54" s="58"/>
      <c r="B54" s="58"/>
      <c r="C54" s="58"/>
      <c r="D54" s="58"/>
      <c r="E54" s="58"/>
      <c r="F54" s="58"/>
      <c r="G54" s="58"/>
      <c r="H54" s="58"/>
      <c r="I54" s="58"/>
      <c r="J54" s="58"/>
    </row>
    <row r="55" spans="1:11" ht="15.6">
      <c r="A55" s="1380" t="s">
        <v>7</v>
      </c>
      <c r="B55" s="1380"/>
      <c r="C55" s="1380"/>
      <c r="D55" s="1380"/>
      <c r="E55" s="1380"/>
      <c r="F55" s="1380"/>
      <c r="G55" s="1380"/>
      <c r="H55" s="1380"/>
      <c r="I55" s="200"/>
      <c r="J55" s="200"/>
    </row>
    <row r="56" spans="1:11" ht="15.6">
      <c r="A56" s="208"/>
      <c r="B56" s="208"/>
      <c r="C56" s="208"/>
      <c r="D56" s="208"/>
      <c r="E56" s="207"/>
      <c r="F56" s="207"/>
      <c r="G56" s="206"/>
      <c r="H56" s="206"/>
      <c r="I56" s="200"/>
      <c r="J56" s="200"/>
    </row>
    <row r="57" spans="1:11" ht="19.5" customHeight="1">
      <c r="A57" s="1381" t="s">
        <v>905</v>
      </c>
      <c r="B57" s="1381"/>
      <c r="C57" s="1381"/>
      <c r="D57" s="1381"/>
      <c r="E57" s="1381"/>
      <c r="F57" s="1381"/>
      <c r="G57" s="1381"/>
      <c r="H57" s="1381"/>
      <c r="I57" s="1381"/>
      <c r="J57" s="1381"/>
    </row>
    <row r="58" spans="1:11" ht="15.6">
      <c r="A58" s="209"/>
      <c r="B58" s="209"/>
      <c r="C58" s="209"/>
      <c r="D58" s="209"/>
      <c r="E58" s="209"/>
      <c r="F58" s="209"/>
      <c r="G58" s="209"/>
      <c r="H58" s="209"/>
      <c r="I58" s="200"/>
      <c r="J58" s="200"/>
    </row>
    <row r="59" spans="1:11" ht="15.6">
      <c r="A59" s="1380" t="s">
        <v>9</v>
      </c>
      <c r="B59" s="1380"/>
      <c r="C59" s="1380"/>
      <c r="D59" s="1380"/>
      <c r="E59" s="1380"/>
      <c r="F59" s="1380"/>
      <c r="G59" s="1380"/>
      <c r="H59" s="1380"/>
      <c r="I59" s="200"/>
      <c r="J59" s="200"/>
    </row>
    <row r="60" spans="1:11" ht="15">
      <c r="A60" s="210"/>
      <c r="B60" s="210"/>
      <c r="C60" s="210"/>
      <c r="D60" s="210"/>
      <c r="E60" s="210"/>
      <c r="F60" s="210"/>
      <c r="G60" s="210"/>
      <c r="H60" s="210"/>
      <c r="I60" s="210"/>
      <c r="J60" s="210"/>
    </row>
    <row r="61" spans="1:11" s="53" customFormat="1" ht="38.25" customHeight="1">
      <c r="A61" s="52"/>
      <c r="B61" s="1197" t="s">
        <v>63</v>
      </c>
      <c r="C61" s="1197"/>
      <c r="D61" s="1197"/>
      <c r="E61" s="1197"/>
      <c r="F61" s="1197"/>
      <c r="G61" s="1197"/>
      <c r="H61" s="1197"/>
      <c r="I61" s="1197"/>
      <c r="J61" s="1197"/>
    </row>
    <row r="62" spans="1:11" s="53" customFormat="1" ht="33.75" customHeight="1">
      <c r="A62" s="52"/>
      <c r="B62" s="1197" t="s">
        <v>1036</v>
      </c>
      <c r="C62" s="1197"/>
      <c r="D62" s="1197"/>
      <c r="E62" s="1197"/>
      <c r="F62" s="1197"/>
      <c r="G62" s="1197"/>
      <c r="H62" s="1197"/>
      <c r="I62" s="1197"/>
      <c r="J62" s="1197"/>
      <c r="K62" s="269"/>
    </row>
    <row r="63" spans="1:11" s="53" customFormat="1" ht="32.25" customHeight="1">
      <c r="A63" s="52"/>
      <c r="B63" s="1197" t="s">
        <v>1037</v>
      </c>
      <c r="C63" s="1197"/>
      <c r="D63" s="1197"/>
      <c r="E63" s="1197"/>
      <c r="F63" s="1197"/>
      <c r="G63" s="1197"/>
      <c r="H63" s="1197"/>
      <c r="I63" s="1197"/>
      <c r="J63" s="1197"/>
      <c r="K63" s="270"/>
    </row>
    <row r="64" spans="1:11" s="53" customFormat="1" ht="50.25" customHeight="1">
      <c r="A64" s="52"/>
      <c r="B64" s="1197" t="s">
        <v>1001</v>
      </c>
      <c r="C64" s="1197"/>
      <c r="D64" s="1197"/>
      <c r="E64" s="1197"/>
      <c r="F64" s="1197"/>
      <c r="G64" s="1197"/>
      <c r="H64" s="1197"/>
      <c r="I64" s="1197"/>
      <c r="J64" s="1197"/>
    </row>
    <row r="65" spans="1:10" ht="3" customHeight="1">
      <c r="A65" s="211"/>
      <c r="B65" s="211"/>
      <c r="C65" s="211"/>
      <c r="D65" s="211"/>
      <c r="E65" s="211"/>
      <c r="F65" s="211"/>
      <c r="G65" s="211"/>
      <c r="H65" s="211"/>
      <c r="I65" s="211"/>
      <c r="J65" s="211"/>
    </row>
    <row r="66" spans="1:10" ht="15.6">
      <c r="A66" s="212" t="s">
        <v>10</v>
      </c>
      <c r="B66" s="212"/>
      <c r="C66" s="212"/>
      <c r="D66" s="212"/>
      <c r="E66" s="212"/>
      <c r="F66" s="212"/>
      <c r="G66" s="212"/>
      <c r="H66" s="212"/>
      <c r="I66" s="212"/>
      <c r="J66" s="212"/>
    </row>
    <row r="67" spans="1:10" ht="15.6">
      <c r="A67" s="212"/>
      <c r="B67" s="212"/>
      <c r="C67" s="212"/>
      <c r="D67" s="212"/>
      <c r="E67" s="212"/>
      <c r="F67" s="212"/>
      <c r="G67" s="212"/>
      <c r="H67" s="212"/>
      <c r="I67" s="212"/>
      <c r="J67" s="212"/>
    </row>
    <row r="68" spans="1:10" ht="15.6">
      <c r="A68" s="212" t="s">
        <v>52</v>
      </c>
      <c r="B68" s="212"/>
      <c r="C68" s="212"/>
      <c r="D68" s="212"/>
      <c r="E68" s="212"/>
      <c r="F68" s="212"/>
      <c r="G68" s="212"/>
      <c r="H68" s="212"/>
      <c r="I68" s="212"/>
      <c r="J68" s="212"/>
    </row>
    <row r="69" spans="1:10" ht="15.6">
      <c r="A69" s="212"/>
      <c r="B69" s="212"/>
      <c r="C69" s="212"/>
      <c r="D69" s="212"/>
      <c r="E69" s="212"/>
      <c r="F69" s="212"/>
      <c r="G69" s="212"/>
      <c r="H69" s="212"/>
      <c r="I69" s="212"/>
      <c r="J69" s="212"/>
    </row>
    <row r="70" spans="1:10" ht="21" customHeight="1">
      <c r="A70" s="1383" t="s">
        <v>990</v>
      </c>
      <c r="B70" s="1272"/>
      <c r="C70" s="1272"/>
      <c r="D70" s="1272"/>
      <c r="E70" s="1272"/>
      <c r="F70" s="1272"/>
      <c r="G70" s="1272"/>
      <c r="H70" s="1272"/>
      <c r="I70" s="1272"/>
      <c r="J70" s="1272"/>
    </row>
    <row r="71" spans="1:10" ht="21" customHeight="1">
      <c r="A71" s="1272"/>
      <c r="B71" s="1272"/>
      <c r="C71" s="1272"/>
      <c r="D71" s="1272"/>
      <c r="E71" s="1272"/>
      <c r="F71" s="1272"/>
      <c r="G71" s="1272"/>
      <c r="H71" s="1272"/>
      <c r="I71" s="1272"/>
      <c r="J71" s="1272"/>
    </row>
    <row r="72" spans="1:10" ht="21" customHeight="1">
      <c r="A72" s="1272"/>
      <c r="B72" s="1272"/>
      <c r="C72" s="1272"/>
      <c r="D72" s="1272"/>
      <c r="E72" s="1272"/>
      <c r="F72" s="1272"/>
      <c r="G72" s="1272"/>
      <c r="H72" s="1272"/>
      <c r="I72" s="1272"/>
      <c r="J72" s="1272"/>
    </row>
    <row r="73" spans="1:10" ht="15.6">
      <c r="A73" s="208"/>
      <c r="B73" s="208"/>
      <c r="C73" s="208"/>
      <c r="D73" s="208"/>
      <c r="E73" s="207"/>
      <c r="F73" s="207"/>
      <c r="G73" s="209"/>
      <c r="H73" s="209"/>
      <c r="I73" s="200"/>
      <c r="J73" s="200"/>
    </row>
    <row r="74" spans="1:10" ht="15.75" customHeight="1">
      <c r="A74" s="212" t="s">
        <v>69</v>
      </c>
      <c r="B74" s="212"/>
      <c r="C74" s="212"/>
      <c r="D74" s="212"/>
      <c r="E74" s="212"/>
      <c r="F74" s="212"/>
      <c r="G74" s="212"/>
      <c r="H74" s="212"/>
      <c r="I74" s="200"/>
      <c r="J74" s="200"/>
    </row>
    <row r="75" spans="1:10" ht="13.5" customHeight="1">
      <c r="A75" s="208"/>
      <c r="B75" s="208"/>
      <c r="C75" s="208"/>
      <c r="D75" s="208"/>
      <c r="E75" s="208"/>
      <c r="F75" s="208"/>
      <c r="G75" s="214"/>
      <c r="H75" s="214"/>
      <c r="I75" s="200"/>
      <c r="J75" s="200"/>
    </row>
    <row r="76" spans="1:10" ht="15.6">
      <c r="A76" s="1" t="s">
        <v>51</v>
      </c>
      <c r="B76" s="1"/>
      <c r="C76" s="1"/>
      <c r="D76" s="1"/>
      <c r="E76" s="1"/>
      <c r="F76" s="1"/>
      <c r="G76" s="1"/>
      <c r="H76" s="1"/>
      <c r="I76" s="200"/>
      <c r="J76" s="200"/>
    </row>
    <row r="77" spans="1:10" ht="15.6">
      <c r="A77" s="1" t="s">
        <v>373</v>
      </c>
      <c r="B77" s="1"/>
      <c r="C77" s="1"/>
      <c r="D77" s="1"/>
      <c r="E77" s="1"/>
      <c r="F77" s="1"/>
      <c r="G77" s="1"/>
      <c r="H77" s="1"/>
      <c r="I77" s="200"/>
      <c r="J77" s="200"/>
    </row>
    <row r="78" spans="1:10" ht="15.6">
      <c r="A78" s="1" t="s">
        <v>11</v>
      </c>
      <c r="B78" s="1"/>
      <c r="C78" s="1"/>
      <c r="D78" s="1"/>
      <c r="E78" s="1"/>
      <c r="F78" s="1"/>
      <c r="G78" s="1"/>
      <c r="H78" s="1"/>
      <c r="I78" s="200"/>
      <c r="J78" s="200"/>
    </row>
    <row r="79" spans="1:10" ht="15.6">
      <c r="A79" s="1"/>
      <c r="B79" s="213"/>
      <c r="C79" s="213"/>
      <c r="D79" s="213"/>
      <c r="E79" s="213"/>
      <c r="F79" s="213"/>
      <c r="G79" s="213"/>
      <c r="H79" s="213"/>
      <c r="I79" s="200"/>
      <c r="J79" s="200"/>
    </row>
    <row r="80" spans="1:10" ht="15.75" customHeight="1">
      <c r="A80" s="212" t="s">
        <v>1109</v>
      </c>
      <c r="B80" s="212"/>
      <c r="C80" s="212"/>
      <c r="D80" s="212"/>
      <c r="E80" s="212"/>
      <c r="F80" s="212"/>
      <c r="G80" s="212"/>
      <c r="H80" s="212"/>
      <c r="I80" s="200"/>
      <c r="J80" s="200"/>
    </row>
    <row r="81" spans="1:10" ht="13.5" customHeight="1">
      <c r="A81" s="208"/>
      <c r="B81" s="208"/>
      <c r="C81" s="208"/>
      <c r="D81" s="208"/>
      <c r="E81" s="208"/>
      <c r="F81" s="208"/>
      <c r="G81" s="214"/>
      <c r="H81" s="214"/>
      <c r="I81" s="200"/>
      <c r="J81" s="200"/>
    </row>
    <row r="82" spans="1:10" ht="15.6">
      <c r="A82" s="1" t="s">
        <v>372</v>
      </c>
      <c r="B82" s="1"/>
      <c r="C82" s="1"/>
      <c r="D82" s="1"/>
      <c r="E82" s="1"/>
      <c r="F82" s="1"/>
      <c r="G82" s="1"/>
      <c r="H82" s="1"/>
      <c r="I82" s="200"/>
      <c r="J82" s="200"/>
    </row>
    <row r="83" spans="1:10" ht="15.6">
      <c r="A83" s="1" t="s">
        <v>374</v>
      </c>
      <c r="B83" s="1"/>
      <c r="C83" s="1"/>
      <c r="D83" s="1"/>
      <c r="E83" s="1"/>
      <c r="F83" s="1"/>
      <c r="G83" s="1"/>
      <c r="H83" s="1"/>
      <c r="I83" s="200"/>
      <c r="J83" s="200"/>
    </row>
    <row r="84" spans="1:10" ht="15.6">
      <c r="A84" s="1" t="s">
        <v>11</v>
      </c>
      <c r="B84" s="1"/>
      <c r="C84" s="1"/>
      <c r="D84" s="1"/>
      <c r="E84" s="1"/>
      <c r="F84" s="1"/>
      <c r="G84" s="1"/>
      <c r="H84" s="1"/>
      <c r="I84" s="200"/>
      <c r="J84" s="200"/>
    </row>
    <row r="85" spans="1:10" ht="15.6">
      <c r="A85" s="1"/>
      <c r="B85" s="1"/>
      <c r="C85" s="1"/>
      <c r="D85" s="1"/>
      <c r="E85" s="1"/>
      <c r="F85" s="1"/>
      <c r="G85" s="1"/>
      <c r="H85" s="1"/>
      <c r="I85" s="200"/>
      <c r="J85" s="200"/>
    </row>
    <row r="86" spans="1:10" ht="15.75" customHeight="1">
      <c r="A86" s="212" t="s">
        <v>375</v>
      </c>
      <c r="B86" s="212"/>
      <c r="C86" s="212"/>
      <c r="D86" s="212"/>
      <c r="E86" s="212"/>
      <c r="F86" s="212"/>
      <c r="G86" s="212"/>
      <c r="H86" s="212"/>
      <c r="I86" s="200"/>
      <c r="J86" s="200"/>
    </row>
    <row r="87" spans="1:10" ht="13.5" customHeight="1">
      <c r="A87" s="208"/>
      <c r="B87" s="208"/>
      <c r="C87" s="208"/>
      <c r="D87" s="208"/>
      <c r="E87" s="208"/>
      <c r="F87" s="208"/>
      <c r="G87" s="214"/>
      <c r="H87" s="214"/>
      <c r="I87" s="200"/>
      <c r="J87" s="200"/>
    </row>
    <row r="88" spans="1:10" ht="15.6">
      <c r="A88" s="1" t="s">
        <v>376</v>
      </c>
      <c r="B88" s="1"/>
      <c r="C88" s="1"/>
      <c r="D88" s="1"/>
      <c r="E88" s="1"/>
      <c r="F88" s="1"/>
      <c r="G88" s="1"/>
      <c r="H88" s="1"/>
      <c r="I88" s="200"/>
      <c r="J88" s="200"/>
    </row>
    <row r="89" spans="1:10" ht="15.6">
      <c r="A89" s="1" t="s">
        <v>1110</v>
      </c>
      <c r="B89" s="1"/>
      <c r="C89" s="1"/>
      <c r="D89" s="1"/>
      <c r="E89" s="1"/>
      <c r="F89" s="1"/>
      <c r="G89" s="1"/>
      <c r="H89" s="1"/>
      <c r="I89" s="200"/>
      <c r="J89" s="200"/>
    </row>
    <row r="90" spans="1:10" ht="15.6">
      <c r="A90" s="1" t="s">
        <v>11</v>
      </c>
      <c r="B90" s="1"/>
      <c r="C90" s="1"/>
      <c r="D90" s="1"/>
      <c r="E90" s="1"/>
      <c r="F90" s="1"/>
      <c r="G90" s="1"/>
      <c r="H90" s="1"/>
      <c r="I90" s="200"/>
      <c r="J90" s="200"/>
    </row>
    <row r="91" spans="1:10" ht="15.6">
      <c r="A91" s="1"/>
      <c r="B91" s="1"/>
      <c r="C91" s="1"/>
      <c r="D91" s="1"/>
      <c r="E91" s="1"/>
      <c r="F91" s="1"/>
      <c r="G91" s="1"/>
      <c r="H91" s="1"/>
      <c r="I91" s="200"/>
      <c r="J91" s="200"/>
    </row>
    <row r="92" spans="1:10" ht="15.6">
      <c r="A92" s="1380" t="s">
        <v>12</v>
      </c>
      <c r="B92" s="1380"/>
      <c r="C92" s="1380"/>
      <c r="D92" s="1380"/>
      <c r="E92" s="1380"/>
      <c r="F92" s="1380"/>
      <c r="G92" s="1380"/>
      <c r="H92" s="1380"/>
      <c r="I92" s="200"/>
      <c r="J92" s="200"/>
    </row>
    <row r="93" spans="1:10" ht="15.6">
      <c r="A93" s="1"/>
      <c r="B93" s="1"/>
      <c r="C93" s="1"/>
      <c r="D93" s="1"/>
      <c r="E93" s="215"/>
      <c r="F93" s="215"/>
      <c r="G93" s="216"/>
      <c r="H93" s="216"/>
      <c r="I93" s="200"/>
      <c r="J93" s="200"/>
    </row>
    <row r="94" spans="1:10" ht="30" customHeight="1">
      <c r="A94" s="1382" t="s">
        <v>378</v>
      </c>
      <c r="B94" s="1382"/>
      <c r="C94" s="1382"/>
      <c r="D94" s="1382"/>
      <c r="E94" s="1382"/>
      <c r="F94" s="1382"/>
      <c r="G94" s="1382"/>
      <c r="H94" s="1382"/>
      <c r="I94" s="1382"/>
      <c r="J94" s="1382"/>
    </row>
    <row r="95" spans="1:10" ht="15.6">
      <c r="A95" s="216"/>
      <c r="B95" s="216"/>
      <c r="C95" s="216"/>
      <c r="D95" s="216"/>
      <c r="E95" s="216"/>
      <c r="F95" s="216"/>
      <c r="G95" s="216"/>
      <c r="H95" s="216"/>
      <c r="I95" s="200"/>
      <c r="J95" s="200"/>
    </row>
    <row r="96" spans="1:10" ht="15.6">
      <c r="A96" s="1380" t="s">
        <v>13</v>
      </c>
      <c r="B96" s="1380"/>
      <c r="C96" s="1380"/>
      <c r="D96" s="1380"/>
      <c r="E96" s="1380"/>
      <c r="F96" s="1380"/>
      <c r="G96" s="1380"/>
      <c r="H96" s="1380"/>
      <c r="I96" s="200"/>
      <c r="J96" s="200"/>
    </row>
    <row r="97" spans="1:10">
      <c r="A97" s="16"/>
      <c r="B97" s="16"/>
      <c r="C97" s="19"/>
      <c r="D97" s="19"/>
      <c r="E97" s="17"/>
      <c r="F97" s="17"/>
      <c r="G97" s="18"/>
      <c r="H97" s="18"/>
      <c r="I97" s="5"/>
      <c r="J97" s="5"/>
    </row>
    <row r="98" spans="1:10" ht="15.6">
      <c r="A98" s="1365" t="s">
        <v>14</v>
      </c>
      <c r="B98" s="1365"/>
      <c r="C98" s="1365"/>
      <c r="D98" s="1365"/>
      <c r="E98" s="1365"/>
      <c r="F98" s="1365"/>
      <c r="G98" s="1372">
        <v>0</v>
      </c>
      <c r="H98" s="1373"/>
      <c r="I98" s="1374"/>
      <c r="J98" s="200"/>
    </row>
    <row r="99" spans="1:10" ht="15.6">
      <c r="A99" s="1365" t="s">
        <v>15</v>
      </c>
      <c r="B99" s="1365"/>
      <c r="C99" s="1365"/>
      <c r="D99" s="1365"/>
      <c r="E99" s="1365"/>
      <c r="F99" s="1365"/>
      <c r="G99" s="1366">
        <f>+I109</f>
        <v>640844149</v>
      </c>
      <c r="H99" s="1367"/>
      <c r="I99" s="1368"/>
      <c r="J99" s="200"/>
    </row>
    <row r="100" spans="1:10" ht="15.6">
      <c r="A100" s="1365" t="s">
        <v>27</v>
      </c>
      <c r="B100" s="1365"/>
      <c r="C100" s="1365"/>
      <c r="D100" s="1365"/>
      <c r="E100" s="1365"/>
      <c r="F100" s="1365"/>
      <c r="G100" s="1366">
        <f>+G99</f>
        <v>640844149</v>
      </c>
      <c r="H100" s="1367"/>
      <c r="I100" s="1368"/>
      <c r="J100" s="200"/>
    </row>
    <row r="101" spans="1:10" ht="15.6">
      <c r="A101" s="213"/>
      <c r="B101" s="1"/>
      <c r="C101" s="1"/>
      <c r="D101" s="221"/>
      <c r="E101" s="222"/>
      <c r="F101" s="215"/>
      <c r="G101" s="216"/>
      <c r="H101" s="216"/>
      <c r="I101" s="200"/>
      <c r="J101" s="200"/>
    </row>
    <row r="102" spans="1:10" ht="18" customHeight="1">
      <c r="A102" s="1369" t="s">
        <v>16</v>
      </c>
      <c r="B102" s="1369"/>
      <c r="C102" s="1369"/>
      <c r="D102" s="1369"/>
      <c r="E102" s="1369"/>
      <c r="F102" s="1369"/>
      <c r="G102" s="1369"/>
      <c r="H102" s="223" t="s">
        <v>17</v>
      </c>
      <c r="I102" s="223" t="s">
        <v>18</v>
      </c>
      <c r="J102" s="223" t="s">
        <v>19</v>
      </c>
    </row>
    <row r="103" spans="1:10" ht="15">
      <c r="A103" s="1354" t="s">
        <v>20</v>
      </c>
      <c r="B103" s="1354"/>
      <c r="C103" s="1354"/>
      <c r="D103" s="1354"/>
      <c r="E103" s="1354"/>
      <c r="F103" s="1354"/>
      <c r="G103" s="1354"/>
      <c r="H103" s="224"/>
      <c r="I103" s="225">
        <f>+J403</f>
        <v>121146731</v>
      </c>
      <c r="J103" s="225">
        <f t="shared" ref="J103:J108" si="0">+H103+I103</f>
        <v>121146731</v>
      </c>
    </row>
    <row r="104" spans="1:10" ht="15">
      <c r="A104" s="1390" t="s">
        <v>21</v>
      </c>
      <c r="B104" s="1390"/>
      <c r="C104" s="1390"/>
      <c r="D104" s="1390"/>
      <c r="E104" s="1390"/>
      <c r="F104" s="1390"/>
      <c r="G104" s="1390"/>
      <c r="H104" s="226"/>
      <c r="I104" s="227">
        <f>+J954</f>
        <v>51267532</v>
      </c>
      <c r="J104" s="227">
        <f t="shared" si="0"/>
        <v>51267532</v>
      </c>
    </row>
    <row r="105" spans="1:10" ht="15">
      <c r="A105" s="1391" t="s">
        <v>28</v>
      </c>
      <c r="B105" s="1391"/>
      <c r="C105" s="1391"/>
      <c r="D105" s="1391"/>
      <c r="E105" s="1391"/>
      <c r="F105" s="1391"/>
      <c r="G105" s="1391"/>
      <c r="H105" s="226"/>
      <c r="I105" s="227">
        <f>+J997</f>
        <v>12816883</v>
      </c>
      <c r="J105" s="227">
        <f t="shared" si="0"/>
        <v>12816883</v>
      </c>
    </row>
    <row r="106" spans="1:10" ht="15">
      <c r="A106" s="1392" t="s">
        <v>29</v>
      </c>
      <c r="B106" s="1393"/>
      <c r="C106" s="1393"/>
      <c r="D106" s="1393"/>
      <c r="E106" s="1393"/>
      <c r="F106" s="1393"/>
      <c r="G106" s="1394"/>
      <c r="H106" s="228"/>
      <c r="I106" s="227">
        <f>+J1175</f>
        <v>455613003</v>
      </c>
      <c r="J106" s="227">
        <f t="shared" si="0"/>
        <v>455613003</v>
      </c>
    </row>
    <row r="107" spans="1:10" ht="15">
      <c r="A107" s="1395" t="s">
        <v>22</v>
      </c>
      <c r="B107" s="1395"/>
      <c r="C107" s="1395"/>
      <c r="D107" s="1395"/>
      <c r="E107" s="1395"/>
      <c r="F107" s="1395"/>
      <c r="G107" s="1395"/>
      <c r="H107" s="226"/>
      <c r="I107" s="227">
        <f>+G107+H107</f>
        <v>0</v>
      </c>
      <c r="J107" s="227">
        <f t="shared" si="0"/>
        <v>0</v>
      </c>
    </row>
    <row r="108" spans="1:10" ht="15">
      <c r="A108" s="1390" t="s">
        <v>23</v>
      </c>
      <c r="B108" s="1390"/>
      <c r="C108" s="1390"/>
      <c r="D108" s="1390"/>
      <c r="E108" s="1390"/>
      <c r="F108" s="1390"/>
      <c r="G108" s="1390"/>
      <c r="H108" s="226"/>
      <c r="I108" s="227">
        <f>+G108+H108</f>
        <v>0</v>
      </c>
      <c r="J108" s="227">
        <f t="shared" si="0"/>
        <v>0</v>
      </c>
    </row>
    <row r="109" spans="1:10" ht="15.6">
      <c r="A109" s="1369" t="s">
        <v>24</v>
      </c>
      <c r="B109" s="1369"/>
      <c r="C109" s="1369"/>
      <c r="D109" s="1369"/>
      <c r="E109" s="1369"/>
      <c r="F109" s="1369"/>
      <c r="G109" s="1369"/>
      <c r="H109" s="226">
        <f>SUM(H103:H108)</f>
        <v>0</v>
      </c>
      <c r="I109" s="227">
        <f>SUM(I103:I108)</f>
        <v>640844149</v>
      </c>
      <c r="J109" s="227">
        <f>SUM(J103:J108)</f>
        <v>640844149</v>
      </c>
    </row>
    <row r="110" spans="1:10">
      <c r="A110" s="24"/>
      <c r="B110" s="25"/>
      <c r="C110" s="25"/>
      <c r="D110" s="26"/>
      <c r="E110" s="27"/>
      <c r="F110" s="28"/>
      <c r="G110" s="29"/>
      <c r="H110" s="29"/>
      <c r="I110" s="30"/>
      <c r="J110" s="30"/>
    </row>
    <row r="111" spans="1:10">
      <c r="A111" s="1206" t="s">
        <v>36</v>
      </c>
      <c r="B111" s="1206"/>
      <c r="C111" s="1206"/>
      <c r="D111" s="1206"/>
      <c r="E111" s="1206"/>
      <c r="F111" s="1206"/>
      <c r="G111" s="1206"/>
      <c r="H111" s="1206"/>
      <c r="I111" s="1206"/>
      <c r="J111" s="1206"/>
    </row>
    <row r="112" spans="1:10">
      <c r="A112" s="1206" t="s">
        <v>82</v>
      </c>
      <c r="B112" s="1206"/>
      <c r="C112" s="1206"/>
      <c r="D112" s="1206"/>
      <c r="E112" s="1206"/>
      <c r="F112" s="1206"/>
      <c r="G112" s="1206"/>
      <c r="H112" s="1206"/>
      <c r="I112" s="1206"/>
      <c r="J112" s="1206"/>
    </row>
    <row r="113" spans="1:13" ht="38.25" customHeight="1">
      <c r="A113" s="1203" t="s">
        <v>32</v>
      </c>
      <c r="B113" s="1203"/>
      <c r="C113" s="1203" t="s">
        <v>31</v>
      </c>
      <c r="D113" s="1203"/>
      <c r="E113" s="1207" t="s">
        <v>33</v>
      </c>
      <c r="F113" s="1208"/>
      <c r="G113" s="1209"/>
      <c r="H113" s="34" t="s">
        <v>34</v>
      </c>
      <c r="I113" s="1224" t="s">
        <v>35</v>
      </c>
      <c r="J113" s="1225"/>
    </row>
    <row r="114" spans="1:13" ht="48.75" customHeight="1">
      <c r="A114" s="1182" t="s">
        <v>998</v>
      </c>
      <c r="B114" s="1183"/>
      <c r="C114" s="1204" t="s">
        <v>999</v>
      </c>
      <c r="D114" s="1205"/>
      <c r="E114" s="1210" t="s">
        <v>992</v>
      </c>
      <c r="F114" s="1211"/>
      <c r="G114" s="1212"/>
      <c r="H114" s="71">
        <v>16</v>
      </c>
      <c r="I114" s="1427">
        <v>32042207</v>
      </c>
      <c r="J114" s="1428"/>
      <c r="K114" s="68" t="s">
        <v>1000</v>
      </c>
      <c r="L114" s="68"/>
      <c r="M114" s="137"/>
    </row>
    <row r="115" spans="1:13" ht="48.75" customHeight="1">
      <c r="A115" s="1345" t="s">
        <v>1043</v>
      </c>
      <c r="B115" s="1345"/>
      <c r="C115" s="1345" t="s">
        <v>999</v>
      </c>
      <c r="D115" s="1345"/>
      <c r="E115" s="1357" t="s">
        <v>1044</v>
      </c>
      <c r="F115" s="1357"/>
      <c r="G115" s="1357"/>
      <c r="H115" s="71">
        <v>16</v>
      </c>
      <c r="I115" s="1429">
        <v>5000000</v>
      </c>
      <c r="J115" s="1429"/>
      <c r="K115" s="278"/>
    </row>
    <row r="116" spans="1:13" ht="48.75" customHeight="1">
      <c r="A116" s="1345" t="s">
        <v>1045</v>
      </c>
      <c r="B116" s="1345"/>
      <c r="C116" s="1345" t="s">
        <v>999</v>
      </c>
      <c r="D116" s="1345"/>
      <c r="E116" s="1357" t="s">
        <v>1044</v>
      </c>
      <c r="F116" s="1357"/>
      <c r="G116" s="1357"/>
      <c r="H116" s="71">
        <v>16</v>
      </c>
      <c r="I116" s="1429">
        <v>1500000</v>
      </c>
      <c r="J116" s="1429"/>
      <c r="K116" s="278"/>
    </row>
    <row r="117" spans="1:13" ht="48.75" customHeight="1">
      <c r="A117" s="1345" t="s">
        <v>1048</v>
      </c>
      <c r="B117" s="1345"/>
      <c r="C117" s="1345" t="s">
        <v>999</v>
      </c>
      <c r="D117" s="1345"/>
      <c r="E117" s="1357" t="s">
        <v>1044</v>
      </c>
      <c r="F117" s="1357"/>
      <c r="G117" s="1357"/>
      <c r="H117" s="71">
        <v>16</v>
      </c>
      <c r="I117" s="1429">
        <v>12042207</v>
      </c>
      <c r="J117" s="1429"/>
      <c r="K117" s="278"/>
    </row>
    <row r="118" spans="1:13" ht="48.75" customHeight="1">
      <c r="A118" s="1345" t="s">
        <v>1049</v>
      </c>
      <c r="B118" s="1345"/>
      <c r="C118" s="1345" t="s">
        <v>999</v>
      </c>
      <c r="D118" s="1345"/>
      <c r="E118" s="1357" t="s">
        <v>1044</v>
      </c>
      <c r="F118" s="1357"/>
      <c r="G118" s="1357"/>
      <c r="H118" s="71">
        <v>16</v>
      </c>
      <c r="I118" s="1429">
        <v>15000000</v>
      </c>
      <c r="J118" s="1429"/>
      <c r="K118" s="278"/>
    </row>
    <row r="119" spans="1:13" ht="56.25" customHeight="1">
      <c r="A119" s="1443" t="s">
        <v>1050</v>
      </c>
      <c r="B119" s="1443"/>
      <c r="C119" s="1345" t="s">
        <v>999</v>
      </c>
      <c r="D119" s="1345"/>
      <c r="E119" s="1357" t="s">
        <v>1052</v>
      </c>
      <c r="F119" s="1357"/>
      <c r="G119" s="1357"/>
      <c r="H119" s="71">
        <v>16</v>
      </c>
      <c r="I119" s="1429">
        <v>31014391</v>
      </c>
      <c r="J119" s="1429"/>
      <c r="K119" s="278" t="s">
        <v>1051</v>
      </c>
    </row>
    <row r="120" spans="1:13" ht="42" customHeight="1">
      <c r="A120" s="1345" t="s">
        <v>1048</v>
      </c>
      <c r="B120" s="1345"/>
      <c r="C120" s="1345" t="s">
        <v>1059</v>
      </c>
      <c r="D120" s="1345"/>
      <c r="E120" s="1357" t="s">
        <v>1060</v>
      </c>
      <c r="F120" s="1357"/>
      <c r="G120" s="1357"/>
      <c r="H120" s="71">
        <v>16</v>
      </c>
      <c r="I120" s="1429">
        <v>100000</v>
      </c>
      <c r="J120" s="1429"/>
      <c r="K120" s="278"/>
    </row>
    <row r="121" spans="1:13" ht="69" customHeight="1">
      <c r="A121" s="1345" t="s">
        <v>1048</v>
      </c>
      <c r="B121" s="1345"/>
      <c r="C121" s="1345" t="s">
        <v>907</v>
      </c>
      <c r="D121" s="1345"/>
      <c r="E121" s="1357" t="s">
        <v>1061</v>
      </c>
      <c r="F121" s="1357"/>
      <c r="G121" s="1357"/>
      <c r="H121" s="71">
        <v>16</v>
      </c>
      <c r="I121" s="1429">
        <v>5000000</v>
      </c>
      <c r="J121" s="1429"/>
      <c r="K121" s="278"/>
    </row>
    <row r="122" spans="1:13" ht="49.5" customHeight="1">
      <c r="A122" s="1345" t="s">
        <v>1048</v>
      </c>
      <c r="B122" s="1345"/>
      <c r="C122" s="1345" t="s">
        <v>911</v>
      </c>
      <c r="D122" s="1345"/>
      <c r="E122" s="1357" t="s">
        <v>1062</v>
      </c>
      <c r="F122" s="1357"/>
      <c r="G122" s="1357"/>
      <c r="H122" s="71">
        <v>16</v>
      </c>
      <c r="I122" s="1429">
        <v>3600000</v>
      </c>
      <c r="J122" s="1429"/>
      <c r="K122" s="278"/>
    </row>
    <row r="123" spans="1:13" ht="64.5" customHeight="1">
      <c r="A123" s="1345" t="s">
        <v>1048</v>
      </c>
      <c r="B123" s="1345"/>
      <c r="C123" s="1345" t="s">
        <v>908</v>
      </c>
      <c r="D123" s="1345"/>
      <c r="E123" s="1357" t="s">
        <v>1063</v>
      </c>
      <c r="F123" s="1357"/>
      <c r="G123" s="1357"/>
      <c r="H123" s="71">
        <v>16</v>
      </c>
      <c r="I123" s="1429">
        <v>1800000</v>
      </c>
      <c r="J123" s="1429"/>
      <c r="K123" s="278"/>
    </row>
    <row r="124" spans="1:13" ht="50.25" customHeight="1">
      <c r="A124" s="1345" t="s">
        <v>1048</v>
      </c>
      <c r="B124" s="1345"/>
      <c r="C124" s="1345" t="s">
        <v>1064</v>
      </c>
      <c r="D124" s="1345"/>
      <c r="E124" s="1357" t="s">
        <v>1065</v>
      </c>
      <c r="F124" s="1357"/>
      <c r="G124" s="1357"/>
      <c r="H124" s="71">
        <v>16</v>
      </c>
      <c r="I124" s="1429">
        <v>200000</v>
      </c>
      <c r="J124" s="1429"/>
      <c r="K124" s="278"/>
    </row>
    <row r="125" spans="1:13" ht="46.5" customHeight="1">
      <c r="A125" s="1345" t="s">
        <v>1048</v>
      </c>
      <c r="B125" s="1345"/>
      <c r="C125" s="1345" t="s">
        <v>910</v>
      </c>
      <c r="D125" s="1345"/>
      <c r="E125" s="1357" t="s">
        <v>1066</v>
      </c>
      <c r="F125" s="1357"/>
      <c r="G125" s="1357"/>
      <c r="H125" s="71">
        <v>16</v>
      </c>
      <c r="I125" s="1429">
        <v>1600000</v>
      </c>
      <c r="J125" s="1429"/>
      <c r="K125" s="278"/>
    </row>
    <row r="126" spans="1:13" ht="33.75" customHeight="1">
      <c r="A126" s="1345" t="s">
        <v>1048</v>
      </c>
      <c r="B126" s="1345"/>
      <c r="C126" s="1345" t="s">
        <v>936</v>
      </c>
      <c r="D126" s="1345"/>
      <c r="E126" s="1346" t="s">
        <v>1067</v>
      </c>
      <c r="F126" s="1346"/>
      <c r="G126" s="1346"/>
      <c r="H126" s="71">
        <v>16</v>
      </c>
      <c r="I126" s="1347">
        <v>200000</v>
      </c>
      <c r="J126" s="1347"/>
      <c r="K126" s="264"/>
    </row>
    <row r="127" spans="1:13" ht="38.25" customHeight="1">
      <c r="A127" s="1345" t="s">
        <v>1048</v>
      </c>
      <c r="B127" s="1345"/>
      <c r="C127" s="1345" t="s">
        <v>909</v>
      </c>
      <c r="D127" s="1345"/>
      <c r="E127" s="1346" t="s">
        <v>1108</v>
      </c>
      <c r="F127" s="1346"/>
      <c r="G127" s="1346"/>
      <c r="H127" s="71">
        <v>16</v>
      </c>
      <c r="I127" s="1347">
        <v>7500000</v>
      </c>
      <c r="J127" s="1347"/>
      <c r="K127" s="264"/>
    </row>
    <row r="128" spans="1:13" ht="52.5" customHeight="1">
      <c r="A128" s="1439" t="s">
        <v>940</v>
      </c>
      <c r="B128" s="1440"/>
      <c r="C128" s="1327" t="s">
        <v>921</v>
      </c>
      <c r="D128" s="1329"/>
      <c r="E128" s="1389" t="s">
        <v>977</v>
      </c>
      <c r="F128" s="1389"/>
      <c r="G128" s="1389"/>
      <c r="H128" s="280">
        <v>16</v>
      </c>
      <c r="I128" s="1441">
        <v>4397926</v>
      </c>
      <c r="J128" s="1442"/>
      <c r="K128" s="68" t="s">
        <v>985</v>
      </c>
      <c r="L128" s="68"/>
      <c r="M128" s="137"/>
    </row>
    <row r="129" spans="1:13" ht="37.5" customHeight="1">
      <c r="A129" s="1387" t="s">
        <v>940</v>
      </c>
      <c r="B129" s="1388"/>
      <c r="C129" s="1314" t="s">
        <v>929</v>
      </c>
      <c r="D129" s="1314"/>
      <c r="E129" s="1357" t="s">
        <v>978</v>
      </c>
      <c r="F129" s="1357"/>
      <c r="G129" s="1357"/>
      <c r="H129" s="71">
        <v>16</v>
      </c>
      <c r="I129" s="1358">
        <v>150000</v>
      </c>
      <c r="J129" s="1359"/>
      <c r="K129" s="68"/>
      <c r="L129" s="68"/>
      <c r="M129" s="137"/>
    </row>
    <row r="130" spans="1:13" ht="37.5" customHeight="1">
      <c r="A130" s="1314" t="s">
        <v>940</v>
      </c>
      <c r="B130" s="1314"/>
      <c r="C130" s="1314" t="s">
        <v>912</v>
      </c>
      <c r="D130" s="1314"/>
      <c r="E130" s="1357" t="s">
        <v>923</v>
      </c>
      <c r="F130" s="1357"/>
      <c r="G130" s="1357"/>
      <c r="H130" s="71">
        <v>16</v>
      </c>
      <c r="I130" s="1358">
        <v>11267532</v>
      </c>
      <c r="J130" s="1359"/>
      <c r="K130" s="68" t="s">
        <v>1002</v>
      </c>
      <c r="L130" s="68"/>
      <c r="M130" s="137"/>
    </row>
    <row r="131" spans="1:13" ht="39.75" customHeight="1">
      <c r="A131" s="1345" t="s">
        <v>67</v>
      </c>
      <c r="B131" s="1345"/>
      <c r="C131" s="1345" t="s">
        <v>1112</v>
      </c>
      <c r="D131" s="1345"/>
      <c r="E131" s="1346" t="s">
        <v>1113</v>
      </c>
      <c r="F131" s="1346"/>
      <c r="G131" s="1346"/>
      <c r="H131" s="71">
        <v>16</v>
      </c>
      <c r="I131" s="1347">
        <v>15000000</v>
      </c>
      <c r="J131" s="1347"/>
      <c r="K131" s="264"/>
    </row>
    <row r="132" spans="1:13" ht="39.75" customHeight="1">
      <c r="A132" s="1345" t="s">
        <v>1050</v>
      </c>
      <c r="B132" s="1345"/>
      <c r="C132" s="1345" t="s">
        <v>1112</v>
      </c>
      <c r="D132" s="1345"/>
      <c r="E132" s="1346" t="s">
        <v>1113</v>
      </c>
      <c r="F132" s="1346"/>
      <c r="G132" s="1346"/>
      <c r="H132" s="71">
        <v>16</v>
      </c>
      <c r="I132" s="1347">
        <v>7000000</v>
      </c>
      <c r="J132" s="1347"/>
      <c r="K132" s="264"/>
    </row>
    <row r="133" spans="1:13" ht="39.75" customHeight="1">
      <c r="A133" s="1345" t="s">
        <v>1050</v>
      </c>
      <c r="B133" s="1345"/>
      <c r="C133" s="1345" t="s">
        <v>1112</v>
      </c>
      <c r="D133" s="1345"/>
      <c r="E133" s="1346" t="s">
        <v>1114</v>
      </c>
      <c r="F133" s="1346"/>
      <c r="G133" s="1346"/>
      <c r="H133" s="71">
        <v>16</v>
      </c>
      <c r="I133" s="1347">
        <v>3000000</v>
      </c>
      <c r="J133" s="1347"/>
      <c r="K133" s="264"/>
    </row>
    <row r="134" spans="1:13" ht="39.75" customHeight="1">
      <c r="A134" s="1345" t="s">
        <v>1049</v>
      </c>
      <c r="B134" s="1345"/>
      <c r="C134" s="1345" t="s">
        <v>1112</v>
      </c>
      <c r="D134" s="1345"/>
      <c r="E134" s="1346" t="s">
        <v>1113</v>
      </c>
      <c r="F134" s="1346"/>
      <c r="G134" s="1346"/>
      <c r="H134" s="71">
        <v>16</v>
      </c>
      <c r="I134" s="1347">
        <v>5000000</v>
      </c>
      <c r="J134" s="1347"/>
      <c r="K134" s="264"/>
    </row>
    <row r="135" spans="1:13" ht="42.75" customHeight="1">
      <c r="A135" s="1345" t="s">
        <v>1050</v>
      </c>
      <c r="B135" s="1345"/>
      <c r="C135" s="1345" t="s">
        <v>1115</v>
      </c>
      <c r="D135" s="1345"/>
      <c r="E135" s="1346" t="s">
        <v>1610</v>
      </c>
      <c r="F135" s="1346"/>
      <c r="G135" s="1346"/>
      <c r="H135" s="71">
        <v>16</v>
      </c>
      <c r="I135" s="1347">
        <v>8000000</v>
      </c>
      <c r="J135" s="1347"/>
      <c r="K135" s="264"/>
    </row>
    <row r="136" spans="1:13" ht="34.5" customHeight="1">
      <c r="A136" s="1345" t="s">
        <v>1050</v>
      </c>
      <c r="B136" s="1345"/>
      <c r="C136" s="1345" t="s">
        <v>1116</v>
      </c>
      <c r="D136" s="1345"/>
      <c r="E136" s="1346" t="s">
        <v>1611</v>
      </c>
      <c r="F136" s="1346"/>
      <c r="G136" s="1346"/>
      <c r="H136" s="71">
        <v>16</v>
      </c>
      <c r="I136" s="1347">
        <v>2000000</v>
      </c>
      <c r="J136" s="1347"/>
      <c r="K136" s="264"/>
    </row>
    <row r="137" spans="1:13" ht="42.75" customHeight="1">
      <c r="A137" s="1314" t="s">
        <v>940</v>
      </c>
      <c r="B137" s="1314"/>
      <c r="C137" s="1314" t="s">
        <v>941</v>
      </c>
      <c r="D137" s="1314"/>
      <c r="E137" s="1357" t="s">
        <v>979</v>
      </c>
      <c r="F137" s="1357"/>
      <c r="G137" s="1357"/>
      <c r="H137" s="71">
        <v>16</v>
      </c>
      <c r="I137" s="1358">
        <v>2760558</v>
      </c>
      <c r="J137" s="1359"/>
      <c r="K137" s="264" t="s">
        <v>1605</v>
      </c>
      <c r="L137" s="68"/>
      <c r="M137" s="137"/>
    </row>
    <row r="138" spans="1:13" ht="27.75" customHeight="1">
      <c r="A138" s="1345" t="s">
        <v>67</v>
      </c>
      <c r="B138" s="1345"/>
      <c r="C138" s="1345" t="s">
        <v>1059</v>
      </c>
      <c r="D138" s="1345"/>
      <c r="E138" s="1346" t="s">
        <v>1604</v>
      </c>
      <c r="F138" s="1346"/>
      <c r="G138" s="1346"/>
      <c r="H138" s="71">
        <v>16</v>
      </c>
      <c r="I138" s="1347">
        <v>1528162</v>
      </c>
      <c r="J138" s="1347"/>
      <c r="K138" s="264"/>
    </row>
    <row r="139" spans="1:13" ht="32.25" customHeight="1">
      <c r="A139" s="1345" t="s">
        <v>67</v>
      </c>
      <c r="B139" s="1345"/>
      <c r="C139" s="1345" t="s">
        <v>1606</v>
      </c>
      <c r="D139" s="1345"/>
      <c r="E139" s="1346" t="s">
        <v>1607</v>
      </c>
      <c r="F139" s="1346"/>
      <c r="G139" s="1346"/>
      <c r="H139" s="71">
        <v>16</v>
      </c>
      <c r="I139" s="1347">
        <v>3500000</v>
      </c>
      <c r="J139" s="1347"/>
      <c r="K139" s="264"/>
    </row>
    <row r="140" spans="1:13" ht="68.25" customHeight="1">
      <c r="A140" s="1345" t="s">
        <v>1050</v>
      </c>
      <c r="B140" s="1345"/>
      <c r="C140" s="1345" t="s">
        <v>1608</v>
      </c>
      <c r="D140" s="1345"/>
      <c r="E140" s="1346" t="s">
        <v>1609</v>
      </c>
      <c r="F140" s="1346"/>
      <c r="G140" s="1346"/>
      <c r="H140" s="71">
        <v>16</v>
      </c>
      <c r="I140" s="1347">
        <v>5028163</v>
      </c>
      <c r="J140" s="1347"/>
      <c r="K140" s="264"/>
    </row>
    <row r="141" spans="1:13" ht="51.75" customHeight="1">
      <c r="A141" s="1314" t="s">
        <v>906</v>
      </c>
      <c r="B141" s="1314"/>
      <c r="C141" s="1314" t="s">
        <v>913</v>
      </c>
      <c r="D141" s="1314"/>
      <c r="E141" s="1357" t="s">
        <v>1004</v>
      </c>
      <c r="F141" s="1357"/>
      <c r="G141" s="1357"/>
      <c r="H141" s="71">
        <v>16</v>
      </c>
      <c r="I141" s="1358">
        <v>10000000</v>
      </c>
      <c r="J141" s="1359"/>
      <c r="K141" s="68" t="s">
        <v>1003</v>
      </c>
      <c r="L141" s="68"/>
      <c r="M141" s="137"/>
    </row>
    <row r="142" spans="1:13" ht="37.5" customHeight="1">
      <c r="A142" s="1314" t="s">
        <v>906</v>
      </c>
      <c r="B142" s="1314"/>
      <c r="C142" s="1314" t="s">
        <v>918</v>
      </c>
      <c r="D142" s="1314"/>
      <c r="E142" s="1357" t="s">
        <v>980</v>
      </c>
      <c r="F142" s="1357"/>
      <c r="G142" s="1357"/>
      <c r="H142" s="71">
        <v>16</v>
      </c>
      <c r="I142" s="1358">
        <v>8000000</v>
      </c>
      <c r="J142" s="1359"/>
      <c r="K142" s="68"/>
      <c r="L142" s="68"/>
      <c r="M142" s="137"/>
    </row>
    <row r="143" spans="1:13" s="5" customFormat="1" ht="43.5" customHeight="1">
      <c r="A143" s="1360" t="s">
        <v>906</v>
      </c>
      <c r="B143" s="1360"/>
      <c r="C143" s="1314" t="s">
        <v>913</v>
      </c>
      <c r="D143" s="1314"/>
      <c r="E143" s="1361" t="s">
        <v>981</v>
      </c>
      <c r="F143" s="1361"/>
      <c r="G143" s="1361"/>
      <c r="H143" s="160">
        <v>16</v>
      </c>
      <c r="I143" s="1362">
        <v>10000000</v>
      </c>
      <c r="J143" s="1362"/>
      <c r="K143" s="7"/>
      <c r="L143" s="196"/>
      <c r="M143" s="197"/>
    </row>
    <row r="144" spans="1:13" ht="37.5" customHeight="1">
      <c r="A144" s="1314" t="s">
        <v>906</v>
      </c>
      <c r="B144" s="1314"/>
      <c r="C144" s="1314" t="s">
        <v>912</v>
      </c>
      <c r="D144" s="1314"/>
      <c r="E144" s="1357" t="s">
        <v>984</v>
      </c>
      <c r="F144" s="1357"/>
      <c r="G144" s="1357"/>
      <c r="H144" s="71">
        <v>16</v>
      </c>
      <c r="I144" s="1358">
        <v>4092207</v>
      </c>
      <c r="J144" s="1359"/>
      <c r="K144" s="68"/>
      <c r="L144" s="68"/>
      <c r="M144" s="137"/>
    </row>
    <row r="145" spans="1:14" ht="62.25" customHeight="1">
      <c r="A145" s="1355" t="s">
        <v>940</v>
      </c>
      <c r="B145" s="1356"/>
      <c r="C145" s="1314" t="s">
        <v>920</v>
      </c>
      <c r="D145" s="1314"/>
      <c r="E145" s="1357" t="s">
        <v>974</v>
      </c>
      <c r="F145" s="1357"/>
      <c r="G145" s="1357"/>
      <c r="H145" s="71">
        <v>16</v>
      </c>
      <c r="I145" s="1358">
        <v>71817490</v>
      </c>
      <c r="J145" s="1359"/>
      <c r="L145" s="68"/>
      <c r="M145" s="195"/>
    </row>
    <row r="146" spans="1:14" ht="55.5" customHeight="1">
      <c r="A146" s="1355" t="s">
        <v>940</v>
      </c>
      <c r="B146" s="1356"/>
      <c r="C146" s="1314" t="s">
        <v>913</v>
      </c>
      <c r="D146" s="1314"/>
      <c r="E146" s="1357" t="s">
        <v>975</v>
      </c>
      <c r="F146" s="1357"/>
      <c r="G146" s="1357"/>
      <c r="H146" s="71">
        <v>16</v>
      </c>
      <c r="I146" s="1358">
        <v>10000000</v>
      </c>
      <c r="J146" s="1359"/>
      <c r="K146" s="68"/>
      <c r="L146" s="68"/>
      <c r="M146" s="137"/>
    </row>
    <row r="147" spans="1:14" ht="42" customHeight="1">
      <c r="A147" s="1355" t="s">
        <v>940</v>
      </c>
      <c r="B147" s="1356"/>
      <c r="C147" s="1314" t="s">
        <v>917</v>
      </c>
      <c r="D147" s="1314"/>
      <c r="E147" s="1357" t="s">
        <v>976</v>
      </c>
      <c r="F147" s="1357"/>
      <c r="G147" s="1357"/>
      <c r="H147" s="71">
        <v>16</v>
      </c>
      <c r="I147" s="1358">
        <v>2000000</v>
      </c>
      <c r="J147" s="1359"/>
      <c r="K147" s="68"/>
      <c r="L147" s="68"/>
      <c r="M147" s="137"/>
    </row>
    <row r="148" spans="1:14" ht="32.25" customHeight="1">
      <c r="A148" s="1345" t="s">
        <v>67</v>
      </c>
      <c r="B148" s="1345"/>
      <c r="C148" s="1345" t="s">
        <v>1629</v>
      </c>
      <c r="D148" s="1345"/>
      <c r="E148" s="1357" t="s">
        <v>1630</v>
      </c>
      <c r="F148" s="1371"/>
      <c r="G148" s="1371"/>
      <c r="H148" s="329">
        <v>16</v>
      </c>
      <c r="I148" s="1347">
        <v>35014306</v>
      </c>
      <c r="J148" s="1347"/>
      <c r="K148" s="263"/>
    </row>
    <row r="149" spans="1:14" ht="39.75" customHeight="1">
      <c r="A149" s="1345" t="s">
        <v>67</v>
      </c>
      <c r="B149" s="1345"/>
      <c r="C149" s="1345" t="s">
        <v>914</v>
      </c>
      <c r="D149" s="1345"/>
      <c r="E149" s="1346" t="s">
        <v>1640</v>
      </c>
      <c r="F149" s="1346"/>
      <c r="G149" s="1346"/>
      <c r="H149" s="71">
        <v>16</v>
      </c>
      <c r="I149" s="1347">
        <v>45000000</v>
      </c>
      <c r="J149" s="1347"/>
      <c r="K149" s="263"/>
    </row>
    <row r="150" spans="1:14" ht="39.75" customHeight="1">
      <c r="A150" s="1345" t="s">
        <v>67</v>
      </c>
      <c r="B150" s="1345"/>
      <c r="C150" s="1345" t="s">
        <v>914</v>
      </c>
      <c r="D150" s="1345"/>
      <c r="E150" s="1346" t="s">
        <v>1639</v>
      </c>
      <c r="F150" s="1346"/>
      <c r="G150" s="1346"/>
      <c r="H150" s="71">
        <v>16</v>
      </c>
      <c r="I150" s="1347">
        <v>30000000</v>
      </c>
      <c r="J150" s="1347"/>
      <c r="K150" s="263"/>
    </row>
    <row r="151" spans="1:14" ht="39.75" customHeight="1">
      <c r="A151" s="1457" t="s">
        <v>67</v>
      </c>
      <c r="B151" s="1458"/>
      <c r="C151" s="1364" t="s">
        <v>914</v>
      </c>
      <c r="D151" s="1364"/>
      <c r="E151" s="1404" t="s">
        <v>1695</v>
      </c>
      <c r="F151" s="1404"/>
      <c r="G151" s="1404"/>
      <c r="H151" s="365">
        <v>16</v>
      </c>
      <c r="I151" s="1363">
        <v>62715500</v>
      </c>
      <c r="J151" s="1363"/>
      <c r="K151" s="264" t="s">
        <v>1696</v>
      </c>
    </row>
    <row r="152" spans="1:14" ht="39.75" customHeight="1">
      <c r="A152" s="1345" t="s">
        <v>1050</v>
      </c>
      <c r="B152" s="1345"/>
      <c r="C152" s="1345" t="s">
        <v>914</v>
      </c>
      <c r="D152" s="1345"/>
      <c r="E152" s="1346" t="s">
        <v>1640</v>
      </c>
      <c r="F152" s="1346"/>
      <c r="G152" s="1346"/>
      <c r="H152" s="71">
        <v>16</v>
      </c>
      <c r="I152" s="1347">
        <v>24715500</v>
      </c>
      <c r="J152" s="1347"/>
      <c r="K152" s="263"/>
    </row>
    <row r="153" spans="1:14" ht="44.25" customHeight="1">
      <c r="A153" s="1345" t="s">
        <v>1050</v>
      </c>
      <c r="B153" s="1345"/>
      <c r="C153" s="1345" t="s">
        <v>1631</v>
      </c>
      <c r="D153" s="1345"/>
      <c r="E153" s="1346" t="s">
        <v>1694</v>
      </c>
      <c r="F153" s="1346"/>
      <c r="G153" s="1346"/>
      <c r="H153" s="71">
        <v>16</v>
      </c>
      <c r="I153" s="1347">
        <v>70000000</v>
      </c>
      <c r="J153" s="1347"/>
      <c r="K153" s="263"/>
    </row>
    <row r="154" spans="1:14" ht="39.75" customHeight="1">
      <c r="A154" s="1364" t="s">
        <v>1050</v>
      </c>
      <c r="B154" s="1364"/>
      <c r="C154" s="1364" t="s">
        <v>914</v>
      </c>
      <c r="D154" s="1364"/>
      <c r="E154" s="1404" t="s">
        <v>1632</v>
      </c>
      <c r="F154" s="1404"/>
      <c r="G154" s="1404"/>
      <c r="H154" s="365">
        <v>16</v>
      </c>
      <c r="I154" s="1363">
        <v>24000000</v>
      </c>
      <c r="J154" s="1363"/>
      <c r="K154" s="263" t="s">
        <v>1697</v>
      </c>
    </row>
    <row r="155" spans="1:14" ht="39.75" customHeight="1">
      <c r="A155" s="1345" t="s">
        <v>1050</v>
      </c>
      <c r="B155" s="1345"/>
      <c r="C155" s="1345" t="s">
        <v>1633</v>
      </c>
      <c r="D155" s="1345"/>
      <c r="E155" s="1346" t="s">
        <v>1634</v>
      </c>
      <c r="F155" s="1346"/>
      <c r="G155" s="1346"/>
      <c r="H155" s="71">
        <v>16</v>
      </c>
      <c r="I155" s="1347">
        <v>19000000</v>
      </c>
      <c r="J155" s="1347"/>
      <c r="K155" s="263"/>
    </row>
    <row r="156" spans="1:14" ht="39.75" customHeight="1">
      <c r="A156" s="1345" t="s">
        <v>1050</v>
      </c>
      <c r="B156" s="1345"/>
      <c r="C156" s="1345" t="s">
        <v>1638</v>
      </c>
      <c r="D156" s="1345"/>
      <c r="E156" s="1346" t="s">
        <v>1637</v>
      </c>
      <c r="F156" s="1346"/>
      <c r="G156" s="1346"/>
      <c r="H156" s="71">
        <v>16</v>
      </c>
      <c r="I156" s="1347">
        <v>4000000</v>
      </c>
      <c r="J156" s="1347"/>
      <c r="K156" s="263"/>
    </row>
    <row r="157" spans="1:14" ht="44.25" customHeight="1">
      <c r="A157" s="1345" t="s">
        <v>1049</v>
      </c>
      <c r="B157" s="1345"/>
      <c r="C157" s="1345" t="s">
        <v>914</v>
      </c>
      <c r="D157" s="1345"/>
      <c r="E157" s="1346" t="s">
        <v>1635</v>
      </c>
      <c r="F157" s="1346"/>
      <c r="G157" s="1346"/>
      <c r="H157" s="71">
        <v>16</v>
      </c>
      <c r="I157" s="1347">
        <v>23600000</v>
      </c>
      <c r="J157" s="1347"/>
      <c r="K157" s="263"/>
    </row>
    <row r="158" spans="1:14" ht="33" customHeight="1">
      <c r="A158" s="1345" t="s">
        <v>1049</v>
      </c>
      <c r="B158" s="1345"/>
      <c r="C158" s="1345" t="s">
        <v>911</v>
      </c>
      <c r="D158" s="1345"/>
      <c r="E158" s="1346" t="s">
        <v>1636</v>
      </c>
      <c r="F158" s="1346"/>
      <c r="G158" s="1346"/>
      <c r="H158" s="71">
        <v>16</v>
      </c>
      <c r="I158" s="1347">
        <v>1658000</v>
      </c>
      <c r="J158" s="1347"/>
      <c r="K158" s="331"/>
      <c r="L158" s="64"/>
      <c r="M158" s="64"/>
      <c r="N158" s="64"/>
    </row>
    <row r="159" spans="1:14" ht="37.5" customHeight="1">
      <c r="A159" s="1240"/>
      <c r="B159" s="1240"/>
      <c r="C159" s="1240"/>
      <c r="D159" s="1240"/>
      <c r="E159" s="1240"/>
      <c r="F159" s="1240"/>
      <c r="G159" s="1241"/>
      <c r="H159" s="35" t="s">
        <v>19</v>
      </c>
      <c r="I159" s="1370">
        <f>SUM(I114:J158)</f>
        <v>640844149</v>
      </c>
      <c r="J159" s="1370"/>
    </row>
    <row r="160" spans="1:14" ht="20.25" customHeight="1">
      <c r="A160" s="229"/>
      <c r="B160" s="229"/>
      <c r="C160" s="229"/>
      <c r="D160" s="229"/>
      <c r="E160" s="229"/>
      <c r="F160" s="229"/>
      <c r="G160" s="229"/>
      <c r="H160" s="230"/>
      <c r="I160" s="231"/>
      <c r="J160" s="231"/>
    </row>
    <row r="161" spans="1:11">
      <c r="A161" s="1242" t="s">
        <v>25</v>
      </c>
      <c r="B161" s="1242"/>
      <c r="C161" s="1242"/>
      <c r="D161" s="1242"/>
      <c r="E161" s="1242"/>
      <c r="F161" s="1242"/>
      <c r="G161" s="1242"/>
      <c r="H161" s="1242"/>
      <c r="I161" s="1242"/>
      <c r="J161" s="5"/>
    </row>
    <row r="162" spans="1:11">
      <c r="A162" s="31"/>
      <c r="B162" s="31"/>
      <c r="C162" s="1154"/>
      <c r="D162" s="1154"/>
      <c r="E162" s="1154"/>
      <c r="F162" s="1403"/>
      <c r="G162" s="1155"/>
      <c r="H162" s="1155"/>
      <c r="I162" s="1155"/>
      <c r="J162" s="194"/>
    </row>
    <row r="163" spans="1:11">
      <c r="A163" s="1190" t="s">
        <v>290</v>
      </c>
      <c r="B163" s="1190"/>
      <c r="C163" s="1190"/>
      <c r="D163" s="1190"/>
      <c r="E163" s="1190"/>
      <c r="F163" s="1190"/>
      <c r="G163" s="1190"/>
      <c r="H163" s="1190"/>
      <c r="I163" s="1190"/>
      <c r="J163" s="1190"/>
    </row>
    <row r="164" spans="1:11">
      <c r="A164" s="1243" t="s">
        <v>20</v>
      </c>
      <c r="B164" s="1244"/>
      <c r="C164" s="1244"/>
      <c r="D164" s="1244"/>
      <c r="E164" s="1244"/>
      <c r="F164" s="1244"/>
      <c r="G164" s="1244"/>
      <c r="H164" s="1244"/>
      <c r="I164" s="1244"/>
      <c r="J164" s="1244"/>
    </row>
    <row r="165" spans="1:11">
      <c r="A165" s="162"/>
      <c r="B165" s="162"/>
      <c r="C165" s="162"/>
      <c r="D165" s="162"/>
      <c r="E165" s="162"/>
      <c r="F165" s="162"/>
      <c r="G165" s="162"/>
      <c r="H165" s="162"/>
      <c r="I165" s="162"/>
      <c r="J165" s="162"/>
    </row>
    <row r="166" spans="1:11">
      <c r="A166" s="233"/>
      <c r="B166" s="233"/>
      <c r="C166" s="233"/>
      <c r="D166" s="233"/>
      <c r="E166" s="233"/>
      <c r="F166" s="233"/>
      <c r="G166" s="233"/>
      <c r="H166" s="233"/>
      <c r="I166" s="233"/>
      <c r="J166" s="233"/>
    </row>
    <row r="167" spans="1:11">
      <c r="A167" s="1154" t="s">
        <v>992</v>
      </c>
      <c r="B167" s="1154"/>
      <c r="C167" s="1154"/>
      <c r="D167" s="1154"/>
      <c r="E167" s="1154"/>
      <c r="F167" s="1154"/>
      <c r="G167" s="1154"/>
      <c r="H167" s="1154"/>
      <c r="I167" s="1154"/>
      <c r="J167" s="1154"/>
    </row>
    <row r="168" spans="1:11">
      <c r="A168" s="1155" t="s">
        <v>76</v>
      </c>
      <c r="B168" s="1155"/>
      <c r="C168" s="1155"/>
      <c r="D168" s="1155"/>
      <c r="E168" s="1155"/>
      <c r="F168" s="1155"/>
      <c r="G168" s="1155"/>
      <c r="H168" s="1155"/>
      <c r="I168" s="1155"/>
      <c r="J168" s="1155"/>
    </row>
    <row r="169" spans="1:11">
      <c r="A169" s="1244" t="s">
        <v>993</v>
      </c>
      <c r="B169" s="1244"/>
      <c r="C169" s="1244"/>
      <c r="D169" s="1244"/>
      <c r="E169" s="1244"/>
      <c r="F169" s="1244"/>
      <c r="G169" s="1244"/>
      <c r="H169" s="1244"/>
      <c r="I169" s="1244"/>
      <c r="J169" s="1244"/>
    </row>
    <row r="170" spans="1:11" ht="59.25" customHeight="1">
      <c r="A170" s="1434" t="s">
        <v>994</v>
      </c>
      <c r="B170" s="1434"/>
      <c r="C170" s="1434"/>
      <c r="D170" s="1434"/>
      <c r="E170" s="1434"/>
      <c r="F170" s="1434"/>
      <c r="G170" s="1434"/>
      <c r="H170" s="1434"/>
      <c r="I170" s="1434"/>
      <c r="J170" s="1434"/>
    </row>
    <row r="171" spans="1:11">
      <c r="A171" s="1156" t="s">
        <v>39</v>
      </c>
      <c r="B171" s="1156"/>
      <c r="C171" s="1156"/>
      <c r="D171" s="1156" t="s">
        <v>40</v>
      </c>
      <c r="E171" s="1156"/>
      <c r="F171" s="1156"/>
      <c r="G171" s="1156"/>
      <c r="H171" s="1156" t="s">
        <v>26</v>
      </c>
      <c r="I171" s="1156"/>
      <c r="J171" s="1156"/>
    </row>
    <row r="172" spans="1:11" ht="37.5" customHeight="1">
      <c r="A172" s="1156" t="s">
        <v>76</v>
      </c>
      <c r="B172" s="1156"/>
      <c r="C172" s="1156"/>
      <c r="D172" s="1261" t="s">
        <v>75</v>
      </c>
      <c r="E172" s="1261"/>
      <c r="F172" s="1261"/>
      <c r="G172" s="1261"/>
      <c r="H172" s="1262">
        <v>16000000</v>
      </c>
      <c r="I172" s="1263"/>
      <c r="J172" s="1263"/>
      <c r="K172" s="161"/>
    </row>
    <row r="173" spans="1:11" ht="53.25" customHeight="1">
      <c r="A173" s="36" t="s">
        <v>41</v>
      </c>
      <c r="B173" s="47" t="s">
        <v>42</v>
      </c>
      <c r="C173" s="47" t="s">
        <v>43</v>
      </c>
      <c r="D173" s="47" t="s">
        <v>44</v>
      </c>
      <c r="E173" s="47" t="s">
        <v>45</v>
      </c>
      <c r="F173" s="47" t="s">
        <v>46</v>
      </c>
      <c r="G173" s="47" t="s">
        <v>47</v>
      </c>
      <c r="H173" s="47" t="s">
        <v>48</v>
      </c>
      <c r="I173" s="47" t="s">
        <v>49</v>
      </c>
      <c r="J173" s="47" t="s">
        <v>50</v>
      </c>
    </row>
    <row r="174" spans="1:11" ht="55.5" customHeight="1">
      <c r="A174" s="37">
        <v>1</v>
      </c>
      <c r="B174" s="168">
        <v>3331101</v>
      </c>
      <c r="C174" s="234" t="s">
        <v>995</v>
      </c>
      <c r="D174" s="46" t="s">
        <v>295</v>
      </c>
      <c r="E174" s="46">
        <v>0</v>
      </c>
      <c r="F174" s="46">
        <v>1880</v>
      </c>
      <c r="G174" s="46">
        <f>+F174</f>
        <v>1880</v>
      </c>
      <c r="H174" s="235">
        <v>15101506</v>
      </c>
      <c r="I174" s="235">
        <v>1360575</v>
      </c>
      <c r="J174" s="38">
        <f>I174*F174</f>
        <v>2557881000</v>
      </c>
      <c r="K174" s="135"/>
    </row>
    <row r="175" spans="1:11">
      <c r="A175" s="5"/>
      <c r="B175" s="5"/>
      <c r="C175" s="236"/>
      <c r="D175" s="237"/>
      <c r="E175" s="19"/>
      <c r="F175" s="19"/>
      <c r="G175" s="19"/>
      <c r="H175" s="19"/>
      <c r="I175" s="5"/>
      <c r="J175" s="5"/>
    </row>
    <row r="176" spans="1:11">
      <c r="A176" s="40"/>
      <c r="B176" s="19"/>
      <c r="C176" s="10"/>
      <c r="D176" s="19"/>
      <c r="E176" s="19"/>
      <c r="F176" s="19"/>
      <c r="G176" s="19"/>
      <c r="H176" s="19"/>
      <c r="I176" s="238"/>
      <c r="J176" s="80"/>
      <c r="K176" s="135"/>
    </row>
    <row r="177" spans="1:12" ht="59.25" customHeight="1">
      <c r="A177" s="1434" t="s">
        <v>996</v>
      </c>
      <c r="B177" s="1434"/>
      <c r="C177" s="1434"/>
      <c r="D177" s="1434"/>
      <c r="E177" s="1434"/>
      <c r="F177" s="1434"/>
      <c r="G177" s="1434"/>
      <c r="H177" s="1434"/>
      <c r="I177" s="1434"/>
      <c r="J177" s="1434"/>
    </row>
    <row r="178" spans="1:12">
      <c r="A178" s="1156" t="s">
        <v>39</v>
      </c>
      <c r="B178" s="1156"/>
      <c r="C178" s="1156"/>
      <c r="D178" s="1156" t="s">
        <v>40</v>
      </c>
      <c r="E178" s="1156"/>
      <c r="F178" s="1156"/>
      <c r="G178" s="1156"/>
      <c r="H178" s="1156" t="s">
        <v>26</v>
      </c>
      <c r="I178" s="1156"/>
      <c r="J178" s="1156"/>
    </row>
    <row r="179" spans="1:12" ht="31.5" customHeight="1">
      <c r="A179" s="1156" t="s">
        <v>76</v>
      </c>
      <c r="B179" s="1156"/>
      <c r="C179" s="1156"/>
      <c r="D179" s="1157" t="s">
        <v>75</v>
      </c>
      <c r="E179" s="1157"/>
      <c r="F179" s="1157"/>
      <c r="G179" s="1157"/>
      <c r="H179" s="1262">
        <v>16042207</v>
      </c>
      <c r="I179" s="1263"/>
      <c r="J179" s="1263"/>
      <c r="K179" s="161"/>
    </row>
    <row r="180" spans="1:12" ht="50.25" customHeight="1">
      <c r="A180" s="36" t="s">
        <v>41</v>
      </c>
      <c r="B180" s="47" t="s">
        <v>42</v>
      </c>
      <c r="C180" s="47" t="s">
        <v>43</v>
      </c>
      <c r="D180" s="47" t="s">
        <v>44</v>
      </c>
      <c r="E180" s="47" t="s">
        <v>45</v>
      </c>
      <c r="F180" s="47" t="s">
        <v>46</v>
      </c>
      <c r="G180" s="47" t="s">
        <v>47</v>
      </c>
      <c r="H180" s="47" t="s">
        <v>48</v>
      </c>
      <c r="I180" s="47" t="s">
        <v>49</v>
      </c>
      <c r="J180" s="47" t="s">
        <v>50</v>
      </c>
    </row>
    <row r="181" spans="1:12" ht="82.5" customHeight="1">
      <c r="A181" s="37">
        <v>3</v>
      </c>
      <c r="B181" s="37">
        <v>3335102</v>
      </c>
      <c r="C181" s="78" t="s">
        <v>997</v>
      </c>
      <c r="D181" s="46" t="s">
        <v>295</v>
      </c>
      <c r="E181" s="46">
        <v>0</v>
      </c>
      <c r="F181" s="46">
        <v>1910</v>
      </c>
      <c r="G181" s="39">
        <f>+F181</f>
        <v>1910</v>
      </c>
      <c r="H181" s="235">
        <v>15101505</v>
      </c>
      <c r="I181" s="239">
        <v>1360576</v>
      </c>
      <c r="J181" s="38">
        <f>I181*F181</f>
        <v>2598700160</v>
      </c>
      <c r="L181" s="135"/>
    </row>
    <row r="182" spans="1:12" ht="27" customHeight="1">
      <c r="A182" s="1290" t="s">
        <v>24</v>
      </c>
      <c r="B182" s="1290"/>
      <c r="C182" s="1290"/>
      <c r="D182" s="1290"/>
      <c r="E182" s="1290"/>
      <c r="F182" s="1290"/>
      <c r="G182" s="1290"/>
      <c r="H182" s="1290"/>
      <c r="I182" s="1290"/>
      <c r="J182" s="240">
        <f>SUM(H172+H179)</f>
        <v>32042207</v>
      </c>
      <c r="K182" s="241"/>
    </row>
    <row r="183" spans="1:12">
      <c r="A183" s="162"/>
      <c r="B183" s="162"/>
      <c r="C183" s="162"/>
      <c r="D183" s="162"/>
      <c r="E183" s="162"/>
      <c r="F183" s="162"/>
      <c r="G183" s="162"/>
      <c r="H183" s="162"/>
      <c r="I183" s="238"/>
      <c r="J183" s="162"/>
    </row>
    <row r="184" spans="1:12" s="271" customFormat="1" ht="24" customHeight="1">
      <c r="A184" s="1227" t="s">
        <v>1038</v>
      </c>
      <c r="B184" s="1227"/>
      <c r="C184" s="1227"/>
      <c r="D184" s="1227"/>
      <c r="E184" s="1227"/>
      <c r="F184" s="1227"/>
      <c r="G184" s="1227"/>
      <c r="H184" s="1227"/>
      <c r="I184" s="1227"/>
      <c r="J184" s="1227"/>
    </row>
    <row r="185" spans="1:12" s="271" customFormat="1" ht="21" customHeight="1">
      <c r="A185" s="1154" t="s">
        <v>992</v>
      </c>
      <c r="B185" s="1154"/>
      <c r="C185" s="1154"/>
      <c r="D185" s="1154"/>
      <c r="E185" s="1154"/>
      <c r="F185" s="1154"/>
      <c r="G185" s="1154"/>
      <c r="H185" s="1154"/>
      <c r="I185" s="1154"/>
      <c r="J185" s="1154"/>
    </row>
    <row r="186" spans="1:12">
      <c r="A186" s="1155" t="s">
        <v>76</v>
      </c>
      <c r="B186" s="1155"/>
      <c r="C186" s="1155"/>
      <c r="D186" s="1155"/>
      <c r="E186" s="1155"/>
      <c r="F186" s="1155"/>
      <c r="G186" s="1155"/>
      <c r="H186" s="1155"/>
      <c r="I186" s="1155"/>
      <c r="J186" s="1155"/>
    </row>
    <row r="187" spans="1:12" s="271" customFormat="1" ht="84.75" customHeight="1">
      <c r="A187" s="1348" t="s">
        <v>1041</v>
      </c>
      <c r="B187" s="1349"/>
      <c r="C187" s="1349"/>
      <c r="D187" s="1349"/>
      <c r="E187" s="1349"/>
      <c r="F187" s="1349"/>
      <c r="G187" s="1349"/>
      <c r="H187" s="1349"/>
      <c r="I187" s="1349"/>
      <c r="J187" s="1350"/>
    </row>
    <row r="188" spans="1:12" s="272" customFormat="1" ht="33.75" customHeight="1">
      <c r="A188" s="1312" t="s">
        <v>39</v>
      </c>
      <c r="B188" s="1313"/>
      <c r="C188" s="1313"/>
      <c r="D188" s="1312" t="s">
        <v>40</v>
      </c>
      <c r="E188" s="1313"/>
      <c r="F188" s="1313"/>
      <c r="G188" s="1326"/>
      <c r="H188" s="1312" t="s">
        <v>26</v>
      </c>
      <c r="I188" s="1313"/>
      <c r="J188" s="1326"/>
    </row>
    <row r="189" spans="1:12" s="271" customFormat="1" ht="42" customHeight="1">
      <c r="A189" s="1156" t="s">
        <v>76</v>
      </c>
      <c r="B189" s="1156"/>
      <c r="C189" s="1156"/>
      <c r="D189" s="1261" t="s">
        <v>75</v>
      </c>
      <c r="E189" s="1261"/>
      <c r="F189" s="1261"/>
      <c r="G189" s="1261"/>
      <c r="H189" s="1431">
        <v>3000000</v>
      </c>
      <c r="I189" s="1432"/>
      <c r="J189" s="1433"/>
      <c r="K189" s="277"/>
    </row>
    <row r="190" spans="1:12" s="271" customFormat="1" ht="51.75" customHeight="1">
      <c r="A190" s="279" t="s">
        <v>41</v>
      </c>
      <c r="B190" s="168" t="s">
        <v>42</v>
      </c>
      <c r="C190" s="193" t="s">
        <v>43</v>
      </c>
      <c r="D190" s="168" t="s">
        <v>44</v>
      </c>
      <c r="E190" s="160" t="s">
        <v>45</v>
      </c>
      <c r="F190" s="160" t="s">
        <v>1039</v>
      </c>
      <c r="G190" s="160" t="s">
        <v>1040</v>
      </c>
      <c r="H190" s="168" t="s">
        <v>48</v>
      </c>
      <c r="I190" s="168" t="s">
        <v>49</v>
      </c>
      <c r="J190" s="168" t="s">
        <v>50</v>
      </c>
    </row>
    <row r="191" spans="1:12" s="271" customFormat="1" ht="57" customHeight="1">
      <c r="A191" s="168">
        <v>1</v>
      </c>
      <c r="B191" s="168">
        <v>33311</v>
      </c>
      <c r="C191" s="170" t="s">
        <v>995</v>
      </c>
      <c r="D191" s="168" t="s">
        <v>466</v>
      </c>
      <c r="E191" s="168">
        <v>0</v>
      </c>
      <c r="F191" s="164">
        <v>353</v>
      </c>
      <c r="G191" s="164">
        <v>353</v>
      </c>
      <c r="H191" s="235">
        <v>15101506</v>
      </c>
      <c r="I191" s="234">
        <v>1360575</v>
      </c>
      <c r="J191" s="168"/>
    </row>
    <row r="192" spans="1:12" s="57" customFormat="1" ht="60.75" customHeight="1">
      <c r="A192" s="1348" t="s">
        <v>1042</v>
      </c>
      <c r="B192" s="1349"/>
      <c r="C192" s="1349"/>
      <c r="D192" s="1349"/>
      <c r="E192" s="1349"/>
      <c r="F192" s="1349"/>
      <c r="G192" s="1349"/>
      <c r="H192" s="1349"/>
      <c r="I192" s="1349"/>
      <c r="J192" s="1350"/>
    </row>
    <row r="193" spans="1:11" s="272" customFormat="1" ht="33.75" customHeight="1">
      <c r="A193" s="1312" t="s">
        <v>39</v>
      </c>
      <c r="B193" s="1313"/>
      <c r="C193" s="1313"/>
      <c r="D193" s="1312" t="s">
        <v>40</v>
      </c>
      <c r="E193" s="1313"/>
      <c r="F193" s="1313"/>
      <c r="G193" s="1326"/>
      <c r="H193" s="1312" t="s">
        <v>26</v>
      </c>
      <c r="I193" s="1313"/>
      <c r="J193" s="1326"/>
    </row>
    <row r="194" spans="1:11" s="271" customFormat="1" ht="42" customHeight="1">
      <c r="A194" s="1156" t="s">
        <v>76</v>
      </c>
      <c r="B194" s="1156"/>
      <c r="C194" s="1156"/>
      <c r="D194" s="1261" t="s">
        <v>75</v>
      </c>
      <c r="E194" s="1261"/>
      <c r="F194" s="1261"/>
      <c r="G194" s="1261"/>
      <c r="H194" s="1431">
        <v>2000000</v>
      </c>
      <c r="I194" s="1432"/>
      <c r="J194" s="1433"/>
      <c r="K194" s="277"/>
    </row>
    <row r="195" spans="1:11" s="57" customFormat="1" ht="61.5" customHeight="1">
      <c r="A195" s="279" t="s">
        <v>41</v>
      </c>
      <c r="B195" s="168" t="s">
        <v>42</v>
      </c>
      <c r="C195" s="193" t="s">
        <v>43</v>
      </c>
      <c r="D195" s="168" t="s">
        <v>44</v>
      </c>
      <c r="E195" s="160" t="s">
        <v>45</v>
      </c>
      <c r="F195" s="160" t="s">
        <v>1039</v>
      </c>
      <c r="G195" s="160" t="s">
        <v>1040</v>
      </c>
      <c r="H195" s="168" t="s">
        <v>48</v>
      </c>
      <c r="I195" s="168" t="s">
        <v>49</v>
      </c>
      <c r="J195" s="168" t="s">
        <v>50</v>
      </c>
    </row>
    <row r="196" spans="1:11" s="271" customFormat="1" ht="86.25" customHeight="1">
      <c r="A196" s="168">
        <v>2</v>
      </c>
      <c r="B196" s="168">
        <v>33351</v>
      </c>
      <c r="C196" s="170" t="s">
        <v>997</v>
      </c>
      <c r="D196" s="168" t="s">
        <v>466</v>
      </c>
      <c r="E196" s="168">
        <v>0</v>
      </c>
      <c r="F196" s="164">
        <v>238</v>
      </c>
      <c r="G196" s="164">
        <v>238</v>
      </c>
      <c r="H196" s="235">
        <v>15101505</v>
      </c>
      <c r="I196" s="239">
        <v>1360576</v>
      </c>
      <c r="J196" s="168"/>
    </row>
    <row r="197" spans="1:11" ht="27" customHeight="1">
      <c r="A197" s="1290" t="s">
        <v>24</v>
      </c>
      <c r="B197" s="1290"/>
      <c r="C197" s="1290"/>
      <c r="D197" s="1290"/>
      <c r="E197" s="1290"/>
      <c r="F197" s="1290"/>
      <c r="G197" s="1290"/>
      <c r="H197" s="1290"/>
      <c r="I197" s="1290"/>
      <c r="J197" s="240">
        <f>+H189+H194</f>
        <v>5000000</v>
      </c>
      <c r="K197" s="241"/>
    </row>
    <row r="198" spans="1:11" s="57" customFormat="1" ht="23.25" customHeight="1">
      <c r="A198" s="273"/>
      <c r="B198" s="274"/>
      <c r="C198" s="274"/>
      <c r="D198" s="274"/>
      <c r="E198" s="274"/>
      <c r="F198" s="274"/>
      <c r="G198" s="274"/>
      <c r="H198" s="274"/>
      <c r="I198" s="274"/>
      <c r="J198" s="274"/>
    </row>
    <row r="199" spans="1:11" s="271" customFormat="1" ht="24" customHeight="1">
      <c r="A199" s="1227" t="s">
        <v>1046</v>
      </c>
      <c r="B199" s="1227"/>
      <c r="C199" s="1227"/>
      <c r="D199" s="1227"/>
      <c r="E199" s="1227"/>
      <c r="F199" s="1227"/>
      <c r="G199" s="1227"/>
      <c r="H199" s="1227"/>
      <c r="I199" s="1227"/>
      <c r="J199" s="1227"/>
    </row>
    <row r="200" spans="1:11" s="271" customFormat="1" ht="21" customHeight="1">
      <c r="A200" s="1154" t="s">
        <v>992</v>
      </c>
      <c r="B200" s="1154"/>
      <c r="C200" s="1154"/>
      <c r="D200" s="1154"/>
      <c r="E200" s="1154"/>
      <c r="F200" s="1154"/>
      <c r="G200" s="1154"/>
      <c r="H200" s="1154"/>
      <c r="I200" s="1154"/>
      <c r="J200" s="1154"/>
    </row>
    <row r="201" spans="1:11">
      <c r="A201" s="1155" t="s">
        <v>76</v>
      </c>
      <c r="B201" s="1155"/>
      <c r="C201" s="1155"/>
      <c r="D201" s="1155"/>
      <c r="E201" s="1155"/>
      <c r="F201" s="1155"/>
      <c r="G201" s="1155"/>
      <c r="H201" s="1155"/>
      <c r="I201" s="1155"/>
      <c r="J201" s="1155"/>
    </row>
    <row r="202" spans="1:11" s="271" customFormat="1" ht="53.25" customHeight="1">
      <c r="A202" s="1434" t="s">
        <v>1047</v>
      </c>
      <c r="B202" s="1434"/>
      <c r="C202" s="1434"/>
      <c r="D202" s="1434"/>
      <c r="E202" s="1434"/>
      <c r="F202" s="1434"/>
      <c r="G202" s="1434"/>
      <c r="H202" s="1434"/>
      <c r="I202" s="1434"/>
      <c r="J202" s="1434"/>
    </row>
    <row r="203" spans="1:11" s="272" customFormat="1" ht="33.75" customHeight="1">
      <c r="A203" s="1312" t="s">
        <v>39</v>
      </c>
      <c r="B203" s="1313"/>
      <c r="C203" s="1313"/>
      <c r="D203" s="1312" t="s">
        <v>40</v>
      </c>
      <c r="E203" s="1313"/>
      <c r="F203" s="1313"/>
      <c r="G203" s="1326"/>
      <c r="H203" s="1312" t="s">
        <v>26</v>
      </c>
      <c r="I203" s="1313"/>
      <c r="J203" s="1326"/>
    </row>
    <row r="204" spans="1:11" s="271" customFormat="1" ht="42" customHeight="1">
      <c r="A204" s="1156" t="s">
        <v>76</v>
      </c>
      <c r="B204" s="1156"/>
      <c r="C204" s="1156"/>
      <c r="D204" s="1261" t="s">
        <v>75</v>
      </c>
      <c r="E204" s="1261"/>
      <c r="F204" s="1261"/>
      <c r="G204" s="1261"/>
      <c r="H204" s="1431">
        <v>1500000</v>
      </c>
      <c r="I204" s="1432"/>
      <c r="J204" s="1433"/>
      <c r="K204" s="277"/>
    </row>
    <row r="205" spans="1:11" s="271" customFormat="1" ht="51.75" customHeight="1">
      <c r="A205" s="279" t="s">
        <v>41</v>
      </c>
      <c r="B205" s="168" t="s">
        <v>42</v>
      </c>
      <c r="C205" s="193" t="s">
        <v>43</v>
      </c>
      <c r="D205" s="168" t="s">
        <v>44</v>
      </c>
      <c r="E205" s="160" t="s">
        <v>45</v>
      </c>
      <c r="F205" s="160" t="s">
        <v>1039</v>
      </c>
      <c r="G205" s="160" t="s">
        <v>1040</v>
      </c>
      <c r="H205" s="168" t="s">
        <v>48</v>
      </c>
      <c r="I205" s="168" t="s">
        <v>49</v>
      </c>
      <c r="J205" s="168" t="s">
        <v>50</v>
      </c>
    </row>
    <row r="206" spans="1:11" s="271" customFormat="1" ht="57" customHeight="1">
      <c r="A206" s="168">
        <v>1</v>
      </c>
      <c r="B206" s="168">
        <v>33311</v>
      </c>
      <c r="C206" s="170" t="s">
        <v>995</v>
      </c>
      <c r="D206" s="168" t="s">
        <v>466</v>
      </c>
      <c r="E206" s="168">
        <v>0</v>
      </c>
      <c r="F206" s="164">
        <v>176</v>
      </c>
      <c r="G206" s="164">
        <v>176</v>
      </c>
      <c r="H206" s="235">
        <v>15101506</v>
      </c>
      <c r="I206" s="234">
        <v>1360575</v>
      </c>
      <c r="J206" s="168"/>
    </row>
    <row r="207" spans="1:11" ht="27" customHeight="1">
      <c r="A207" s="1290" t="s">
        <v>24</v>
      </c>
      <c r="B207" s="1290"/>
      <c r="C207" s="1290"/>
      <c r="D207" s="1290"/>
      <c r="E207" s="1290"/>
      <c r="F207" s="1290"/>
      <c r="G207" s="1290"/>
      <c r="H207" s="1290"/>
      <c r="I207" s="1290"/>
      <c r="J207" s="240">
        <f>+H199+H204</f>
        <v>1500000</v>
      </c>
      <c r="K207" s="241"/>
    </row>
    <row r="208" spans="1:11" s="57" customFormat="1" ht="23.25" customHeight="1">
      <c r="A208" s="273"/>
      <c r="B208" s="274"/>
      <c r="C208" s="274"/>
      <c r="D208" s="274"/>
      <c r="E208" s="274"/>
      <c r="F208" s="274"/>
      <c r="G208" s="274"/>
      <c r="H208" s="274"/>
      <c r="I208" s="274"/>
      <c r="J208" s="274"/>
    </row>
    <row r="209" spans="1:11" ht="15" customHeight="1">
      <c r="A209" s="1154" t="s">
        <v>992</v>
      </c>
      <c r="B209" s="1154"/>
      <c r="C209" s="1154"/>
      <c r="D209" s="1154"/>
      <c r="E209" s="1154"/>
      <c r="F209" s="1154"/>
      <c r="G209" s="1154"/>
      <c r="H209" s="1154"/>
      <c r="I209" s="1154"/>
      <c r="J209" s="1154"/>
      <c r="K209" s="263"/>
    </row>
    <row r="210" spans="1:11" ht="15" customHeight="1">
      <c r="A210" s="1155" t="s">
        <v>76</v>
      </c>
      <c r="B210" s="1155"/>
      <c r="C210" s="1155"/>
      <c r="D210" s="1155"/>
      <c r="E210" s="1155"/>
      <c r="F210" s="1155"/>
      <c r="G210" s="1155"/>
      <c r="H210" s="1155"/>
      <c r="I210" s="1155"/>
      <c r="J210" s="1155"/>
      <c r="K210" s="263"/>
    </row>
    <row r="211" spans="1:11">
      <c r="A211" s="1244" t="s">
        <v>1053</v>
      </c>
      <c r="B211" s="1244"/>
      <c r="C211" s="1244"/>
      <c r="D211" s="1244"/>
      <c r="E211" s="1244"/>
      <c r="F211" s="1244"/>
      <c r="G211" s="1244"/>
      <c r="H211" s="1244"/>
      <c r="I211" s="1244"/>
      <c r="J211" s="1244"/>
      <c r="K211" s="263"/>
    </row>
    <row r="212" spans="1:11">
      <c r="A212" s="1156" t="s">
        <v>39</v>
      </c>
      <c r="B212" s="1156"/>
      <c r="C212" s="1156"/>
      <c r="D212" s="1156" t="s">
        <v>40</v>
      </c>
      <c r="E212" s="1156"/>
      <c r="F212" s="1156"/>
      <c r="G212" s="1156"/>
      <c r="H212" s="1156" t="s">
        <v>26</v>
      </c>
      <c r="I212" s="1156"/>
      <c r="J212" s="1156"/>
      <c r="K212" s="263"/>
    </row>
    <row r="213" spans="1:11" ht="36" customHeight="1">
      <c r="A213" s="1156" t="s">
        <v>76</v>
      </c>
      <c r="B213" s="1156"/>
      <c r="C213" s="1156"/>
      <c r="D213" s="1261" t="s">
        <v>75</v>
      </c>
      <c r="E213" s="1261"/>
      <c r="F213" s="1261"/>
      <c r="G213" s="1261"/>
      <c r="H213" s="1158">
        <v>12042207</v>
      </c>
      <c r="I213" s="1159"/>
      <c r="J213" s="1159"/>
      <c r="K213" s="263"/>
    </row>
    <row r="214" spans="1:11" ht="41.4">
      <c r="A214" s="36" t="s">
        <v>41</v>
      </c>
      <c r="B214" s="47" t="s">
        <v>42</v>
      </c>
      <c r="C214" s="47" t="s">
        <v>43</v>
      </c>
      <c r="D214" s="47" t="s">
        <v>44</v>
      </c>
      <c r="E214" s="47" t="s">
        <v>45</v>
      </c>
      <c r="F214" s="47" t="s">
        <v>46</v>
      </c>
      <c r="G214" s="47" t="s">
        <v>47</v>
      </c>
      <c r="H214" s="47" t="s">
        <v>48</v>
      </c>
      <c r="I214" s="47" t="s">
        <v>49</v>
      </c>
      <c r="J214" s="47" t="s">
        <v>50</v>
      </c>
      <c r="K214" s="263"/>
    </row>
    <row r="215" spans="1:11" ht="26.25" customHeight="1">
      <c r="A215" s="37">
        <v>1</v>
      </c>
      <c r="B215" s="37">
        <v>3335102</v>
      </c>
      <c r="C215" s="78" t="s">
        <v>297</v>
      </c>
      <c r="D215" s="46" t="s">
        <v>295</v>
      </c>
      <c r="E215" s="46">
        <v>0</v>
      </c>
      <c r="F215" s="46">
        <v>980</v>
      </c>
      <c r="G215" s="46">
        <v>980</v>
      </c>
      <c r="H215" s="235">
        <v>15101506</v>
      </c>
      <c r="I215" s="38">
        <v>234504</v>
      </c>
      <c r="J215" s="38">
        <f>I215*F215</f>
        <v>229813920</v>
      </c>
      <c r="K215" s="263"/>
    </row>
    <row r="216" spans="1:11" ht="27" customHeight="1">
      <c r="A216" s="1290" t="s">
        <v>24</v>
      </c>
      <c r="B216" s="1290"/>
      <c r="C216" s="1290"/>
      <c r="D216" s="1290"/>
      <c r="E216" s="1290"/>
      <c r="F216" s="1290"/>
      <c r="G216" s="1290"/>
      <c r="H216" s="1290"/>
      <c r="I216" s="1290"/>
      <c r="J216" s="240">
        <f>+H208+H213</f>
        <v>12042207</v>
      </c>
      <c r="K216" s="241"/>
    </row>
    <row r="217" spans="1:11">
      <c r="A217" s="162"/>
      <c r="B217" s="162"/>
      <c r="C217" s="162"/>
      <c r="D217" s="162"/>
      <c r="E217" s="162"/>
      <c r="F217" s="162"/>
      <c r="G217" s="162"/>
      <c r="H217" s="162"/>
      <c r="I217" s="162"/>
      <c r="J217" s="162"/>
      <c r="K217" s="263"/>
    </row>
    <row r="218" spans="1:11" ht="18" customHeight="1">
      <c r="A218" s="1154" t="s">
        <v>992</v>
      </c>
      <c r="B218" s="1154"/>
      <c r="C218" s="1154"/>
      <c r="D218" s="1154"/>
      <c r="E218" s="1154"/>
      <c r="F218" s="1154"/>
      <c r="G218" s="1154"/>
      <c r="H218" s="1154"/>
      <c r="I218" s="1154"/>
      <c r="J218" s="1154"/>
      <c r="K218" s="263"/>
    </row>
    <row r="219" spans="1:11" ht="15" customHeight="1">
      <c r="A219" s="1155" t="s">
        <v>76</v>
      </c>
      <c r="B219" s="1155"/>
      <c r="C219" s="1155"/>
      <c r="D219" s="1155"/>
      <c r="E219" s="1155"/>
      <c r="F219" s="1155"/>
      <c r="G219" s="1155"/>
      <c r="H219" s="1155"/>
      <c r="I219" s="1155"/>
      <c r="J219" s="1155"/>
      <c r="K219" s="263"/>
    </row>
    <row r="220" spans="1:11">
      <c r="A220" s="1244" t="s">
        <v>1054</v>
      </c>
      <c r="B220" s="1244"/>
      <c r="C220" s="1244"/>
      <c r="D220" s="1244"/>
      <c r="E220" s="1244"/>
      <c r="F220" s="1244"/>
      <c r="G220" s="1244"/>
      <c r="H220" s="1244"/>
      <c r="I220" s="1244"/>
      <c r="J220" s="1244"/>
      <c r="K220" s="263"/>
    </row>
    <row r="221" spans="1:11" ht="17.25" customHeight="1">
      <c r="A221" s="1156" t="s">
        <v>39</v>
      </c>
      <c r="B221" s="1156"/>
      <c r="C221" s="1156"/>
      <c r="D221" s="1156" t="s">
        <v>40</v>
      </c>
      <c r="E221" s="1156"/>
      <c r="F221" s="1156"/>
      <c r="G221" s="1156"/>
      <c r="H221" s="1156" t="s">
        <v>26</v>
      </c>
      <c r="I221" s="1156"/>
      <c r="J221" s="1156"/>
      <c r="K221" s="263"/>
    </row>
    <row r="222" spans="1:11" ht="34.5" customHeight="1">
      <c r="A222" s="1156" t="s">
        <v>76</v>
      </c>
      <c r="B222" s="1156"/>
      <c r="C222" s="1156"/>
      <c r="D222" s="1261" t="s">
        <v>75</v>
      </c>
      <c r="E222" s="1261"/>
      <c r="F222" s="1261"/>
      <c r="G222" s="1261"/>
      <c r="H222" s="1158">
        <v>7500000</v>
      </c>
      <c r="I222" s="1159"/>
      <c r="J222" s="1159"/>
      <c r="K222" s="263"/>
    </row>
    <row r="223" spans="1:11" ht="41.4">
      <c r="A223" s="36" t="s">
        <v>41</v>
      </c>
      <c r="B223" s="47" t="s">
        <v>42</v>
      </c>
      <c r="C223" s="47" t="s">
        <v>43</v>
      </c>
      <c r="D223" s="47" t="s">
        <v>44</v>
      </c>
      <c r="E223" s="47" t="s">
        <v>45</v>
      </c>
      <c r="F223" s="47" t="s">
        <v>46</v>
      </c>
      <c r="G223" s="47" t="s">
        <v>47</v>
      </c>
      <c r="H223" s="47" t="s">
        <v>48</v>
      </c>
      <c r="I223" s="47" t="s">
        <v>49</v>
      </c>
      <c r="J223" s="47" t="s">
        <v>50</v>
      </c>
      <c r="K223" s="263"/>
    </row>
    <row r="224" spans="1:11" ht="21" customHeight="1">
      <c r="A224" s="37">
        <f>+A215+1</f>
        <v>2</v>
      </c>
      <c r="B224" s="168">
        <v>3331101</v>
      </c>
      <c r="C224" s="234" t="s">
        <v>294</v>
      </c>
      <c r="D224" s="46" t="s">
        <v>295</v>
      </c>
      <c r="E224" s="46">
        <v>0</v>
      </c>
      <c r="F224" s="39">
        <v>880</v>
      </c>
      <c r="G224" s="39">
        <v>880</v>
      </c>
      <c r="H224" s="39">
        <v>15101506</v>
      </c>
      <c r="I224" s="38">
        <v>234504</v>
      </c>
      <c r="J224" s="38">
        <f>I224*F224</f>
        <v>206363520</v>
      </c>
      <c r="K224" s="263"/>
    </row>
    <row r="225" spans="1:11">
      <c r="A225" s="162"/>
      <c r="B225" s="162"/>
      <c r="C225" s="162"/>
      <c r="D225" s="162"/>
      <c r="E225" s="162"/>
      <c r="F225" s="162"/>
      <c r="G225" s="162"/>
      <c r="H225" s="162"/>
      <c r="I225" s="162"/>
      <c r="J225" s="162"/>
      <c r="K225" s="263"/>
    </row>
    <row r="226" spans="1:11">
      <c r="A226" s="1156" t="s">
        <v>39</v>
      </c>
      <c r="B226" s="1156"/>
      <c r="C226" s="1156"/>
      <c r="D226" s="1156" t="s">
        <v>40</v>
      </c>
      <c r="E226" s="1156"/>
      <c r="F226" s="1156"/>
      <c r="G226" s="1156"/>
      <c r="H226" s="1156" t="s">
        <v>26</v>
      </c>
      <c r="I226" s="1156"/>
      <c r="J226" s="1156"/>
      <c r="K226" s="263"/>
    </row>
    <row r="227" spans="1:11" ht="34.5" customHeight="1">
      <c r="A227" s="1156" t="s">
        <v>76</v>
      </c>
      <c r="B227" s="1156"/>
      <c r="C227" s="1156"/>
      <c r="D227" s="1261" t="s">
        <v>75</v>
      </c>
      <c r="E227" s="1261"/>
      <c r="F227" s="1261"/>
      <c r="G227" s="1261"/>
      <c r="H227" s="1158">
        <v>7500000</v>
      </c>
      <c r="I227" s="1159"/>
      <c r="J227" s="1159"/>
      <c r="K227" s="263"/>
    </row>
    <row r="228" spans="1:11" ht="41.4">
      <c r="A228" s="36" t="s">
        <v>41</v>
      </c>
      <c r="B228" s="47" t="s">
        <v>42</v>
      </c>
      <c r="C228" s="47" t="s">
        <v>43</v>
      </c>
      <c r="D228" s="47" t="s">
        <v>44</v>
      </c>
      <c r="E228" s="47" t="s">
        <v>45</v>
      </c>
      <c r="F228" s="47" t="s">
        <v>46</v>
      </c>
      <c r="G228" s="47" t="s">
        <v>47</v>
      </c>
      <c r="H228" s="47" t="s">
        <v>48</v>
      </c>
      <c r="I228" s="47" t="s">
        <v>49</v>
      </c>
      <c r="J228" s="47" t="s">
        <v>50</v>
      </c>
      <c r="K228" s="263"/>
    </row>
    <row r="229" spans="1:11" ht="21.75" customHeight="1">
      <c r="A229" s="37">
        <f>+A224+1</f>
        <v>3</v>
      </c>
      <c r="B229" s="168">
        <v>3331102</v>
      </c>
      <c r="C229" s="281" t="s">
        <v>1055</v>
      </c>
      <c r="D229" s="282" t="s">
        <v>466</v>
      </c>
      <c r="E229" s="46">
        <v>0</v>
      </c>
      <c r="F229" s="39">
        <v>914</v>
      </c>
      <c r="G229" s="39">
        <v>914</v>
      </c>
      <c r="H229" s="39">
        <v>15101506</v>
      </c>
      <c r="I229" s="38">
        <v>234504</v>
      </c>
      <c r="J229" s="283">
        <v>1</v>
      </c>
      <c r="K229" s="263"/>
    </row>
    <row r="230" spans="1:11" ht="27" customHeight="1">
      <c r="A230" s="1290" t="s">
        <v>24</v>
      </c>
      <c r="B230" s="1290"/>
      <c r="C230" s="1290"/>
      <c r="D230" s="1290"/>
      <c r="E230" s="1290"/>
      <c r="F230" s="1290"/>
      <c r="G230" s="1290"/>
      <c r="H230" s="1290"/>
      <c r="I230" s="1290"/>
      <c r="J230" s="240">
        <f>+H222+H227</f>
        <v>15000000</v>
      </c>
      <c r="K230" s="241"/>
    </row>
    <row r="231" spans="1:11">
      <c r="A231" s="162"/>
      <c r="B231" s="162"/>
      <c r="C231" s="162"/>
      <c r="D231" s="162"/>
      <c r="E231" s="162"/>
      <c r="F231" s="162"/>
      <c r="G231" s="162"/>
      <c r="H231" s="162"/>
      <c r="I231" s="162"/>
      <c r="J231" s="162"/>
      <c r="K231" s="263"/>
    </row>
    <row r="232" spans="1:11">
      <c r="A232" s="1154" t="s">
        <v>992</v>
      </c>
      <c r="B232" s="1154"/>
      <c r="C232" s="1154"/>
      <c r="D232" s="1154"/>
      <c r="E232" s="1154"/>
      <c r="F232" s="1154"/>
      <c r="G232" s="1154"/>
      <c r="H232" s="1154"/>
      <c r="I232" s="1154"/>
      <c r="J232" s="1154"/>
      <c r="K232" s="263"/>
    </row>
    <row r="233" spans="1:11">
      <c r="A233" s="1155" t="s">
        <v>76</v>
      </c>
      <c r="B233" s="1155"/>
      <c r="C233" s="1155"/>
      <c r="D233" s="1155"/>
      <c r="E233" s="1155"/>
      <c r="F233" s="1155"/>
      <c r="G233" s="1155"/>
      <c r="H233" s="1155"/>
      <c r="I233" s="1155"/>
      <c r="J233" s="1155"/>
      <c r="K233" s="263"/>
    </row>
    <row r="234" spans="1:11">
      <c r="A234" s="1424" t="s">
        <v>1050</v>
      </c>
      <c r="B234" s="1424"/>
      <c r="C234" s="1424"/>
      <c r="D234" s="1424"/>
      <c r="E234" s="1424"/>
      <c r="F234" s="1424"/>
      <c r="G234" s="1424"/>
      <c r="H234" s="1424"/>
      <c r="I234" s="1424"/>
      <c r="J234" s="1424"/>
      <c r="K234" s="263"/>
    </row>
    <row r="235" spans="1:11" ht="98.25" customHeight="1">
      <c r="A235" s="1426" t="s">
        <v>1056</v>
      </c>
      <c r="B235" s="1426"/>
      <c r="C235" s="1426"/>
      <c r="D235" s="1426"/>
      <c r="E235" s="1426"/>
      <c r="F235" s="1426"/>
      <c r="G235" s="1426"/>
      <c r="H235" s="1426"/>
      <c r="I235" s="1426"/>
      <c r="J235" s="1426"/>
      <c r="K235" s="263"/>
    </row>
    <row r="236" spans="1:11">
      <c r="A236" s="1412" t="s">
        <v>39</v>
      </c>
      <c r="B236" s="1413"/>
      <c r="C236" s="1414"/>
      <c r="D236" s="1412" t="s">
        <v>40</v>
      </c>
      <c r="E236" s="1413"/>
      <c r="F236" s="1413"/>
      <c r="G236" s="1414"/>
      <c r="H236" s="1412" t="s">
        <v>26</v>
      </c>
      <c r="I236" s="1413"/>
      <c r="J236" s="1414"/>
      <c r="K236" s="263"/>
    </row>
    <row r="237" spans="1:11" ht="38.25" customHeight="1">
      <c r="A237" s="1156" t="s">
        <v>76</v>
      </c>
      <c r="B237" s="1156"/>
      <c r="C237" s="1156"/>
      <c r="D237" s="1261" t="s">
        <v>75</v>
      </c>
      <c r="E237" s="1261"/>
      <c r="F237" s="1261"/>
      <c r="G237" s="1261"/>
      <c r="H237" s="1300">
        <v>7000000</v>
      </c>
      <c r="I237" s="1301"/>
      <c r="J237" s="1302"/>
      <c r="K237" s="263"/>
    </row>
    <row r="238" spans="1:11" ht="41.4">
      <c r="A238" s="36" t="s">
        <v>41</v>
      </c>
      <c r="B238" s="47" t="s">
        <v>42</v>
      </c>
      <c r="C238" s="47" t="s">
        <v>43</v>
      </c>
      <c r="D238" s="47" t="s">
        <v>44</v>
      </c>
      <c r="E238" s="47" t="s">
        <v>45</v>
      </c>
      <c r="F238" s="47" t="s">
        <v>46</v>
      </c>
      <c r="G238" s="47" t="s">
        <v>47</v>
      </c>
      <c r="H238" s="47" t="s">
        <v>48</v>
      </c>
      <c r="I238" s="47" t="s">
        <v>49</v>
      </c>
      <c r="J238" s="47" t="s">
        <v>50</v>
      </c>
      <c r="K238" s="263"/>
    </row>
    <row r="239" spans="1:11" ht="57" customHeight="1">
      <c r="A239" s="37">
        <f>+A229+1</f>
        <v>4</v>
      </c>
      <c r="B239" s="284">
        <v>3511001</v>
      </c>
      <c r="C239" s="285" t="s">
        <v>995</v>
      </c>
      <c r="D239" s="168" t="s">
        <v>466</v>
      </c>
      <c r="E239" s="168">
        <v>0</v>
      </c>
      <c r="F239" s="46">
        <v>800</v>
      </c>
      <c r="G239" s="46">
        <v>800</v>
      </c>
      <c r="H239" s="164">
        <v>15101505</v>
      </c>
      <c r="I239" s="168">
        <v>1360576</v>
      </c>
      <c r="J239" s="38">
        <f>I239*F239</f>
        <v>1088460800</v>
      </c>
      <c r="K239" s="263"/>
    </row>
    <row r="240" spans="1:11" ht="14.25" customHeight="1">
      <c r="A240" s="40"/>
      <c r="B240" s="286"/>
      <c r="C240" s="287"/>
      <c r="D240" s="167"/>
      <c r="E240" s="167"/>
      <c r="F240" s="19"/>
      <c r="G240" s="19"/>
      <c r="H240" s="169"/>
      <c r="I240" s="167"/>
      <c r="J240" s="80"/>
      <c r="K240" s="263"/>
    </row>
    <row r="241" spans="1:11" ht="18" customHeight="1">
      <c r="A241" s="1424" t="s">
        <v>1050</v>
      </c>
      <c r="B241" s="1424"/>
      <c r="C241" s="1424"/>
      <c r="D241" s="1424"/>
      <c r="E241" s="1424"/>
      <c r="F241" s="1424"/>
      <c r="G241" s="1424"/>
      <c r="H241" s="1424"/>
      <c r="I241" s="1424"/>
      <c r="J241" s="1424"/>
      <c r="K241" s="263"/>
    </row>
    <row r="242" spans="1:11" ht="66.75" customHeight="1">
      <c r="A242" s="1425" t="s">
        <v>1057</v>
      </c>
      <c r="B242" s="1425"/>
      <c r="C242" s="1425"/>
      <c r="D242" s="1425"/>
      <c r="E242" s="1425"/>
      <c r="F242" s="1425"/>
      <c r="G242" s="1425"/>
      <c r="H242" s="1425"/>
      <c r="I242" s="1425"/>
      <c r="J242" s="1425"/>
      <c r="K242" s="263"/>
    </row>
    <row r="243" spans="1:11">
      <c r="A243" s="1412" t="s">
        <v>39</v>
      </c>
      <c r="B243" s="1413"/>
      <c r="C243" s="1414"/>
      <c r="D243" s="1412" t="s">
        <v>40</v>
      </c>
      <c r="E243" s="1413"/>
      <c r="F243" s="1413"/>
      <c r="G243" s="1414"/>
      <c r="H243" s="1412" t="s">
        <v>26</v>
      </c>
      <c r="I243" s="1413"/>
      <c r="J243" s="1414"/>
      <c r="K243" s="263"/>
    </row>
    <row r="244" spans="1:11" ht="42" customHeight="1">
      <c r="A244" s="1156" t="s">
        <v>76</v>
      </c>
      <c r="B244" s="1156"/>
      <c r="C244" s="1156"/>
      <c r="D244" s="1261" t="s">
        <v>75</v>
      </c>
      <c r="E244" s="1261"/>
      <c r="F244" s="1261"/>
      <c r="G244" s="1261"/>
      <c r="H244" s="1415">
        <v>18000000</v>
      </c>
      <c r="I244" s="1416"/>
      <c r="J244" s="1417"/>
      <c r="K244" s="263"/>
    </row>
    <row r="245" spans="1:11" ht="41.4">
      <c r="A245" s="36" t="s">
        <v>41</v>
      </c>
      <c r="B245" s="47" t="s">
        <v>42</v>
      </c>
      <c r="C245" s="47" t="s">
        <v>43</v>
      </c>
      <c r="D245" s="47" t="s">
        <v>44</v>
      </c>
      <c r="E245" s="47" t="s">
        <v>45</v>
      </c>
      <c r="F245" s="47" t="s">
        <v>46</v>
      </c>
      <c r="G245" s="47" t="s">
        <v>47</v>
      </c>
      <c r="H245" s="47" t="s">
        <v>48</v>
      </c>
      <c r="I245" s="47" t="s">
        <v>49</v>
      </c>
      <c r="J245" s="47" t="s">
        <v>50</v>
      </c>
      <c r="K245" s="263"/>
    </row>
    <row r="246" spans="1:11" ht="84" customHeight="1">
      <c r="A246" s="37">
        <f>+A239+1</f>
        <v>5</v>
      </c>
      <c r="B246" s="168">
        <v>3331102</v>
      </c>
      <c r="C246" s="285" t="s">
        <v>997</v>
      </c>
      <c r="D246" s="168" t="s">
        <v>466</v>
      </c>
      <c r="E246" s="168">
        <v>0</v>
      </c>
      <c r="F246" s="46">
        <v>2100</v>
      </c>
      <c r="G246" s="46">
        <f>F246</f>
        <v>2100</v>
      </c>
      <c r="H246" s="164">
        <v>15101505</v>
      </c>
      <c r="I246" s="168">
        <v>1360576</v>
      </c>
      <c r="J246" s="38">
        <f>I246*F246</f>
        <v>2857209600</v>
      </c>
      <c r="K246" s="263"/>
    </row>
    <row r="247" spans="1:11">
      <c r="A247" s="1424" t="s">
        <v>1050</v>
      </c>
      <c r="B247" s="1424"/>
      <c r="C247" s="1424"/>
      <c r="D247" s="1424"/>
      <c r="E247" s="1424"/>
      <c r="F247" s="1424"/>
      <c r="G247" s="1424"/>
      <c r="H247" s="1424"/>
      <c r="I247" s="1424"/>
      <c r="J247" s="1424"/>
      <c r="K247" s="263"/>
    </row>
    <row r="248" spans="1:11" ht="51" customHeight="1">
      <c r="A248" s="1425" t="s">
        <v>1058</v>
      </c>
      <c r="B248" s="1425"/>
      <c r="C248" s="1425"/>
      <c r="D248" s="1425"/>
      <c r="E248" s="1425"/>
      <c r="F248" s="1425"/>
      <c r="G248" s="1425"/>
      <c r="H248" s="1425"/>
      <c r="I248" s="1425"/>
      <c r="J248" s="1425"/>
      <c r="K248" s="263"/>
    </row>
    <row r="249" spans="1:11">
      <c r="A249" s="1412" t="s">
        <v>39</v>
      </c>
      <c r="B249" s="1413"/>
      <c r="C249" s="1414"/>
      <c r="D249" s="1412" t="s">
        <v>40</v>
      </c>
      <c r="E249" s="1413"/>
      <c r="F249" s="1413"/>
      <c r="G249" s="1414"/>
      <c r="H249" s="1412" t="s">
        <v>26</v>
      </c>
      <c r="I249" s="1413"/>
      <c r="J249" s="1414"/>
      <c r="K249" s="263"/>
    </row>
    <row r="250" spans="1:11" ht="36" customHeight="1">
      <c r="A250" s="1156" t="s">
        <v>76</v>
      </c>
      <c r="B250" s="1156"/>
      <c r="C250" s="1156"/>
      <c r="D250" s="1261" t="s">
        <v>75</v>
      </c>
      <c r="E250" s="1261"/>
      <c r="F250" s="1261"/>
      <c r="G250" s="1261"/>
      <c r="H250" s="1415">
        <v>6014391</v>
      </c>
      <c r="I250" s="1416"/>
      <c r="J250" s="1417"/>
      <c r="K250" s="263"/>
    </row>
    <row r="251" spans="1:11" ht="41.4">
      <c r="A251" s="36" t="s">
        <v>41</v>
      </c>
      <c r="B251" s="47" t="s">
        <v>42</v>
      </c>
      <c r="C251" s="47" t="s">
        <v>43</v>
      </c>
      <c r="D251" s="47" t="s">
        <v>44</v>
      </c>
      <c r="E251" s="47" t="s">
        <v>45</v>
      </c>
      <c r="F251" s="47" t="s">
        <v>46</v>
      </c>
      <c r="G251" s="47" t="s">
        <v>47</v>
      </c>
      <c r="H251" s="47" t="s">
        <v>48</v>
      </c>
      <c r="I251" s="47" t="s">
        <v>49</v>
      </c>
      <c r="J251" s="47" t="s">
        <v>50</v>
      </c>
      <c r="K251" s="263"/>
    </row>
    <row r="252" spans="1:11" ht="33.75" customHeight="1">
      <c r="A252" s="37">
        <f>+A246+1</f>
        <v>6</v>
      </c>
      <c r="B252" s="284">
        <v>3511001</v>
      </c>
      <c r="C252" s="285" t="s">
        <v>1104</v>
      </c>
      <c r="D252" s="168" t="s">
        <v>466</v>
      </c>
      <c r="E252" s="168">
        <v>0</v>
      </c>
      <c r="F252" s="46">
        <v>60</v>
      </c>
      <c r="G252" s="46">
        <f>F252</f>
        <v>60</v>
      </c>
      <c r="H252" s="164">
        <v>15101505</v>
      </c>
      <c r="I252" s="168">
        <v>1360576</v>
      </c>
      <c r="J252" s="38">
        <f>I252*F252</f>
        <v>81634560</v>
      </c>
      <c r="K252" s="263"/>
    </row>
    <row r="253" spans="1:11" ht="33.75" customHeight="1">
      <c r="A253" s="37">
        <f>+A252+1</f>
        <v>7</v>
      </c>
      <c r="B253" s="284">
        <v>3511001</v>
      </c>
      <c r="C253" s="285" t="s">
        <v>1105</v>
      </c>
      <c r="D253" s="168" t="s">
        <v>466</v>
      </c>
      <c r="E253" s="168">
        <v>0</v>
      </c>
      <c r="F253" s="46">
        <v>32</v>
      </c>
      <c r="G253" s="46">
        <f>F253</f>
        <v>32</v>
      </c>
      <c r="H253" s="164">
        <v>15101505</v>
      </c>
      <c r="I253" s="168">
        <v>1360576</v>
      </c>
      <c r="J253" s="38">
        <f>I253*F253</f>
        <v>43538432</v>
      </c>
      <c r="K253" s="263"/>
    </row>
    <row r="254" spans="1:11" ht="33.75" customHeight="1">
      <c r="A254" s="37">
        <f>+A253+1</f>
        <v>8</v>
      </c>
      <c r="B254" s="284">
        <v>3511001</v>
      </c>
      <c r="C254" s="285" t="s">
        <v>1106</v>
      </c>
      <c r="D254" s="168" t="s">
        <v>466</v>
      </c>
      <c r="E254" s="168">
        <v>0</v>
      </c>
      <c r="F254" s="46">
        <v>25</v>
      </c>
      <c r="G254" s="46">
        <f>F254</f>
        <v>25</v>
      </c>
      <c r="H254" s="164">
        <v>15101505</v>
      </c>
      <c r="I254" s="168">
        <v>1360576</v>
      </c>
      <c r="J254" s="38">
        <f>I254*F254</f>
        <v>34014400</v>
      </c>
      <c r="K254" s="263"/>
    </row>
    <row r="255" spans="1:11" ht="33.75" customHeight="1">
      <c r="A255" s="37">
        <f>+A254+1</f>
        <v>9</v>
      </c>
      <c r="B255" s="284">
        <v>3511001</v>
      </c>
      <c r="C255" s="285" t="s">
        <v>1107</v>
      </c>
      <c r="D255" s="168" t="s">
        <v>466</v>
      </c>
      <c r="E255" s="168">
        <v>0</v>
      </c>
      <c r="F255" s="46">
        <v>15</v>
      </c>
      <c r="G255" s="46">
        <f>F255</f>
        <v>15</v>
      </c>
      <c r="H255" s="164">
        <v>15101505</v>
      </c>
      <c r="I255" s="168">
        <v>1360576</v>
      </c>
      <c r="J255" s="38">
        <f>I255*F255</f>
        <v>20408640</v>
      </c>
      <c r="K255" s="263"/>
    </row>
    <row r="256" spans="1:11">
      <c r="A256" s="162"/>
      <c r="B256" s="162"/>
      <c r="C256" s="162"/>
      <c r="D256" s="162"/>
      <c r="E256" s="162"/>
      <c r="F256" s="162"/>
      <c r="G256" s="162"/>
      <c r="H256" s="162"/>
      <c r="I256" s="162"/>
      <c r="J256" s="162"/>
      <c r="K256" s="263"/>
    </row>
    <row r="257" spans="1:11" ht="22.5" customHeight="1">
      <c r="A257" s="1290" t="s">
        <v>24</v>
      </c>
      <c r="B257" s="1290"/>
      <c r="C257" s="1290"/>
      <c r="D257" s="1290"/>
      <c r="E257" s="1290"/>
      <c r="F257" s="1290"/>
      <c r="G257" s="1290"/>
      <c r="H257" s="1290"/>
      <c r="I257" s="1290"/>
      <c r="J257" s="288">
        <f>+H237+H244+H250</f>
        <v>31014391</v>
      </c>
      <c r="K257" s="241"/>
    </row>
    <row r="258" spans="1:11">
      <c r="A258" s="5"/>
      <c r="B258" s="5"/>
      <c r="C258" s="5"/>
      <c r="D258" s="5"/>
      <c r="E258" s="5"/>
      <c r="F258" s="5"/>
      <c r="G258" s="5"/>
      <c r="H258" s="5"/>
      <c r="I258" s="5"/>
      <c r="J258" s="5"/>
      <c r="K258" s="263"/>
    </row>
    <row r="259" spans="1:11" ht="15" thickBot="1">
      <c r="A259" s="1306" t="s">
        <v>1053</v>
      </c>
      <c r="B259" s="1306"/>
      <c r="C259" s="1306"/>
      <c r="D259" s="1306"/>
      <c r="E259" s="1306"/>
      <c r="F259" s="1306"/>
      <c r="G259" s="1306"/>
      <c r="H259" s="1306"/>
      <c r="I259" s="1306"/>
      <c r="J259" s="1306"/>
      <c r="K259" s="263"/>
    </row>
    <row r="260" spans="1:11" ht="238.5" customHeight="1" thickBot="1">
      <c r="A260" s="1418" t="s">
        <v>1068</v>
      </c>
      <c r="B260" s="1419"/>
      <c r="C260" s="1419"/>
      <c r="D260" s="1419"/>
      <c r="E260" s="1419"/>
      <c r="F260" s="1419"/>
      <c r="G260" s="1419"/>
      <c r="H260" s="1419"/>
      <c r="I260" s="1419"/>
      <c r="J260" s="1420"/>
      <c r="K260" s="263"/>
    </row>
    <row r="261" spans="1:11" ht="297" customHeight="1" thickBot="1">
      <c r="A261" s="1421"/>
      <c r="B261" s="1422"/>
      <c r="C261" s="1422"/>
      <c r="D261" s="1422"/>
      <c r="E261" s="1422"/>
      <c r="F261" s="1422"/>
      <c r="G261" s="1422"/>
      <c r="H261" s="1422"/>
      <c r="I261" s="1422"/>
      <c r="J261" s="1423"/>
      <c r="K261" s="263"/>
    </row>
    <row r="262" spans="1:11" ht="22.5" customHeight="1">
      <c r="A262" s="162"/>
      <c r="B262" s="162"/>
      <c r="C262" s="162"/>
      <c r="D262" s="162"/>
      <c r="E262" s="162"/>
      <c r="F262" s="162"/>
      <c r="G262" s="162"/>
      <c r="H262" s="162"/>
      <c r="I262" s="162"/>
      <c r="J262" s="162"/>
      <c r="K262" s="263"/>
    </row>
    <row r="263" spans="1:11">
      <c r="A263" s="1318" t="s">
        <v>1070</v>
      </c>
      <c r="B263" s="1318"/>
      <c r="C263" s="1318"/>
      <c r="D263" s="1318"/>
      <c r="E263" s="1318"/>
      <c r="F263" s="1318"/>
      <c r="G263" s="1318"/>
      <c r="H263" s="1318"/>
      <c r="I263" s="1318"/>
      <c r="J263" s="1318"/>
      <c r="K263" s="263"/>
    </row>
    <row r="264" spans="1:11">
      <c r="A264" s="1318" t="s">
        <v>1059</v>
      </c>
      <c r="B264" s="1318"/>
      <c r="C264" s="1318"/>
      <c r="D264" s="1318"/>
      <c r="E264" s="1318"/>
      <c r="F264" s="1318"/>
      <c r="G264" s="1318"/>
      <c r="H264" s="1318"/>
      <c r="I264" s="1318"/>
      <c r="J264" s="1318"/>
      <c r="K264" s="263"/>
    </row>
    <row r="265" spans="1:11" ht="23.25" customHeight="1">
      <c r="A265" s="1156" t="s">
        <v>39</v>
      </c>
      <c r="B265" s="1156"/>
      <c r="C265" s="1156"/>
      <c r="D265" s="1156" t="s">
        <v>40</v>
      </c>
      <c r="E265" s="1156"/>
      <c r="F265" s="1156"/>
      <c r="G265" s="1156"/>
      <c r="H265" s="1156" t="s">
        <v>26</v>
      </c>
      <c r="I265" s="1156"/>
      <c r="J265" s="1156"/>
      <c r="K265" s="263"/>
    </row>
    <row r="266" spans="1:11" ht="24.75" customHeight="1">
      <c r="A266" s="1156" t="s">
        <v>1069</v>
      </c>
      <c r="B266" s="1156"/>
      <c r="C266" s="1156"/>
      <c r="D266" s="1157" t="s">
        <v>1070</v>
      </c>
      <c r="E266" s="1157"/>
      <c r="F266" s="1157"/>
      <c r="G266" s="1157"/>
      <c r="H266" s="1159">
        <v>100000</v>
      </c>
      <c r="I266" s="1159"/>
      <c r="J266" s="1159"/>
      <c r="K266" s="263"/>
    </row>
    <row r="267" spans="1:11" ht="45.75" customHeight="1">
      <c r="A267" s="36" t="s">
        <v>41</v>
      </c>
      <c r="B267" s="47" t="s">
        <v>42</v>
      </c>
      <c r="C267" s="47" t="s">
        <v>43</v>
      </c>
      <c r="D267" s="47" t="s">
        <v>44</v>
      </c>
      <c r="E267" s="47" t="s">
        <v>45</v>
      </c>
      <c r="F267" s="47" t="s">
        <v>46</v>
      </c>
      <c r="G267" s="47" t="s">
        <v>47</v>
      </c>
      <c r="H267" s="47" t="s">
        <v>48</v>
      </c>
      <c r="I267" s="47" t="s">
        <v>49</v>
      </c>
      <c r="J267" s="47" t="s">
        <v>50</v>
      </c>
      <c r="K267" s="263"/>
    </row>
    <row r="268" spans="1:11" ht="36.75" customHeight="1">
      <c r="A268" s="37">
        <f>+A254+1</f>
        <v>9</v>
      </c>
      <c r="B268" s="37">
        <v>3479098</v>
      </c>
      <c r="C268" s="290" t="s">
        <v>1071</v>
      </c>
      <c r="D268" s="46" t="s">
        <v>1072</v>
      </c>
      <c r="E268" s="37">
        <v>0</v>
      </c>
      <c r="F268" s="37">
        <v>1</v>
      </c>
      <c r="G268" s="37">
        <v>1</v>
      </c>
      <c r="H268" s="37">
        <v>54101706</v>
      </c>
      <c r="I268" s="289"/>
      <c r="J268" s="37"/>
      <c r="K268" s="263"/>
    </row>
    <row r="269" spans="1:11" ht="22.5" customHeight="1">
      <c r="A269" s="1290" t="s">
        <v>24</v>
      </c>
      <c r="B269" s="1290"/>
      <c r="C269" s="1290"/>
      <c r="D269" s="1290"/>
      <c r="E269" s="1290"/>
      <c r="F269" s="1290"/>
      <c r="G269" s="1290"/>
      <c r="H269" s="1290"/>
      <c r="I269" s="1290"/>
      <c r="J269" s="288">
        <f>+H266</f>
        <v>100000</v>
      </c>
      <c r="K269" s="241"/>
    </row>
    <row r="270" spans="1:11">
      <c r="A270" s="5"/>
      <c r="B270" s="5"/>
      <c r="C270" s="5"/>
      <c r="D270" s="5"/>
      <c r="E270" s="5"/>
      <c r="F270" s="5"/>
      <c r="G270" s="5"/>
      <c r="H270" s="5"/>
      <c r="I270" s="5"/>
      <c r="J270" s="5"/>
      <c r="K270" s="263"/>
    </row>
    <row r="271" spans="1:11">
      <c r="A271" s="1318" t="s">
        <v>1074</v>
      </c>
      <c r="B271" s="1318"/>
      <c r="C271" s="1318"/>
      <c r="D271" s="1318"/>
      <c r="E271" s="1318"/>
      <c r="F271" s="1318"/>
      <c r="G271" s="1318"/>
      <c r="H271" s="1318"/>
      <c r="I271" s="1318"/>
      <c r="J271" s="1318"/>
      <c r="K271" s="263"/>
    </row>
    <row r="272" spans="1:11">
      <c r="A272" s="1318" t="s">
        <v>907</v>
      </c>
      <c r="B272" s="1318"/>
      <c r="C272" s="1318"/>
      <c r="D272" s="1318"/>
      <c r="E272" s="1318"/>
      <c r="F272" s="1318"/>
      <c r="G272" s="1318"/>
      <c r="H272" s="1318"/>
      <c r="I272" s="1318"/>
      <c r="J272" s="1318"/>
      <c r="K272" s="263"/>
    </row>
    <row r="273" spans="1:11">
      <c r="A273" s="1156" t="s">
        <v>39</v>
      </c>
      <c r="B273" s="1156"/>
      <c r="C273" s="1156"/>
      <c r="D273" s="1156" t="s">
        <v>40</v>
      </c>
      <c r="E273" s="1156"/>
      <c r="F273" s="1156"/>
      <c r="G273" s="1156"/>
      <c r="H273" s="1156" t="s">
        <v>26</v>
      </c>
      <c r="I273" s="1156"/>
      <c r="J273" s="1156"/>
      <c r="K273" s="263"/>
    </row>
    <row r="274" spans="1:11" ht="39.75" customHeight="1">
      <c r="A274" s="1156" t="s">
        <v>1073</v>
      </c>
      <c r="B274" s="1156"/>
      <c r="C274" s="1156"/>
      <c r="D274" s="1157" t="s">
        <v>1074</v>
      </c>
      <c r="E274" s="1157"/>
      <c r="F274" s="1157"/>
      <c r="G274" s="1157"/>
      <c r="H274" s="1159">
        <v>5000000</v>
      </c>
      <c r="I274" s="1159"/>
      <c r="J274" s="1159"/>
      <c r="K274" s="263"/>
    </row>
    <row r="275" spans="1:11" ht="45.75" customHeight="1">
      <c r="A275" s="36" t="s">
        <v>41</v>
      </c>
      <c r="B275" s="47" t="s">
        <v>42</v>
      </c>
      <c r="C275" s="47" t="s">
        <v>43</v>
      </c>
      <c r="D275" s="47" t="s">
        <v>44</v>
      </c>
      <c r="E275" s="47" t="s">
        <v>45</v>
      </c>
      <c r="F275" s="47" t="s">
        <v>46</v>
      </c>
      <c r="G275" s="47" t="s">
        <v>47</v>
      </c>
      <c r="H275" s="47" t="s">
        <v>48</v>
      </c>
      <c r="I275" s="47" t="s">
        <v>49</v>
      </c>
      <c r="J275" s="47" t="s">
        <v>50</v>
      </c>
      <c r="K275" s="263"/>
    </row>
    <row r="276" spans="1:11" ht="43.5" customHeight="1">
      <c r="A276" s="37">
        <f>+A268+1</f>
        <v>10</v>
      </c>
      <c r="B276" s="37">
        <v>3511001</v>
      </c>
      <c r="C276" s="290" t="s">
        <v>1075</v>
      </c>
      <c r="D276" s="46" t="s">
        <v>104</v>
      </c>
      <c r="E276" s="37">
        <v>0</v>
      </c>
      <c r="F276" s="37">
        <v>8</v>
      </c>
      <c r="G276" s="37">
        <v>8</v>
      </c>
      <c r="H276" s="37">
        <v>31211502</v>
      </c>
      <c r="I276" s="78"/>
      <c r="J276" s="78"/>
      <c r="K276" s="263"/>
    </row>
    <row r="277" spans="1:11" ht="33.75" customHeight="1">
      <c r="A277" s="37">
        <f>+A276+1</f>
        <v>11</v>
      </c>
      <c r="B277" s="37">
        <v>3511033</v>
      </c>
      <c r="C277" s="290" t="s">
        <v>1076</v>
      </c>
      <c r="D277" s="46" t="s">
        <v>104</v>
      </c>
      <c r="E277" s="37">
        <v>0</v>
      </c>
      <c r="F277" s="37">
        <v>6</v>
      </c>
      <c r="G277" s="37">
        <v>6</v>
      </c>
      <c r="H277" s="37">
        <v>31201605</v>
      </c>
      <c r="I277" s="78"/>
      <c r="J277" s="78"/>
      <c r="K277" s="263"/>
    </row>
    <row r="278" spans="1:11" ht="33.75" customHeight="1">
      <c r="A278" s="37">
        <f>+A277+1</f>
        <v>12</v>
      </c>
      <c r="B278" s="37">
        <v>3511001</v>
      </c>
      <c r="C278" s="290" t="s">
        <v>1077</v>
      </c>
      <c r="D278" s="46" t="s">
        <v>104</v>
      </c>
      <c r="E278" s="37">
        <v>0</v>
      </c>
      <c r="F278" s="37">
        <v>10</v>
      </c>
      <c r="G278" s="37">
        <v>10</v>
      </c>
      <c r="H278" s="37">
        <v>31211502</v>
      </c>
      <c r="I278" s="289"/>
      <c r="J278" s="78"/>
      <c r="K278" s="263"/>
    </row>
    <row r="279" spans="1:11" ht="22.5" customHeight="1">
      <c r="A279" s="1290" t="s">
        <v>24</v>
      </c>
      <c r="B279" s="1290"/>
      <c r="C279" s="1290"/>
      <c r="D279" s="1290"/>
      <c r="E279" s="1290"/>
      <c r="F279" s="1290"/>
      <c r="G279" s="1290"/>
      <c r="H279" s="1290"/>
      <c r="I279" s="1290"/>
      <c r="J279" s="288">
        <f>+H274</f>
        <v>5000000</v>
      </c>
      <c r="K279" s="241"/>
    </row>
    <row r="280" spans="1:11">
      <c r="A280" s="5"/>
      <c r="B280" s="5"/>
      <c r="C280" s="5"/>
      <c r="D280" s="5"/>
      <c r="E280" s="5"/>
      <c r="F280" s="5"/>
      <c r="G280" s="5"/>
      <c r="H280" s="5"/>
      <c r="I280" s="5"/>
      <c r="J280" s="5"/>
      <c r="K280" s="263"/>
    </row>
    <row r="281" spans="1:11">
      <c r="A281" s="1318" t="s">
        <v>77</v>
      </c>
      <c r="B281" s="1318"/>
      <c r="C281" s="1318"/>
      <c r="D281" s="1318"/>
      <c r="E281" s="1318"/>
      <c r="F281" s="1318"/>
      <c r="G281" s="1318"/>
      <c r="H281" s="1318"/>
      <c r="I281" s="1318"/>
      <c r="J281" s="1318"/>
      <c r="K281" s="263"/>
    </row>
    <row r="282" spans="1:11">
      <c r="A282" s="1318" t="s">
        <v>911</v>
      </c>
      <c r="B282" s="1318"/>
      <c r="C282" s="1318"/>
      <c r="D282" s="1318"/>
      <c r="E282" s="1318"/>
      <c r="F282" s="1318"/>
      <c r="G282" s="1318"/>
      <c r="H282" s="1318"/>
      <c r="I282" s="1318"/>
      <c r="J282" s="1318"/>
      <c r="K282" s="263"/>
    </row>
    <row r="283" spans="1:11">
      <c r="A283" s="1156" t="s">
        <v>39</v>
      </c>
      <c r="B283" s="1156"/>
      <c r="C283" s="1156"/>
      <c r="D283" s="1156" t="s">
        <v>40</v>
      </c>
      <c r="E283" s="1156"/>
      <c r="F283" s="1156"/>
      <c r="G283" s="1156"/>
      <c r="H283" s="1156" t="s">
        <v>26</v>
      </c>
      <c r="I283" s="1156"/>
      <c r="J283" s="1156"/>
      <c r="K283" s="263"/>
    </row>
    <row r="284" spans="1:11" ht="30" customHeight="1">
      <c r="A284" s="1156" t="s">
        <v>1078</v>
      </c>
      <c r="B284" s="1156"/>
      <c r="C284" s="1156"/>
      <c r="D284" s="1157" t="s">
        <v>77</v>
      </c>
      <c r="E284" s="1157"/>
      <c r="F284" s="1157"/>
      <c r="G284" s="1157"/>
      <c r="H284" s="1159">
        <v>3600000</v>
      </c>
      <c r="I284" s="1159"/>
      <c r="J284" s="1159"/>
      <c r="K284" s="263"/>
    </row>
    <row r="285" spans="1:11" ht="51" customHeight="1">
      <c r="A285" s="36" t="s">
        <v>41</v>
      </c>
      <c r="B285" s="47" t="s">
        <v>42</v>
      </c>
      <c r="C285" s="47" t="s">
        <v>43</v>
      </c>
      <c r="D285" s="47" t="s">
        <v>44</v>
      </c>
      <c r="E285" s="47" t="s">
        <v>45</v>
      </c>
      <c r="F285" s="47" t="s">
        <v>46</v>
      </c>
      <c r="G285" s="47" t="s">
        <v>47</v>
      </c>
      <c r="H285" s="47" t="s">
        <v>48</v>
      </c>
      <c r="I285" s="47" t="s">
        <v>49</v>
      </c>
      <c r="J285" s="47" t="s">
        <v>50</v>
      </c>
      <c r="K285" s="263"/>
    </row>
    <row r="286" spans="1:11" ht="96.75" customHeight="1">
      <c r="A286" s="192">
        <f>+A278+1</f>
        <v>13</v>
      </c>
      <c r="B286" s="37">
        <v>3511001</v>
      </c>
      <c r="C286" s="290" t="s">
        <v>1079</v>
      </c>
      <c r="D286" s="46" t="s">
        <v>1072</v>
      </c>
      <c r="E286" s="37">
        <v>0</v>
      </c>
      <c r="F286" s="37">
        <v>5</v>
      </c>
      <c r="G286" s="37">
        <v>5</v>
      </c>
      <c r="H286" s="37">
        <v>2799706</v>
      </c>
      <c r="I286" s="78"/>
      <c r="J286" s="78"/>
      <c r="K286" s="263"/>
    </row>
    <row r="287" spans="1:11" ht="33" customHeight="1">
      <c r="A287" s="192">
        <f>+A286+1</f>
        <v>14</v>
      </c>
      <c r="B287" s="37">
        <v>3692002</v>
      </c>
      <c r="C287" s="290" t="s">
        <v>1080</v>
      </c>
      <c r="D287" s="291" t="s">
        <v>1072</v>
      </c>
      <c r="E287" s="37">
        <v>0</v>
      </c>
      <c r="F287" s="37">
        <v>12</v>
      </c>
      <c r="G287" s="37">
        <v>12</v>
      </c>
      <c r="H287" s="37">
        <v>31201503</v>
      </c>
      <c r="I287" s="289"/>
      <c r="J287" s="37"/>
      <c r="K287" s="263"/>
    </row>
    <row r="288" spans="1:11" ht="31.5" customHeight="1">
      <c r="A288" s="192">
        <f>+A287+1</f>
        <v>15</v>
      </c>
      <c r="B288" s="37">
        <v>36950</v>
      </c>
      <c r="C288" s="290" t="s">
        <v>1081</v>
      </c>
      <c r="D288" s="292" t="s">
        <v>1082</v>
      </c>
      <c r="E288" s="37">
        <v>0</v>
      </c>
      <c r="F288" s="37">
        <v>17</v>
      </c>
      <c r="G288" s="37">
        <v>17</v>
      </c>
      <c r="H288" s="37">
        <v>40141758</v>
      </c>
      <c r="I288" s="289"/>
      <c r="J288" s="289"/>
      <c r="K288" s="263"/>
    </row>
    <row r="289" spans="1:11" ht="31.5" customHeight="1">
      <c r="A289" s="192">
        <f>+A288+1</f>
        <v>16</v>
      </c>
      <c r="B289" s="293">
        <v>3693002</v>
      </c>
      <c r="C289" s="290" t="s">
        <v>1083</v>
      </c>
      <c r="D289" s="292" t="s">
        <v>32</v>
      </c>
      <c r="E289" s="37">
        <v>0</v>
      </c>
      <c r="F289" s="37">
        <v>12</v>
      </c>
      <c r="G289" s="37">
        <v>12</v>
      </c>
      <c r="H289" s="37">
        <v>30181603</v>
      </c>
      <c r="I289" s="289"/>
      <c r="J289" s="294"/>
      <c r="K289" s="263"/>
    </row>
    <row r="290" spans="1:11" ht="22.5" customHeight="1">
      <c r="A290" s="1290" t="s">
        <v>24</v>
      </c>
      <c r="B290" s="1290"/>
      <c r="C290" s="1290"/>
      <c r="D290" s="1290"/>
      <c r="E290" s="1290"/>
      <c r="F290" s="1290"/>
      <c r="G290" s="1290"/>
      <c r="H290" s="1290"/>
      <c r="I290" s="1290"/>
      <c r="J290" s="288">
        <f>+H284</f>
        <v>3600000</v>
      </c>
      <c r="K290" s="241"/>
    </row>
    <row r="291" spans="1:11">
      <c r="A291" s="5"/>
      <c r="B291" s="5"/>
      <c r="C291" s="5"/>
      <c r="D291" s="5"/>
      <c r="E291" s="5"/>
      <c r="F291" s="5"/>
      <c r="G291" s="5"/>
      <c r="H291" s="5"/>
      <c r="I291" s="5"/>
      <c r="J291" s="5"/>
      <c r="K291" s="263"/>
    </row>
    <row r="292" spans="1:11">
      <c r="A292" s="1318" t="s">
        <v>335</v>
      </c>
      <c r="B292" s="1318"/>
      <c r="C292" s="1318"/>
      <c r="D292" s="1318"/>
      <c r="E292" s="1318"/>
      <c r="F292" s="1318"/>
      <c r="G292" s="1318"/>
      <c r="H292" s="1318"/>
      <c r="I292" s="1318"/>
      <c r="J292" s="1318"/>
      <c r="K292" s="263"/>
    </row>
    <row r="293" spans="1:11">
      <c r="A293" s="1318" t="s">
        <v>908</v>
      </c>
      <c r="B293" s="1318"/>
      <c r="C293" s="1318"/>
      <c r="D293" s="1318"/>
      <c r="E293" s="1318"/>
      <c r="F293" s="1318"/>
      <c r="G293" s="1318"/>
      <c r="H293" s="1318"/>
      <c r="I293" s="1318"/>
      <c r="J293" s="1318"/>
      <c r="K293" s="263"/>
    </row>
    <row r="294" spans="1:11" ht="24.75" customHeight="1">
      <c r="A294" s="1156" t="s">
        <v>39</v>
      </c>
      <c r="B294" s="1156"/>
      <c r="C294" s="1156"/>
      <c r="D294" s="1156" t="s">
        <v>40</v>
      </c>
      <c r="E294" s="1156"/>
      <c r="F294" s="1156"/>
      <c r="G294" s="1156"/>
      <c r="H294" s="1156" t="s">
        <v>26</v>
      </c>
      <c r="I294" s="1156"/>
      <c r="J294" s="1156"/>
      <c r="K294" s="263"/>
    </row>
    <row r="295" spans="1:11" ht="35.25" customHeight="1">
      <c r="A295" s="1165" t="s">
        <v>1084</v>
      </c>
      <c r="B295" s="1165"/>
      <c r="C295" s="1165"/>
      <c r="D295" s="1261" t="s">
        <v>335</v>
      </c>
      <c r="E295" s="1261"/>
      <c r="F295" s="1261"/>
      <c r="G295" s="1261"/>
      <c r="H295" s="1401">
        <v>1800000</v>
      </c>
      <c r="I295" s="1402"/>
      <c r="J295" s="1402"/>
      <c r="K295" s="263"/>
    </row>
    <row r="296" spans="1:11" ht="45" customHeight="1">
      <c r="A296" s="36" t="s">
        <v>41</v>
      </c>
      <c r="B296" s="47" t="s">
        <v>42</v>
      </c>
      <c r="C296" s="47" t="s">
        <v>43</v>
      </c>
      <c r="D296" s="47" t="s">
        <v>44</v>
      </c>
      <c r="E296" s="47" t="s">
        <v>45</v>
      </c>
      <c r="F296" s="47" t="s">
        <v>46</v>
      </c>
      <c r="G296" s="47" t="s">
        <v>47</v>
      </c>
      <c r="H296" s="47" t="s">
        <v>48</v>
      </c>
      <c r="I296" s="47" t="s">
        <v>49</v>
      </c>
      <c r="J296" s="47" t="s">
        <v>50</v>
      </c>
      <c r="K296" s="263"/>
    </row>
    <row r="297" spans="1:11" ht="153" customHeight="1">
      <c r="A297" s="37">
        <f>+A289+1</f>
        <v>17</v>
      </c>
      <c r="B297" s="37">
        <v>3744001</v>
      </c>
      <c r="C297" s="295" t="s">
        <v>1085</v>
      </c>
      <c r="D297" s="37" t="s">
        <v>212</v>
      </c>
      <c r="E297" s="37">
        <v>0</v>
      </c>
      <c r="F297" s="37">
        <v>2</v>
      </c>
      <c r="G297" s="37">
        <v>2</v>
      </c>
      <c r="H297" s="296">
        <v>30111601</v>
      </c>
      <c r="I297" s="289"/>
      <c r="J297" s="289"/>
      <c r="K297" s="263"/>
    </row>
    <row r="298" spans="1:11" ht="21" customHeight="1">
      <c r="A298" s="37">
        <f>+A297+1</f>
        <v>18</v>
      </c>
      <c r="B298" s="37">
        <v>3735005</v>
      </c>
      <c r="C298" s="295" t="s">
        <v>1086</v>
      </c>
      <c r="D298" s="37" t="s">
        <v>32</v>
      </c>
      <c r="E298" s="37">
        <v>0</v>
      </c>
      <c r="F298" s="37">
        <v>15</v>
      </c>
      <c r="G298" s="37">
        <v>15</v>
      </c>
      <c r="H298" s="46">
        <v>30151511</v>
      </c>
      <c r="I298" s="289"/>
      <c r="J298" s="289"/>
      <c r="K298" s="263"/>
    </row>
    <row r="299" spans="1:11" ht="22.5" customHeight="1">
      <c r="A299" s="1290" t="s">
        <v>24</v>
      </c>
      <c r="B299" s="1290"/>
      <c r="C299" s="1290"/>
      <c r="D299" s="1290"/>
      <c r="E299" s="1290"/>
      <c r="F299" s="1290"/>
      <c r="G299" s="1290"/>
      <c r="H299" s="1290"/>
      <c r="I299" s="1290"/>
      <c r="J299" s="240">
        <f>+H295</f>
        <v>1800000</v>
      </c>
      <c r="K299" s="241"/>
    </row>
    <row r="300" spans="1:11">
      <c r="A300" s="5"/>
      <c r="B300" s="5"/>
      <c r="C300" s="5"/>
      <c r="D300" s="5"/>
      <c r="E300" s="5"/>
      <c r="F300" s="5"/>
      <c r="G300" s="5"/>
      <c r="H300" s="5"/>
      <c r="I300" s="5"/>
      <c r="J300" s="5"/>
      <c r="K300" s="263"/>
    </row>
    <row r="301" spans="1:11">
      <c r="A301" s="1318" t="s">
        <v>270</v>
      </c>
      <c r="B301" s="1318"/>
      <c r="C301" s="1318"/>
      <c r="D301" s="1318"/>
      <c r="E301" s="1318"/>
      <c r="F301" s="1318"/>
      <c r="G301" s="1318"/>
      <c r="H301" s="1318"/>
      <c r="I301" s="1318"/>
      <c r="J301" s="1318"/>
      <c r="K301" s="263"/>
    </row>
    <row r="302" spans="1:11">
      <c r="A302" s="1318" t="s">
        <v>1064</v>
      </c>
      <c r="B302" s="1318"/>
      <c r="C302" s="1318"/>
      <c r="D302" s="1318"/>
      <c r="E302" s="1318"/>
      <c r="F302" s="1318"/>
      <c r="G302" s="1318"/>
      <c r="H302" s="1318"/>
      <c r="I302" s="1318"/>
      <c r="J302" s="1318"/>
      <c r="K302" s="263"/>
    </row>
    <row r="303" spans="1:11">
      <c r="A303" s="1156" t="s">
        <v>39</v>
      </c>
      <c r="B303" s="1156"/>
      <c r="C303" s="1156"/>
      <c r="D303" s="1156" t="s">
        <v>40</v>
      </c>
      <c r="E303" s="1156"/>
      <c r="F303" s="1156"/>
      <c r="G303" s="1156"/>
      <c r="H303" s="1156" t="s">
        <v>26</v>
      </c>
      <c r="I303" s="1156"/>
      <c r="J303" s="1156"/>
      <c r="K303" s="263"/>
    </row>
    <row r="304" spans="1:11" ht="25.5" customHeight="1">
      <c r="A304" s="1165" t="s">
        <v>271</v>
      </c>
      <c r="B304" s="1165"/>
      <c r="C304" s="1165"/>
      <c r="D304" s="1261" t="s">
        <v>270</v>
      </c>
      <c r="E304" s="1261"/>
      <c r="F304" s="1261"/>
      <c r="G304" s="1261"/>
      <c r="H304" s="1158">
        <v>200000</v>
      </c>
      <c r="I304" s="1159"/>
      <c r="J304" s="1159"/>
      <c r="K304" s="263"/>
    </row>
    <row r="305" spans="1:11" ht="41.4">
      <c r="A305" s="36" t="s">
        <v>41</v>
      </c>
      <c r="B305" s="47" t="s">
        <v>42</v>
      </c>
      <c r="C305" s="47" t="s">
        <v>43</v>
      </c>
      <c r="D305" s="47" t="s">
        <v>44</v>
      </c>
      <c r="E305" s="47" t="s">
        <v>45</v>
      </c>
      <c r="F305" s="47" t="s">
        <v>46</v>
      </c>
      <c r="G305" s="47" t="s">
        <v>47</v>
      </c>
      <c r="H305" s="47" t="s">
        <v>48</v>
      </c>
      <c r="I305" s="47" t="s">
        <v>49</v>
      </c>
      <c r="J305" s="47" t="s">
        <v>50</v>
      </c>
      <c r="K305" s="263"/>
    </row>
    <row r="306" spans="1:11" ht="21" customHeight="1">
      <c r="A306" s="37">
        <f>+A298+1</f>
        <v>19</v>
      </c>
      <c r="B306" s="46">
        <v>3899311</v>
      </c>
      <c r="C306" s="290" t="s">
        <v>1087</v>
      </c>
      <c r="D306" s="291" t="s">
        <v>1082</v>
      </c>
      <c r="E306" s="37">
        <v>0</v>
      </c>
      <c r="F306" s="37">
        <v>8</v>
      </c>
      <c r="G306" s="37">
        <v>8</v>
      </c>
      <c r="H306" s="289"/>
      <c r="I306" s="289"/>
      <c r="J306" s="37"/>
      <c r="K306" s="263"/>
    </row>
    <row r="307" spans="1:11" ht="22.5" customHeight="1">
      <c r="A307" s="1290" t="s">
        <v>24</v>
      </c>
      <c r="B307" s="1290"/>
      <c r="C307" s="1290"/>
      <c r="D307" s="1290"/>
      <c r="E307" s="1290"/>
      <c r="F307" s="1290"/>
      <c r="G307" s="1290"/>
      <c r="H307" s="1290"/>
      <c r="I307" s="1290"/>
      <c r="J307" s="240">
        <f>+H304</f>
        <v>200000</v>
      </c>
      <c r="K307" s="241"/>
    </row>
    <row r="308" spans="1:11">
      <c r="A308" s="5"/>
      <c r="B308" s="5"/>
      <c r="C308" s="5"/>
      <c r="D308" s="5"/>
      <c r="E308" s="5"/>
      <c r="F308" s="5"/>
      <c r="G308" s="5"/>
      <c r="H308" s="5"/>
      <c r="I308" s="5"/>
      <c r="J308" s="5"/>
      <c r="K308" s="263"/>
    </row>
    <row r="309" spans="1:11">
      <c r="A309" s="1318" t="s">
        <v>1089</v>
      </c>
      <c r="B309" s="1318"/>
      <c r="C309" s="1318"/>
      <c r="D309" s="1318"/>
      <c r="E309" s="1318"/>
      <c r="F309" s="1318"/>
      <c r="G309" s="1318"/>
      <c r="H309" s="1318"/>
      <c r="I309" s="1318"/>
      <c r="J309" s="1318"/>
      <c r="K309" s="263"/>
    </row>
    <row r="310" spans="1:11">
      <c r="A310" s="1318" t="s">
        <v>910</v>
      </c>
      <c r="B310" s="1318"/>
      <c r="C310" s="1318"/>
      <c r="D310" s="1318"/>
      <c r="E310" s="1318"/>
      <c r="F310" s="1318"/>
      <c r="G310" s="1318"/>
      <c r="H310" s="1318"/>
      <c r="I310" s="1318"/>
      <c r="J310" s="1318"/>
      <c r="K310" s="263"/>
    </row>
    <row r="311" spans="1:11">
      <c r="A311" s="1156" t="s">
        <v>39</v>
      </c>
      <c r="B311" s="1156"/>
      <c r="C311" s="1156"/>
      <c r="D311" s="1156" t="s">
        <v>40</v>
      </c>
      <c r="E311" s="1156"/>
      <c r="F311" s="1156"/>
      <c r="G311" s="1156"/>
      <c r="H311" s="1156" t="s">
        <v>26</v>
      </c>
      <c r="I311" s="1156"/>
      <c r="J311" s="1156"/>
      <c r="K311" s="263"/>
    </row>
    <row r="312" spans="1:11" ht="37.5" customHeight="1">
      <c r="A312" s="1156" t="s">
        <v>1088</v>
      </c>
      <c r="B312" s="1156"/>
      <c r="C312" s="1156"/>
      <c r="D312" s="1157" t="s">
        <v>1089</v>
      </c>
      <c r="E312" s="1157"/>
      <c r="F312" s="1157"/>
      <c r="G312" s="1157"/>
      <c r="H312" s="1159">
        <v>1600000</v>
      </c>
      <c r="I312" s="1159"/>
      <c r="J312" s="1159"/>
      <c r="K312" s="263"/>
    </row>
    <row r="313" spans="1:11" ht="41.4">
      <c r="A313" s="36" t="s">
        <v>41</v>
      </c>
      <c r="B313" s="47" t="s">
        <v>42</v>
      </c>
      <c r="C313" s="47" t="s">
        <v>43</v>
      </c>
      <c r="D313" s="47" t="s">
        <v>44</v>
      </c>
      <c r="E313" s="47" t="s">
        <v>45</v>
      </c>
      <c r="F313" s="47" t="s">
        <v>46</v>
      </c>
      <c r="G313" s="47" t="s">
        <v>47</v>
      </c>
      <c r="H313" s="47" t="s">
        <v>48</v>
      </c>
      <c r="I313" s="47" t="s">
        <v>49</v>
      </c>
      <c r="J313" s="47" t="s">
        <v>50</v>
      </c>
      <c r="K313" s="263"/>
    </row>
    <row r="314" spans="1:11" ht="27.6">
      <c r="A314" s="37">
        <f>+A306+1</f>
        <v>20</v>
      </c>
      <c r="B314" s="37">
        <v>4151301</v>
      </c>
      <c r="C314" s="290" t="s">
        <v>1090</v>
      </c>
      <c r="D314" s="46" t="s">
        <v>1072</v>
      </c>
      <c r="E314" s="37">
        <v>0</v>
      </c>
      <c r="F314" s="37">
        <v>2</v>
      </c>
      <c r="G314" s="37">
        <v>2</v>
      </c>
      <c r="H314" s="37">
        <v>30262401</v>
      </c>
      <c r="I314" s="289"/>
      <c r="J314" s="37"/>
      <c r="K314" s="263"/>
    </row>
    <row r="315" spans="1:11" ht="27.6">
      <c r="A315" s="37">
        <f t="shared" ref="A315:A320" si="1">+A314+1</f>
        <v>21</v>
      </c>
      <c r="B315" s="37">
        <v>4151301</v>
      </c>
      <c r="C315" s="290" t="s">
        <v>1091</v>
      </c>
      <c r="D315" s="46" t="s">
        <v>1072</v>
      </c>
      <c r="E315" s="37">
        <v>0</v>
      </c>
      <c r="F315" s="160">
        <v>2</v>
      </c>
      <c r="G315" s="160">
        <v>2</v>
      </c>
      <c r="H315" s="37">
        <v>30262401</v>
      </c>
      <c r="I315" s="289"/>
      <c r="J315" s="37"/>
      <c r="K315" s="263"/>
    </row>
    <row r="316" spans="1:11" ht="27.6">
      <c r="A316" s="37">
        <f t="shared" si="1"/>
        <v>22</v>
      </c>
      <c r="B316" s="37">
        <v>4292130</v>
      </c>
      <c r="C316" s="290" t="s">
        <v>1092</v>
      </c>
      <c r="D316" s="46" t="s">
        <v>902</v>
      </c>
      <c r="E316" s="37">
        <v>0</v>
      </c>
      <c r="F316" s="37">
        <v>4</v>
      </c>
      <c r="G316" s="37">
        <v>4</v>
      </c>
      <c r="H316" s="37">
        <v>27111909</v>
      </c>
      <c r="I316" s="37"/>
      <c r="J316" s="37"/>
      <c r="K316" s="263"/>
    </row>
    <row r="317" spans="1:11">
      <c r="A317" s="37">
        <f t="shared" si="1"/>
        <v>23</v>
      </c>
      <c r="B317" s="37">
        <v>4292130</v>
      </c>
      <c r="C317" s="290" t="s">
        <v>1093</v>
      </c>
      <c r="D317" s="46" t="s">
        <v>902</v>
      </c>
      <c r="E317" s="37">
        <v>0</v>
      </c>
      <c r="F317" s="37">
        <v>4</v>
      </c>
      <c r="G317" s="37">
        <v>4</v>
      </c>
      <c r="H317" s="37">
        <v>27112201</v>
      </c>
      <c r="I317" s="289"/>
      <c r="J317" s="37"/>
      <c r="K317" s="263"/>
    </row>
    <row r="318" spans="1:11">
      <c r="A318" s="37">
        <f t="shared" si="1"/>
        <v>24</v>
      </c>
      <c r="B318" s="37">
        <v>4295002</v>
      </c>
      <c r="C318" s="290" t="s">
        <v>1094</v>
      </c>
      <c r="D318" s="46" t="s">
        <v>237</v>
      </c>
      <c r="E318" s="37">
        <v>0</v>
      </c>
      <c r="F318" s="37">
        <v>1</v>
      </c>
      <c r="G318" s="37">
        <v>1</v>
      </c>
      <c r="H318" s="46">
        <v>23271812</v>
      </c>
      <c r="I318" s="289"/>
      <c r="J318" s="37"/>
      <c r="K318" s="263"/>
    </row>
    <row r="319" spans="1:11" ht="27.6">
      <c r="A319" s="37">
        <f t="shared" si="1"/>
        <v>25</v>
      </c>
      <c r="B319" s="37">
        <v>4294309</v>
      </c>
      <c r="C319" s="290" t="s">
        <v>1095</v>
      </c>
      <c r="D319" s="46" t="s">
        <v>32</v>
      </c>
      <c r="E319" s="37">
        <v>0</v>
      </c>
      <c r="F319" s="37">
        <v>2</v>
      </c>
      <c r="G319" s="37">
        <v>2</v>
      </c>
      <c r="H319" s="37">
        <v>30103205</v>
      </c>
      <c r="I319" s="289"/>
      <c r="J319" s="37"/>
      <c r="K319" s="263"/>
    </row>
    <row r="320" spans="1:11" ht="27.6">
      <c r="A320" s="37">
        <f t="shared" si="1"/>
        <v>26</v>
      </c>
      <c r="B320" s="37">
        <v>4111102</v>
      </c>
      <c r="C320" s="290" t="s">
        <v>1096</v>
      </c>
      <c r="D320" s="46" t="s">
        <v>1082</v>
      </c>
      <c r="E320" s="37">
        <v>0</v>
      </c>
      <c r="F320" s="37">
        <v>3</v>
      </c>
      <c r="G320" s="37">
        <v>3</v>
      </c>
      <c r="H320" s="37">
        <v>30102303</v>
      </c>
      <c r="I320" s="289"/>
      <c r="J320" s="37"/>
      <c r="K320" s="263"/>
    </row>
    <row r="321" spans="1:11" ht="22.5" customHeight="1">
      <c r="A321" s="1290" t="s">
        <v>24</v>
      </c>
      <c r="B321" s="1290"/>
      <c r="C321" s="1290"/>
      <c r="D321" s="1290"/>
      <c r="E321" s="1290"/>
      <c r="F321" s="1290"/>
      <c r="G321" s="1290"/>
      <c r="H321" s="1290"/>
      <c r="I321" s="1290"/>
      <c r="J321" s="288">
        <f>+H312</f>
        <v>1600000</v>
      </c>
      <c r="K321" s="241"/>
    </row>
    <row r="322" spans="1:11">
      <c r="A322" s="5"/>
      <c r="B322" s="5"/>
      <c r="C322" s="5"/>
      <c r="D322" s="5"/>
      <c r="E322" s="5"/>
      <c r="F322" s="5"/>
      <c r="G322" s="5"/>
      <c r="H322" s="5"/>
      <c r="I322" s="5"/>
      <c r="J322" s="5"/>
      <c r="K322" s="263"/>
    </row>
    <row r="323" spans="1:11">
      <c r="A323" s="1318" t="s">
        <v>284</v>
      </c>
      <c r="B323" s="1318"/>
      <c r="C323" s="1318"/>
      <c r="D323" s="1318"/>
      <c r="E323" s="1318"/>
      <c r="F323" s="1318"/>
      <c r="G323" s="1318"/>
      <c r="H323" s="1318"/>
      <c r="I323" s="1318"/>
      <c r="J323" s="1318"/>
      <c r="K323" s="263"/>
    </row>
    <row r="324" spans="1:11">
      <c r="A324" s="1318" t="s">
        <v>936</v>
      </c>
      <c r="B324" s="1318"/>
      <c r="C324" s="1318"/>
      <c r="D324" s="1318"/>
      <c r="E324" s="1318"/>
      <c r="F324" s="1318"/>
      <c r="G324" s="1318"/>
      <c r="H324" s="1318"/>
      <c r="I324" s="1318"/>
      <c r="J324" s="1318"/>
      <c r="K324" s="263"/>
    </row>
    <row r="325" spans="1:11">
      <c r="A325" s="1156" t="s">
        <v>39</v>
      </c>
      <c r="B325" s="1156"/>
      <c r="C325" s="1156"/>
      <c r="D325" s="1156" t="s">
        <v>40</v>
      </c>
      <c r="E325" s="1156"/>
      <c r="F325" s="1156"/>
      <c r="G325" s="1156"/>
      <c r="H325" s="1156" t="s">
        <v>26</v>
      </c>
      <c r="I325" s="1156"/>
      <c r="J325" s="1156"/>
      <c r="K325" s="263"/>
    </row>
    <row r="326" spans="1:11" ht="33" customHeight="1">
      <c r="A326" s="1156" t="s">
        <v>1097</v>
      </c>
      <c r="B326" s="1156"/>
      <c r="C326" s="1156"/>
      <c r="D326" s="1157" t="s">
        <v>284</v>
      </c>
      <c r="E326" s="1157"/>
      <c r="F326" s="1157"/>
      <c r="G326" s="1157"/>
      <c r="H326" s="1159">
        <v>200000</v>
      </c>
      <c r="I326" s="1159"/>
      <c r="J326" s="1159"/>
      <c r="K326" s="263"/>
    </row>
    <row r="327" spans="1:11" ht="44.25" customHeight="1">
      <c r="A327" s="36" t="s">
        <v>41</v>
      </c>
      <c r="B327" s="47" t="s">
        <v>42</v>
      </c>
      <c r="C327" s="47" t="s">
        <v>43</v>
      </c>
      <c r="D327" s="47" t="s">
        <v>44</v>
      </c>
      <c r="E327" s="47" t="s">
        <v>45</v>
      </c>
      <c r="F327" s="47" t="s">
        <v>46</v>
      </c>
      <c r="G327" s="47" t="s">
        <v>47</v>
      </c>
      <c r="H327" s="47" t="s">
        <v>48</v>
      </c>
      <c r="I327" s="47" t="s">
        <v>49</v>
      </c>
      <c r="J327" s="47" t="s">
        <v>50</v>
      </c>
      <c r="K327" s="263"/>
    </row>
    <row r="328" spans="1:11" ht="22.5" customHeight="1">
      <c r="A328" s="37">
        <f>+A320+1</f>
        <v>27</v>
      </c>
      <c r="B328" s="293">
        <v>4324004</v>
      </c>
      <c r="C328" s="290" t="s">
        <v>1098</v>
      </c>
      <c r="D328" s="292" t="s">
        <v>1082</v>
      </c>
      <c r="E328" s="37">
        <v>0</v>
      </c>
      <c r="F328" s="37">
        <v>2</v>
      </c>
      <c r="G328" s="37">
        <v>2</v>
      </c>
      <c r="H328" s="37">
        <v>27111751</v>
      </c>
      <c r="I328" s="289"/>
      <c r="J328" s="297"/>
      <c r="K328" s="263"/>
    </row>
    <row r="329" spans="1:11" ht="22.5" customHeight="1">
      <c r="A329" s="1290" t="s">
        <v>24</v>
      </c>
      <c r="B329" s="1290"/>
      <c r="C329" s="1290"/>
      <c r="D329" s="1290"/>
      <c r="E329" s="1290"/>
      <c r="F329" s="1290"/>
      <c r="G329" s="1290"/>
      <c r="H329" s="1290"/>
      <c r="I329" s="1290"/>
      <c r="J329" s="288">
        <f>+H326</f>
        <v>200000</v>
      </c>
      <c r="K329" s="241"/>
    </row>
    <row r="330" spans="1:11">
      <c r="A330" s="5"/>
      <c r="B330" s="5"/>
      <c r="C330" s="5"/>
      <c r="D330" s="5"/>
      <c r="E330" s="5"/>
      <c r="F330" s="5"/>
      <c r="G330" s="5"/>
      <c r="H330" s="5"/>
      <c r="I330" s="5"/>
      <c r="J330" s="5"/>
      <c r="K330" s="263"/>
    </row>
    <row r="331" spans="1:11">
      <c r="A331" s="1318" t="s">
        <v>272</v>
      </c>
      <c r="B331" s="1318"/>
      <c r="C331" s="1318"/>
      <c r="D331" s="1318"/>
      <c r="E331" s="1318"/>
      <c r="F331" s="1318"/>
      <c r="G331" s="1318"/>
      <c r="H331" s="1318"/>
      <c r="I331" s="1318"/>
      <c r="J331" s="1318"/>
      <c r="K331" s="263"/>
    </row>
    <row r="332" spans="1:11">
      <c r="A332" s="1318" t="s">
        <v>909</v>
      </c>
      <c r="B332" s="1318"/>
      <c r="C332" s="1318"/>
      <c r="D332" s="1318"/>
      <c r="E332" s="1318"/>
      <c r="F332" s="1318"/>
      <c r="G332" s="1318"/>
      <c r="H332" s="1318"/>
      <c r="I332" s="1318"/>
      <c r="J332" s="1318"/>
      <c r="K332" s="263"/>
    </row>
    <row r="333" spans="1:11">
      <c r="A333" s="1156" t="s">
        <v>39</v>
      </c>
      <c r="B333" s="1156"/>
      <c r="C333" s="1156"/>
      <c r="D333" s="1156" t="s">
        <v>40</v>
      </c>
      <c r="E333" s="1156"/>
      <c r="F333" s="1156"/>
      <c r="G333" s="1156"/>
      <c r="H333" s="1156" t="s">
        <v>26</v>
      </c>
      <c r="I333" s="1156"/>
      <c r="J333" s="1156"/>
      <c r="K333" s="263"/>
    </row>
    <row r="334" spans="1:11" ht="19.5" customHeight="1">
      <c r="A334" s="1156" t="s">
        <v>1099</v>
      </c>
      <c r="B334" s="1156"/>
      <c r="C334" s="1156"/>
      <c r="D334" s="1446" t="s">
        <v>272</v>
      </c>
      <c r="E334" s="1446"/>
      <c r="F334" s="1446"/>
      <c r="G334" s="1446"/>
      <c r="H334" s="1159">
        <v>7500000</v>
      </c>
      <c r="I334" s="1159"/>
      <c r="J334" s="1159"/>
      <c r="K334" s="263"/>
    </row>
    <row r="335" spans="1:11" ht="41.4">
      <c r="A335" s="36" t="s">
        <v>41</v>
      </c>
      <c r="B335" s="47" t="s">
        <v>42</v>
      </c>
      <c r="C335" s="47" t="s">
        <v>43</v>
      </c>
      <c r="D335" s="47" t="s">
        <v>44</v>
      </c>
      <c r="E335" s="47" t="s">
        <v>45</v>
      </c>
      <c r="F335" s="47" t="s">
        <v>46</v>
      </c>
      <c r="G335" s="47" t="s">
        <v>47</v>
      </c>
      <c r="H335" s="47" t="s">
        <v>48</v>
      </c>
      <c r="I335" s="47" t="s">
        <v>49</v>
      </c>
      <c r="J335" s="47" t="s">
        <v>50</v>
      </c>
      <c r="K335" s="263"/>
    </row>
    <row r="336" spans="1:11" ht="27.6">
      <c r="A336" s="37">
        <f>+A328+1</f>
        <v>28</v>
      </c>
      <c r="B336" s="78">
        <v>4653102</v>
      </c>
      <c r="C336" s="290" t="s">
        <v>1100</v>
      </c>
      <c r="D336" s="298" t="s">
        <v>902</v>
      </c>
      <c r="E336" s="37">
        <v>0</v>
      </c>
      <c r="F336" s="37">
        <v>30</v>
      </c>
      <c r="G336" s="37">
        <v>30</v>
      </c>
      <c r="H336" s="37">
        <v>39100000</v>
      </c>
      <c r="I336" s="289"/>
      <c r="J336" s="37"/>
      <c r="K336" s="263"/>
    </row>
    <row r="337" spans="1:11" ht="27.6">
      <c r="A337" s="37">
        <f>+A336+1</f>
        <v>29</v>
      </c>
      <c r="B337" s="78">
        <v>4653102</v>
      </c>
      <c r="C337" s="290" t="s">
        <v>1101</v>
      </c>
      <c r="D337" s="298" t="s">
        <v>32</v>
      </c>
      <c r="E337" s="37">
        <v>0</v>
      </c>
      <c r="F337" s="37">
        <v>10</v>
      </c>
      <c r="G337" s="37">
        <v>10</v>
      </c>
      <c r="H337" s="37">
        <v>39100000</v>
      </c>
      <c r="I337" s="299"/>
      <c r="J337" s="37"/>
      <c r="K337" s="263"/>
    </row>
    <row r="338" spans="1:11" ht="18" customHeight="1">
      <c r="A338" s="37">
        <f>+A337+1</f>
        <v>30</v>
      </c>
      <c r="B338" s="78">
        <v>4653102</v>
      </c>
      <c r="C338" s="300" t="s">
        <v>1102</v>
      </c>
      <c r="D338" s="298" t="s">
        <v>32</v>
      </c>
      <c r="E338" s="37">
        <v>0</v>
      </c>
      <c r="F338" s="37">
        <v>10</v>
      </c>
      <c r="G338" s="37">
        <v>10</v>
      </c>
      <c r="H338" s="37">
        <v>39100000</v>
      </c>
      <c r="I338" s="289"/>
      <c r="J338" s="37"/>
      <c r="K338" s="263"/>
    </row>
    <row r="339" spans="1:11" ht="29.25" customHeight="1">
      <c r="A339" s="37">
        <f>+A338+1</f>
        <v>31</v>
      </c>
      <c r="B339" s="78">
        <v>4653102</v>
      </c>
      <c r="C339" s="290" t="s">
        <v>1103</v>
      </c>
      <c r="D339" s="298" t="s">
        <v>32</v>
      </c>
      <c r="E339" s="37">
        <v>0</v>
      </c>
      <c r="F339" s="37">
        <v>56</v>
      </c>
      <c r="G339" s="37">
        <v>56</v>
      </c>
      <c r="H339" s="37">
        <v>4651008</v>
      </c>
      <c r="I339" s="289"/>
      <c r="J339" s="37"/>
      <c r="K339" s="263">
        <f>+H334+H326+H312+H304+H295+H284+H274+H266</f>
        <v>20000000</v>
      </c>
    </row>
    <row r="340" spans="1:11" ht="22.5" customHeight="1">
      <c r="A340" s="1290" t="s">
        <v>24</v>
      </c>
      <c r="B340" s="1290"/>
      <c r="C340" s="1290"/>
      <c r="D340" s="1290"/>
      <c r="E340" s="1290"/>
      <c r="F340" s="1290"/>
      <c r="G340" s="1290"/>
      <c r="H340" s="1290"/>
      <c r="I340" s="1290"/>
      <c r="J340" s="288">
        <f>+H334</f>
        <v>7500000</v>
      </c>
      <c r="K340" s="241"/>
    </row>
    <row r="341" spans="1:11">
      <c r="A341" s="5"/>
      <c r="B341" s="5"/>
      <c r="C341" s="5"/>
      <c r="D341" s="5"/>
      <c r="E341" s="5"/>
      <c r="F341" s="5"/>
      <c r="G341" s="5"/>
      <c r="H341" s="5"/>
      <c r="I341" s="5"/>
      <c r="J341" s="5"/>
      <c r="K341" s="263"/>
    </row>
    <row r="342" spans="1:11">
      <c r="A342" s="1351" t="s">
        <v>925</v>
      </c>
      <c r="B342" s="1351"/>
      <c r="C342" s="1351"/>
      <c r="D342" s="1351"/>
      <c r="E342" s="1351"/>
      <c r="F342" s="1351"/>
      <c r="G342" s="1351"/>
      <c r="H342" s="1351"/>
      <c r="I342" s="1351"/>
      <c r="J342" s="1351"/>
    </row>
    <row r="343" spans="1:11">
      <c r="A343" s="1351" t="s">
        <v>907</v>
      </c>
      <c r="B343" s="1351"/>
      <c r="C343" s="1351"/>
      <c r="D343" s="1351"/>
      <c r="E343" s="1351"/>
      <c r="F343" s="1351"/>
      <c r="G343" s="1351"/>
      <c r="H343" s="1351"/>
      <c r="I343" s="1351"/>
      <c r="J343" s="1351"/>
    </row>
    <row r="344" spans="1:11">
      <c r="A344" s="1352" t="s">
        <v>940</v>
      </c>
      <c r="B344" s="1352"/>
      <c r="C344" s="1352"/>
      <c r="D344" s="1352"/>
      <c r="E344" s="1352"/>
      <c r="F344" s="1352"/>
      <c r="G344" s="1352"/>
      <c r="H344" s="1352"/>
      <c r="I344" s="1352"/>
      <c r="J344" s="1352"/>
    </row>
    <row r="345" spans="1:11">
      <c r="A345" s="1307" t="s">
        <v>1677</v>
      </c>
      <c r="B345" s="1307"/>
      <c r="C345" s="1307"/>
      <c r="D345" s="1307"/>
      <c r="E345" s="1307"/>
      <c r="F345" s="1307"/>
      <c r="G345" s="1307"/>
      <c r="H345" s="1307"/>
      <c r="I345" s="1307"/>
      <c r="J345" s="1307"/>
    </row>
    <row r="346" spans="1:11">
      <c r="A346" s="1307" t="s">
        <v>1678</v>
      </c>
      <c r="B346" s="1307"/>
      <c r="C346" s="1307"/>
      <c r="D346" s="1307"/>
      <c r="E346" s="1307"/>
      <c r="F346" s="1307"/>
      <c r="G346" s="1307"/>
      <c r="H346" s="1307"/>
      <c r="I346" s="1307"/>
      <c r="J346" s="1307"/>
    </row>
    <row r="347" spans="1:11">
      <c r="A347" s="1307" t="s">
        <v>1679</v>
      </c>
      <c r="B347" s="1307"/>
      <c r="C347" s="1307"/>
      <c r="D347" s="1307"/>
      <c r="E347" s="1307"/>
      <c r="F347" s="1307"/>
      <c r="G347" s="1307"/>
      <c r="H347" s="1307"/>
      <c r="I347" s="1307"/>
      <c r="J347" s="1307"/>
    </row>
    <row r="348" spans="1:11">
      <c r="A348" s="1307" t="s">
        <v>1680</v>
      </c>
      <c r="B348" s="1307"/>
      <c r="C348" s="1307"/>
      <c r="D348" s="1307"/>
      <c r="E348" s="1307"/>
      <c r="F348" s="1307"/>
      <c r="G348" s="1307"/>
      <c r="H348" s="1307"/>
      <c r="I348" s="1307"/>
      <c r="J348" s="1307"/>
    </row>
    <row r="349" spans="1:11">
      <c r="A349" s="1307" t="s">
        <v>1681</v>
      </c>
      <c r="B349" s="1307"/>
      <c r="C349" s="1307"/>
      <c r="D349" s="1307"/>
      <c r="E349" s="1307"/>
      <c r="F349" s="1307"/>
      <c r="G349" s="1307"/>
      <c r="H349" s="1307"/>
      <c r="I349" s="1307"/>
      <c r="J349" s="1307"/>
    </row>
    <row r="350" spans="1:11">
      <c r="A350" s="1307" t="s">
        <v>1682</v>
      </c>
      <c r="B350" s="1307"/>
      <c r="C350" s="1307"/>
      <c r="D350" s="1307"/>
      <c r="E350" s="1307"/>
      <c r="F350" s="1307"/>
      <c r="G350" s="1307"/>
      <c r="H350" s="1307"/>
      <c r="I350" s="1307"/>
      <c r="J350" s="1307"/>
    </row>
    <row r="351" spans="1:11">
      <c r="A351" s="1307" t="s">
        <v>1683</v>
      </c>
      <c r="B351" s="1307"/>
      <c r="C351" s="1307"/>
      <c r="D351" s="1307"/>
      <c r="E351" s="1307"/>
      <c r="F351" s="1307"/>
      <c r="G351" s="1307"/>
      <c r="H351" s="1307"/>
      <c r="I351" s="1307"/>
      <c r="J351" s="1307"/>
    </row>
    <row r="352" spans="1:11">
      <c r="A352" s="1307" t="s">
        <v>1684</v>
      </c>
      <c r="B352" s="1307"/>
      <c r="C352" s="1307"/>
      <c r="D352" s="1307"/>
      <c r="E352" s="1307"/>
      <c r="F352" s="1307"/>
      <c r="G352" s="1307"/>
      <c r="H352" s="1307"/>
      <c r="I352" s="1307"/>
      <c r="J352" s="1307"/>
    </row>
    <row r="353" spans="1:10">
      <c r="A353" s="1307" t="s">
        <v>1685</v>
      </c>
      <c r="B353" s="1307"/>
      <c r="C353" s="1307"/>
      <c r="D353" s="1307"/>
      <c r="E353" s="1307"/>
      <c r="F353" s="1307"/>
      <c r="G353" s="1307"/>
      <c r="H353" s="1307"/>
      <c r="I353" s="1307"/>
      <c r="J353" s="1307"/>
    </row>
    <row r="354" spans="1:10">
      <c r="A354" s="1307" t="s">
        <v>1686</v>
      </c>
      <c r="B354" s="1307"/>
      <c r="C354" s="1307"/>
      <c r="D354" s="1307"/>
      <c r="E354" s="1307"/>
      <c r="F354" s="1307"/>
      <c r="G354" s="1307"/>
      <c r="H354" s="1307"/>
      <c r="I354" s="1307"/>
      <c r="J354" s="1307"/>
    </row>
    <row r="355" spans="1:10">
      <c r="A355" s="1307" t="s">
        <v>1687</v>
      </c>
      <c r="B355" s="1307"/>
      <c r="C355" s="1307"/>
      <c r="D355" s="1307"/>
      <c r="E355" s="1307"/>
      <c r="F355" s="1307"/>
      <c r="G355" s="1307"/>
      <c r="H355" s="1307"/>
      <c r="I355" s="1307"/>
      <c r="J355" s="1307"/>
    </row>
    <row r="356" spans="1:10">
      <c r="A356" s="1400" t="s">
        <v>1688</v>
      </c>
      <c r="B356" s="1400"/>
      <c r="C356" s="1400"/>
      <c r="D356" s="1400"/>
      <c r="E356" s="1400"/>
      <c r="F356" s="1400"/>
      <c r="G356" s="1400"/>
      <c r="H356" s="1400"/>
      <c r="I356" s="1400"/>
      <c r="J356" s="1400"/>
    </row>
    <row r="357" spans="1:10">
      <c r="A357" s="1307" t="s">
        <v>1689</v>
      </c>
      <c r="B357" s="1307"/>
      <c r="C357" s="1307"/>
      <c r="D357" s="1307"/>
      <c r="E357" s="1307"/>
      <c r="F357" s="1307"/>
      <c r="G357" s="1307"/>
      <c r="H357" s="1307"/>
      <c r="I357" s="1307"/>
      <c r="J357" s="1307"/>
    </row>
    <row r="358" spans="1:10" ht="16.5" customHeight="1">
      <c r="A358" s="1307" t="s">
        <v>1690</v>
      </c>
      <c r="B358" s="1307"/>
      <c r="C358" s="1307"/>
      <c r="D358" s="1307"/>
      <c r="E358" s="1307"/>
      <c r="F358" s="1307"/>
      <c r="G358" s="1307"/>
      <c r="H358" s="1307"/>
      <c r="I358" s="1307"/>
      <c r="J358" s="1307"/>
    </row>
    <row r="359" spans="1:10">
      <c r="A359" s="1307" t="s">
        <v>1691</v>
      </c>
      <c r="B359" s="1307"/>
      <c r="C359" s="1307"/>
      <c r="D359" s="1307"/>
      <c r="E359" s="1307"/>
      <c r="F359" s="1307"/>
      <c r="G359" s="1307"/>
      <c r="H359" s="1307"/>
      <c r="I359" s="1307"/>
      <c r="J359" s="1307"/>
    </row>
    <row r="360" spans="1:10">
      <c r="A360" s="162"/>
      <c r="B360" s="162"/>
      <c r="C360" s="162"/>
      <c r="D360" s="162"/>
      <c r="E360" s="162"/>
      <c r="F360" s="162"/>
      <c r="G360" s="162"/>
      <c r="H360" s="162"/>
      <c r="I360" s="162"/>
      <c r="J360" s="162"/>
    </row>
    <row r="361" spans="1:10">
      <c r="A361" s="162"/>
      <c r="B361" s="162"/>
      <c r="C361" s="162"/>
      <c r="D361" s="162"/>
      <c r="E361" s="162"/>
      <c r="F361" s="162"/>
      <c r="G361" s="162"/>
      <c r="H361" s="162"/>
      <c r="I361" s="162"/>
      <c r="J361" s="162"/>
    </row>
    <row r="362" spans="1:10">
      <c r="A362" s="162"/>
      <c r="B362" s="162"/>
      <c r="C362" s="162"/>
      <c r="D362" s="162"/>
      <c r="E362" s="162"/>
      <c r="F362" s="162"/>
      <c r="G362" s="162"/>
      <c r="H362" s="162"/>
      <c r="I362" s="162"/>
      <c r="J362" s="162"/>
    </row>
    <row r="363" spans="1:10">
      <c r="A363" s="162"/>
      <c r="B363" s="162"/>
      <c r="C363" s="162"/>
      <c r="D363" s="162"/>
      <c r="E363" s="162"/>
      <c r="F363" s="162"/>
      <c r="G363" s="162"/>
      <c r="H363" s="162"/>
      <c r="I363" s="162"/>
      <c r="J363" s="162"/>
    </row>
    <row r="364" spans="1:10">
      <c r="A364" s="162"/>
      <c r="B364" s="162"/>
      <c r="C364" s="162"/>
      <c r="D364" s="162"/>
      <c r="E364" s="162"/>
      <c r="F364" s="162"/>
      <c r="G364" s="162"/>
      <c r="H364" s="162"/>
      <c r="I364" s="162"/>
      <c r="J364" s="162"/>
    </row>
    <row r="365" spans="1:10">
      <c r="A365" s="162"/>
      <c r="B365" s="162"/>
      <c r="C365" s="162"/>
      <c r="D365" s="162"/>
      <c r="E365" s="162"/>
      <c r="F365" s="162"/>
      <c r="G365" s="162"/>
      <c r="H365" s="162"/>
      <c r="I365" s="162"/>
      <c r="J365" s="162"/>
    </row>
    <row r="366" spans="1:10">
      <c r="A366" s="162"/>
      <c r="B366" s="162"/>
      <c r="C366" s="162"/>
      <c r="D366" s="162"/>
      <c r="E366" s="162"/>
      <c r="F366" s="162"/>
      <c r="G366" s="162"/>
      <c r="H366" s="162"/>
      <c r="I366" s="162"/>
      <c r="J366" s="162"/>
    </row>
    <row r="367" spans="1:10">
      <c r="A367" s="162"/>
      <c r="B367" s="162"/>
      <c r="C367" s="162"/>
      <c r="D367" s="162"/>
      <c r="E367" s="162"/>
      <c r="F367" s="162"/>
      <c r="G367" s="162"/>
      <c r="H367" s="162"/>
      <c r="I367" s="162"/>
      <c r="J367" s="162"/>
    </row>
    <row r="368" spans="1:10">
      <c r="A368" s="162"/>
      <c r="B368" s="162"/>
      <c r="C368" s="162"/>
      <c r="D368" s="162"/>
      <c r="E368" s="162"/>
      <c r="F368" s="162"/>
      <c r="G368" s="162"/>
      <c r="H368" s="162"/>
      <c r="I368" s="162"/>
      <c r="J368" s="162"/>
    </row>
    <row r="369" spans="1:10">
      <c r="A369" s="162"/>
      <c r="B369" s="162"/>
      <c r="C369" s="162"/>
      <c r="D369" s="162"/>
      <c r="E369" s="162"/>
      <c r="F369" s="162"/>
      <c r="G369" s="162"/>
      <c r="H369" s="162"/>
      <c r="I369" s="162"/>
      <c r="J369" s="162"/>
    </row>
    <row r="370" spans="1:10">
      <c r="A370" s="162"/>
      <c r="B370" s="162"/>
      <c r="C370" s="162"/>
      <c r="D370" s="162"/>
      <c r="E370" s="162"/>
      <c r="F370" s="162"/>
      <c r="G370" s="162"/>
      <c r="H370" s="162"/>
      <c r="I370" s="162"/>
      <c r="J370" s="162"/>
    </row>
    <row r="371" spans="1:10">
      <c r="A371" s="162"/>
      <c r="B371" s="162"/>
      <c r="C371" s="162"/>
      <c r="D371" s="162"/>
      <c r="E371" s="162"/>
      <c r="F371" s="162"/>
      <c r="G371" s="162"/>
      <c r="H371" s="162"/>
      <c r="I371" s="162"/>
      <c r="J371" s="162"/>
    </row>
    <row r="372" spans="1:10">
      <c r="A372" s="162"/>
      <c r="B372" s="162"/>
      <c r="C372" s="162"/>
      <c r="D372" s="162"/>
      <c r="E372" s="162"/>
      <c r="F372" s="162"/>
      <c r="G372" s="162"/>
      <c r="H372" s="162"/>
      <c r="I372" s="162"/>
      <c r="J372" s="162"/>
    </row>
    <row r="373" spans="1:10">
      <c r="A373" s="162"/>
      <c r="B373" s="162"/>
      <c r="C373" s="162"/>
      <c r="D373" s="162"/>
      <c r="E373" s="162"/>
      <c r="F373" s="162"/>
      <c r="G373" s="162"/>
      <c r="H373" s="162"/>
      <c r="I373" s="162"/>
      <c r="J373" s="162"/>
    </row>
    <row r="374" spans="1:10">
      <c r="A374" s="162"/>
      <c r="B374" s="162"/>
      <c r="C374" s="162"/>
      <c r="D374" s="162"/>
      <c r="E374" s="162"/>
      <c r="F374" s="162"/>
      <c r="G374" s="162"/>
      <c r="H374" s="162"/>
      <c r="I374" s="162"/>
      <c r="J374" s="162"/>
    </row>
    <row r="375" spans="1:10">
      <c r="A375" s="162"/>
      <c r="B375" s="162"/>
      <c r="C375" s="162"/>
      <c r="D375" s="162"/>
      <c r="E375" s="162"/>
      <c r="F375" s="162"/>
      <c r="G375" s="162"/>
      <c r="H375" s="162"/>
      <c r="I375" s="162"/>
      <c r="J375" s="162"/>
    </row>
    <row r="376" spans="1:10">
      <c r="A376" s="162"/>
      <c r="B376" s="162"/>
      <c r="C376" s="162"/>
      <c r="D376" s="162"/>
      <c r="E376" s="162"/>
      <c r="F376" s="162"/>
      <c r="G376" s="162"/>
      <c r="H376" s="162"/>
      <c r="I376" s="162"/>
      <c r="J376" s="162"/>
    </row>
    <row r="377" spans="1:10">
      <c r="A377" s="162"/>
      <c r="B377" s="162"/>
      <c r="C377" s="162"/>
      <c r="D377" s="162"/>
      <c r="E377" s="162"/>
      <c r="F377" s="162"/>
      <c r="G377" s="162"/>
      <c r="H377" s="162"/>
      <c r="I377" s="162"/>
      <c r="J377" s="162"/>
    </row>
    <row r="378" spans="1:10">
      <c r="A378" s="162"/>
      <c r="B378" s="162"/>
      <c r="C378" s="162"/>
      <c r="D378" s="162"/>
      <c r="E378" s="162"/>
      <c r="F378" s="162"/>
      <c r="G378" s="162"/>
      <c r="H378" s="162"/>
      <c r="I378" s="162"/>
      <c r="J378" s="162"/>
    </row>
    <row r="379" spans="1:10">
      <c r="A379" s="162"/>
      <c r="B379" s="162"/>
      <c r="C379" s="162"/>
      <c r="D379" s="162"/>
      <c r="E379" s="162"/>
      <c r="F379" s="162"/>
      <c r="G379" s="162"/>
      <c r="H379" s="162"/>
      <c r="I379" s="162"/>
      <c r="J379" s="162"/>
    </row>
    <row r="380" spans="1:10">
      <c r="A380" s="162"/>
      <c r="B380" s="162"/>
      <c r="C380" s="162"/>
      <c r="D380" s="162"/>
      <c r="E380" s="162"/>
      <c r="F380" s="162"/>
      <c r="G380" s="162"/>
      <c r="H380" s="162"/>
      <c r="I380" s="162"/>
      <c r="J380" s="162"/>
    </row>
    <row r="381" spans="1:10">
      <c r="A381" s="162"/>
      <c r="B381" s="162"/>
      <c r="C381" s="162"/>
      <c r="D381" s="162"/>
      <c r="E381" s="162"/>
      <c r="F381" s="162"/>
      <c r="G381" s="162"/>
      <c r="H381" s="162"/>
      <c r="I381" s="162"/>
      <c r="J381" s="162"/>
    </row>
    <row r="382" spans="1:10">
      <c r="A382" s="162"/>
      <c r="B382" s="162"/>
      <c r="C382" s="162"/>
      <c r="D382" s="162"/>
      <c r="E382" s="162"/>
      <c r="F382" s="162"/>
      <c r="G382" s="162"/>
      <c r="H382" s="162"/>
      <c r="I382" s="162"/>
      <c r="J382" s="162"/>
    </row>
    <row r="383" spans="1:10" ht="23.25" customHeight="1">
      <c r="A383" s="1353" t="s">
        <v>39</v>
      </c>
      <c r="B383" s="1353"/>
      <c r="C383" s="1353"/>
      <c r="D383" s="1353" t="s">
        <v>40</v>
      </c>
      <c r="E383" s="1353"/>
      <c r="F383" s="1353"/>
      <c r="G383" s="1353"/>
      <c r="H383" s="1353" t="s">
        <v>26</v>
      </c>
      <c r="I383" s="1353"/>
      <c r="J383" s="1353"/>
    </row>
    <row r="384" spans="1:10" ht="37.5" customHeight="1">
      <c r="A384" s="1447" t="s">
        <v>907</v>
      </c>
      <c r="B384" s="1448"/>
      <c r="C384" s="1449"/>
      <c r="D384" s="1355" t="s">
        <v>97</v>
      </c>
      <c r="E384" s="1450"/>
      <c r="F384" s="1450"/>
      <c r="G384" s="1356"/>
      <c r="H384" s="1451">
        <v>4397926</v>
      </c>
      <c r="I384" s="1452"/>
      <c r="J384" s="1453"/>
    </row>
    <row r="385" spans="1:11" ht="41.4">
      <c r="A385" s="275" t="s">
        <v>41</v>
      </c>
      <c r="B385" s="276" t="s">
        <v>42</v>
      </c>
      <c r="C385" s="276" t="s">
        <v>43</v>
      </c>
      <c r="D385" s="276" t="s">
        <v>44</v>
      </c>
      <c r="E385" s="276" t="s">
        <v>45</v>
      </c>
      <c r="F385" s="276" t="s">
        <v>46</v>
      </c>
      <c r="G385" s="276" t="s">
        <v>47</v>
      </c>
      <c r="H385" s="276" t="s">
        <v>48</v>
      </c>
      <c r="I385" s="276" t="s">
        <v>49</v>
      </c>
      <c r="J385" s="276" t="s">
        <v>50</v>
      </c>
    </row>
    <row r="386" spans="1:11" ht="32.25" customHeight="1">
      <c r="A386" s="168">
        <v>1</v>
      </c>
      <c r="B386" s="182" t="s">
        <v>942</v>
      </c>
      <c r="C386" s="173" t="s">
        <v>943</v>
      </c>
      <c r="D386" s="168" t="s">
        <v>902</v>
      </c>
      <c r="E386" s="168">
        <v>0</v>
      </c>
      <c r="F386" s="164">
        <v>20</v>
      </c>
      <c r="G386" s="168">
        <v>10</v>
      </c>
      <c r="H386" s="183">
        <v>72152701</v>
      </c>
      <c r="I386" s="168" t="s">
        <v>926</v>
      </c>
      <c r="J386" s="168" t="s">
        <v>926</v>
      </c>
    </row>
    <row r="387" spans="1:11" ht="32.25" customHeight="1">
      <c r="A387" s="168">
        <v>2</v>
      </c>
      <c r="B387" s="165">
        <v>3511011</v>
      </c>
      <c r="C387" s="172" t="s">
        <v>944</v>
      </c>
      <c r="D387" s="168" t="s">
        <v>902</v>
      </c>
      <c r="E387" s="168">
        <v>0</v>
      </c>
      <c r="F387" s="164">
        <v>4</v>
      </c>
      <c r="G387" s="168">
        <v>2</v>
      </c>
      <c r="H387" s="171">
        <v>72151302</v>
      </c>
      <c r="I387" s="168" t="s">
        <v>926</v>
      </c>
      <c r="J387" s="168" t="s">
        <v>926</v>
      </c>
    </row>
    <row r="388" spans="1:11" ht="32.25" customHeight="1">
      <c r="A388" s="168">
        <v>3</v>
      </c>
      <c r="B388" s="182" t="s">
        <v>945</v>
      </c>
      <c r="C388" s="172" t="s">
        <v>946</v>
      </c>
      <c r="D388" s="168" t="s">
        <v>947</v>
      </c>
      <c r="E388" s="168">
        <v>0</v>
      </c>
      <c r="F388" s="164">
        <v>4</v>
      </c>
      <c r="G388" s="168">
        <v>3</v>
      </c>
      <c r="H388" s="160">
        <v>86131502</v>
      </c>
      <c r="I388" s="168" t="s">
        <v>926</v>
      </c>
      <c r="J388" s="168" t="s">
        <v>926</v>
      </c>
    </row>
    <row r="389" spans="1:11" ht="32.25" customHeight="1">
      <c r="A389" s="168">
        <v>4</v>
      </c>
      <c r="B389" s="182" t="s">
        <v>945</v>
      </c>
      <c r="C389" s="172" t="s">
        <v>948</v>
      </c>
      <c r="D389" s="168" t="s">
        <v>947</v>
      </c>
      <c r="E389" s="168">
        <v>0</v>
      </c>
      <c r="F389" s="164">
        <v>6</v>
      </c>
      <c r="G389" s="168">
        <v>5</v>
      </c>
      <c r="H389" s="183">
        <v>73181104</v>
      </c>
      <c r="I389" s="168" t="s">
        <v>926</v>
      </c>
      <c r="J389" s="168" t="s">
        <v>926</v>
      </c>
    </row>
    <row r="390" spans="1:11" ht="32.25" customHeight="1">
      <c r="A390" s="168">
        <v>5</v>
      </c>
      <c r="B390" s="182" t="s">
        <v>945</v>
      </c>
      <c r="C390" s="172" t="s">
        <v>949</v>
      </c>
      <c r="D390" s="168" t="s">
        <v>947</v>
      </c>
      <c r="E390" s="168">
        <v>0</v>
      </c>
      <c r="F390" s="164">
        <v>4</v>
      </c>
      <c r="G390" s="168">
        <v>3</v>
      </c>
      <c r="H390" s="183">
        <v>73181104</v>
      </c>
      <c r="I390" s="168" t="s">
        <v>926</v>
      </c>
      <c r="J390" s="168" t="s">
        <v>926</v>
      </c>
    </row>
    <row r="391" spans="1:11" ht="27" customHeight="1">
      <c r="A391" s="1290" t="s">
        <v>24</v>
      </c>
      <c r="B391" s="1290"/>
      <c r="C391" s="1290"/>
      <c r="D391" s="1290"/>
      <c r="E391" s="1290"/>
      <c r="F391" s="1290"/>
      <c r="G391" s="1290"/>
      <c r="H391" s="1290"/>
      <c r="I391" s="1290"/>
      <c r="J391" s="240">
        <f>+H384</f>
        <v>4397926</v>
      </c>
      <c r="K391" s="241"/>
    </row>
    <row r="392" spans="1:11">
      <c r="A392" s="162"/>
      <c r="B392" s="162"/>
      <c r="C392" s="162"/>
      <c r="D392" s="162"/>
      <c r="E392" s="162"/>
      <c r="F392" s="162"/>
      <c r="G392" s="162"/>
      <c r="H392" s="162"/>
      <c r="I392" s="238"/>
      <c r="J392" s="162"/>
    </row>
    <row r="393" spans="1:11">
      <c r="A393" s="1154" t="s">
        <v>270</v>
      </c>
      <c r="B393" s="1154"/>
      <c r="C393" s="1154"/>
      <c r="D393" s="1154"/>
      <c r="E393" s="1154"/>
      <c r="F393" s="1154"/>
      <c r="G393" s="1154"/>
      <c r="H393" s="1154"/>
      <c r="I393" s="1154"/>
      <c r="J393" s="1154"/>
    </row>
    <row r="394" spans="1:11">
      <c r="A394" s="1155" t="s">
        <v>929</v>
      </c>
      <c r="B394" s="1155"/>
      <c r="C394" s="1155"/>
      <c r="D394" s="1155"/>
      <c r="E394" s="1155"/>
      <c r="F394" s="1155"/>
      <c r="G394" s="1155"/>
      <c r="H394" s="1155"/>
      <c r="I394" s="1155"/>
      <c r="J394" s="1155"/>
    </row>
    <row r="395" spans="1:11">
      <c r="A395" s="1244" t="s">
        <v>940</v>
      </c>
      <c r="B395" s="1244"/>
      <c r="C395" s="1244"/>
      <c r="D395" s="1244"/>
      <c r="E395" s="1244"/>
      <c r="F395" s="1244"/>
      <c r="G395" s="1244"/>
      <c r="H395" s="1244"/>
      <c r="I395" s="1244"/>
      <c r="J395" s="1244"/>
    </row>
    <row r="396" spans="1:11" ht="21.75" customHeight="1">
      <c r="A396" s="1156" t="s">
        <v>39</v>
      </c>
      <c r="B396" s="1156"/>
      <c r="C396" s="1156"/>
      <c r="D396" s="1156" t="s">
        <v>40</v>
      </c>
      <c r="E396" s="1156"/>
      <c r="F396" s="1156"/>
      <c r="G396" s="1156"/>
      <c r="H396" s="1156" t="s">
        <v>26</v>
      </c>
      <c r="I396" s="1156"/>
      <c r="J396" s="1156"/>
    </row>
    <row r="397" spans="1:11" ht="27" customHeight="1">
      <c r="A397" s="1156" t="s">
        <v>929</v>
      </c>
      <c r="B397" s="1156"/>
      <c r="C397" s="1156"/>
      <c r="D397" s="1261" t="s">
        <v>270</v>
      </c>
      <c r="E397" s="1261"/>
      <c r="F397" s="1261"/>
      <c r="G397" s="1261"/>
      <c r="H397" s="1158">
        <v>150000</v>
      </c>
      <c r="I397" s="1159"/>
      <c r="J397" s="1159"/>
    </row>
    <row r="398" spans="1:11" ht="41.4">
      <c r="A398" s="36" t="s">
        <v>41</v>
      </c>
      <c r="B398" s="47" t="s">
        <v>42</v>
      </c>
      <c r="C398" s="47" t="s">
        <v>43</v>
      </c>
      <c r="D398" s="47" t="s">
        <v>44</v>
      </c>
      <c r="E398" s="47" t="s">
        <v>45</v>
      </c>
      <c r="F398" s="47" t="s">
        <v>46</v>
      </c>
      <c r="G398" s="47" t="s">
        <v>47</v>
      </c>
      <c r="H398" s="47" t="s">
        <v>48</v>
      </c>
      <c r="I398" s="47" t="s">
        <v>49</v>
      </c>
      <c r="J398" s="47" t="s">
        <v>50</v>
      </c>
    </row>
    <row r="399" spans="1:11" ht="29.25" customHeight="1">
      <c r="A399" s="168">
        <v>1</v>
      </c>
      <c r="B399" s="174">
        <v>3899311</v>
      </c>
      <c r="C399" s="173" t="s">
        <v>950</v>
      </c>
      <c r="D399" s="168" t="s">
        <v>902</v>
      </c>
      <c r="E399" s="168">
        <v>0</v>
      </c>
      <c r="F399" s="164">
        <v>10</v>
      </c>
      <c r="G399" s="168">
        <v>10</v>
      </c>
      <c r="H399" s="183">
        <v>31211906</v>
      </c>
      <c r="I399" s="168" t="s">
        <v>926</v>
      </c>
      <c r="J399" s="168" t="s">
        <v>926</v>
      </c>
    </row>
    <row r="400" spans="1:11" ht="29.25" customHeight="1">
      <c r="A400" s="168">
        <v>2</v>
      </c>
      <c r="B400" s="174">
        <v>3899310</v>
      </c>
      <c r="C400" s="166" t="s">
        <v>951</v>
      </c>
      <c r="D400" s="168" t="s">
        <v>902</v>
      </c>
      <c r="E400" s="168">
        <v>0</v>
      </c>
      <c r="F400" s="164">
        <v>10</v>
      </c>
      <c r="G400" s="168">
        <v>10</v>
      </c>
      <c r="H400" s="183">
        <v>31211904</v>
      </c>
      <c r="I400" s="168" t="s">
        <v>926</v>
      </c>
      <c r="J400" s="168" t="s">
        <v>926</v>
      </c>
    </row>
    <row r="401" spans="1:11" ht="27" customHeight="1">
      <c r="A401" s="1290" t="s">
        <v>24</v>
      </c>
      <c r="B401" s="1290"/>
      <c r="C401" s="1290"/>
      <c r="D401" s="1290"/>
      <c r="E401" s="1290"/>
      <c r="F401" s="1290"/>
      <c r="G401" s="1290"/>
      <c r="H401" s="1290"/>
      <c r="I401" s="1290"/>
      <c r="J401" s="240">
        <f>+H397</f>
        <v>150000</v>
      </c>
      <c r="K401" s="241"/>
    </row>
    <row r="402" spans="1:11" ht="15" thickBot="1">
      <c r="A402" s="162"/>
      <c r="B402" s="162"/>
      <c r="C402" s="162"/>
      <c r="D402" s="162"/>
      <c r="E402" s="162"/>
      <c r="F402" s="162"/>
      <c r="G402" s="162"/>
      <c r="H402" s="162"/>
      <c r="I402" s="238"/>
      <c r="J402" s="162"/>
    </row>
    <row r="403" spans="1:11" ht="16.2" thickBot="1">
      <c r="A403" s="1405" t="s">
        <v>938</v>
      </c>
      <c r="B403" s="1406"/>
      <c r="C403" s="1406"/>
      <c r="D403" s="1406"/>
      <c r="E403" s="1406"/>
      <c r="F403" s="1406"/>
      <c r="G403" s="1406"/>
      <c r="H403" s="1406"/>
      <c r="I403" s="1407"/>
      <c r="J403" s="323">
        <f>+J182+J197+J207+J216+J230+J257+J269+J279+J290+J299+J307+J321+J329+J340+J391+J401</f>
        <v>121146731</v>
      </c>
    </row>
    <row r="404" spans="1:11" ht="11.25" customHeight="1">
      <c r="A404" s="177"/>
      <c r="B404" s="169"/>
      <c r="C404" s="175"/>
      <c r="D404" s="176"/>
      <c r="E404" s="167"/>
      <c r="F404" s="169"/>
      <c r="G404" s="167"/>
      <c r="H404" s="169"/>
      <c r="I404" s="167"/>
      <c r="J404" s="167"/>
    </row>
    <row r="405" spans="1:11">
      <c r="A405" s="1243" t="s">
        <v>21</v>
      </c>
      <c r="B405" s="1244"/>
      <c r="C405" s="1244"/>
      <c r="D405" s="1244"/>
      <c r="E405" s="1244"/>
      <c r="F405" s="1244"/>
      <c r="G405" s="1244"/>
      <c r="H405" s="1244"/>
      <c r="I405" s="1244"/>
      <c r="J405" s="1244"/>
    </row>
    <row r="406" spans="1:11">
      <c r="A406" s="162"/>
      <c r="B406" s="162"/>
      <c r="C406" s="162"/>
      <c r="D406" s="162"/>
      <c r="E406" s="162"/>
      <c r="F406" s="162"/>
      <c r="G406" s="162"/>
      <c r="H406" s="162"/>
      <c r="I406" s="162"/>
      <c r="J406" s="162"/>
    </row>
    <row r="407" spans="1:11">
      <c r="A407" s="1154" t="s">
        <v>927</v>
      </c>
      <c r="B407" s="1154"/>
      <c r="C407" s="1154"/>
      <c r="D407" s="1154"/>
      <c r="E407" s="1154"/>
      <c r="F407" s="1154"/>
      <c r="G407" s="1154"/>
      <c r="H407" s="1154"/>
      <c r="I407" s="1154"/>
      <c r="J407" s="1154"/>
    </row>
    <row r="408" spans="1:11">
      <c r="A408" s="1155" t="s">
        <v>912</v>
      </c>
      <c r="B408" s="1155"/>
      <c r="C408" s="1155"/>
      <c r="D408" s="1155"/>
      <c r="E408" s="1155"/>
      <c r="F408" s="1155"/>
      <c r="G408" s="1155"/>
      <c r="H408" s="1155"/>
      <c r="I408" s="1155"/>
      <c r="J408" s="1155"/>
    </row>
    <row r="409" spans="1:11">
      <c r="A409" s="1244" t="s">
        <v>940</v>
      </c>
      <c r="B409" s="1244"/>
      <c r="C409" s="1244"/>
      <c r="D409" s="1244"/>
      <c r="E409" s="1244"/>
      <c r="F409" s="1244"/>
      <c r="G409" s="1244"/>
      <c r="H409" s="1244"/>
      <c r="I409" s="1244"/>
      <c r="J409" s="1244"/>
    </row>
    <row r="410" spans="1:11" ht="15" customHeight="1">
      <c r="A410" s="1165" t="s">
        <v>39</v>
      </c>
      <c r="B410" s="1165"/>
      <c r="C410" s="1165"/>
      <c r="D410" s="1165" t="s">
        <v>40</v>
      </c>
      <c r="E410" s="1165"/>
      <c r="F410" s="1165"/>
      <c r="G410" s="1165"/>
      <c r="H410" s="1165" t="s">
        <v>26</v>
      </c>
      <c r="I410" s="1165"/>
      <c r="J410" s="1165"/>
    </row>
    <row r="411" spans="1:11" ht="26.25" customHeight="1">
      <c r="A411" s="1165" t="s">
        <v>912</v>
      </c>
      <c r="B411" s="1165"/>
      <c r="C411" s="1165"/>
      <c r="D411" s="1261" t="s">
        <v>927</v>
      </c>
      <c r="E411" s="1261"/>
      <c r="F411" s="1261"/>
      <c r="G411" s="1261"/>
      <c r="H411" s="1262">
        <v>11267532</v>
      </c>
      <c r="I411" s="1263"/>
      <c r="J411" s="1263"/>
    </row>
    <row r="412" spans="1:11" ht="41.4">
      <c r="A412" s="85" t="s">
        <v>41</v>
      </c>
      <c r="B412" s="37" t="s">
        <v>42</v>
      </c>
      <c r="C412" s="37" t="s">
        <v>43</v>
      </c>
      <c r="D412" s="37" t="s">
        <v>44</v>
      </c>
      <c r="E412" s="37" t="s">
        <v>45</v>
      </c>
      <c r="F412" s="37" t="s">
        <v>46</v>
      </c>
      <c r="G412" s="37" t="s">
        <v>47</v>
      </c>
      <c r="H412" s="37" t="s">
        <v>48</v>
      </c>
      <c r="I412" s="37" t="s">
        <v>49</v>
      </c>
      <c r="J412" s="37" t="s">
        <v>50</v>
      </c>
    </row>
    <row r="413" spans="1:11" ht="27.6">
      <c r="A413" s="168">
        <v>1</v>
      </c>
      <c r="B413" s="168">
        <v>64223</v>
      </c>
      <c r="C413" s="173" t="s">
        <v>952</v>
      </c>
      <c r="D413" s="168" t="s">
        <v>304</v>
      </c>
      <c r="E413" s="168">
        <v>0</v>
      </c>
      <c r="F413" s="178">
        <v>26</v>
      </c>
      <c r="G413" s="178">
        <v>26</v>
      </c>
      <c r="H413" s="168">
        <v>78111802</v>
      </c>
      <c r="I413" s="168" t="s">
        <v>926</v>
      </c>
      <c r="J413" s="168" t="s">
        <v>926</v>
      </c>
    </row>
    <row r="414" spans="1:11" ht="27.6">
      <c r="A414" s="168">
        <v>2</v>
      </c>
      <c r="B414" s="168">
        <v>64223</v>
      </c>
      <c r="C414" s="173" t="s">
        <v>928</v>
      </c>
      <c r="D414" s="168" t="s">
        <v>304</v>
      </c>
      <c r="E414" s="168">
        <v>0</v>
      </c>
      <c r="F414" s="178">
        <v>26</v>
      </c>
      <c r="G414" s="178">
        <v>26</v>
      </c>
      <c r="H414" s="168">
        <v>78111802</v>
      </c>
      <c r="I414" s="168" t="s">
        <v>926</v>
      </c>
      <c r="J414" s="168" t="s">
        <v>926</v>
      </c>
    </row>
    <row r="415" spans="1:11" ht="27.6">
      <c r="A415" s="168">
        <v>3</v>
      </c>
      <c r="B415" s="168">
        <v>64223</v>
      </c>
      <c r="C415" s="173" t="s">
        <v>953</v>
      </c>
      <c r="D415" s="168" t="s">
        <v>304</v>
      </c>
      <c r="E415" s="168">
        <v>0</v>
      </c>
      <c r="F415" s="178">
        <v>25</v>
      </c>
      <c r="G415" s="178">
        <v>25</v>
      </c>
      <c r="H415" s="168">
        <v>78111802</v>
      </c>
      <c r="I415" s="168" t="s">
        <v>926</v>
      </c>
      <c r="J415" s="168" t="s">
        <v>926</v>
      </c>
    </row>
    <row r="416" spans="1:11" ht="27.6">
      <c r="A416" s="168">
        <v>4</v>
      </c>
      <c r="B416" s="168">
        <v>64223</v>
      </c>
      <c r="C416" s="173" t="s">
        <v>954</v>
      </c>
      <c r="D416" s="168" t="s">
        <v>304</v>
      </c>
      <c r="E416" s="168">
        <v>0</v>
      </c>
      <c r="F416" s="178">
        <v>25</v>
      </c>
      <c r="G416" s="178">
        <v>25</v>
      </c>
      <c r="H416" s="168">
        <v>78111802</v>
      </c>
      <c r="I416" s="168" t="s">
        <v>926</v>
      </c>
      <c r="J416" s="168" t="s">
        <v>926</v>
      </c>
    </row>
    <row r="417" spans="1:12" ht="27.6">
      <c r="A417" s="168">
        <v>5</v>
      </c>
      <c r="B417" s="168">
        <v>64223</v>
      </c>
      <c r="C417" s="173" t="s">
        <v>962</v>
      </c>
      <c r="D417" s="168" t="s">
        <v>304</v>
      </c>
      <c r="E417" s="168">
        <v>0</v>
      </c>
      <c r="F417" s="178">
        <v>25</v>
      </c>
      <c r="G417" s="178">
        <v>25</v>
      </c>
      <c r="H417" s="168">
        <v>78111802</v>
      </c>
      <c r="I417" s="168" t="s">
        <v>926</v>
      </c>
      <c r="J417" s="168" t="s">
        <v>926</v>
      </c>
    </row>
    <row r="418" spans="1:12" ht="27.6">
      <c r="A418" s="168">
        <v>6</v>
      </c>
      <c r="B418" s="168">
        <v>64223</v>
      </c>
      <c r="C418" s="173" t="s">
        <v>960</v>
      </c>
      <c r="D418" s="168" t="s">
        <v>304</v>
      </c>
      <c r="E418" s="168">
        <v>0</v>
      </c>
      <c r="F418" s="178">
        <v>25</v>
      </c>
      <c r="G418" s="178">
        <v>25</v>
      </c>
      <c r="H418" s="168">
        <v>78111802</v>
      </c>
      <c r="I418" s="168" t="s">
        <v>926</v>
      </c>
      <c r="J418" s="168" t="s">
        <v>926</v>
      </c>
    </row>
    <row r="419" spans="1:12" ht="27.6">
      <c r="A419" s="168">
        <v>7</v>
      </c>
      <c r="B419" s="168">
        <v>64223</v>
      </c>
      <c r="C419" s="173" t="s">
        <v>955</v>
      </c>
      <c r="D419" s="168" t="s">
        <v>304</v>
      </c>
      <c r="E419" s="168">
        <v>0</v>
      </c>
      <c r="F419" s="178">
        <v>11</v>
      </c>
      <c r="G419" s="178">
        <v>11</v>
      </c>
      <c r="H419" s="168">
        <v>78111802</v>
      </c>
      <c r="I419" s="168" t="s">
        <v>926</v>
      </c>
      <c r="J419" s="168" t="s">
        <v>926</v>
      </c>
    </row>
    <row r="420" spans="1:12" ht="27.6">
      <c r="A420" s="168">
        <v>8</v>
      </c>
      <c r="B420" s="168">
        <v>64223</v>
      </c>
      <c r="C420" s="173" t="s">
        <v>961</v>
      </c>
      <c r="D420" s="168" t="s">
        <v>304</v>
      </c>
      <c r="E420" s="168">
        <v>0</v>
      </c>
      <c r="F420" s="178">
        <v>10</v>
      </c>
      <c r="G420" s="178">
        <v>10</v>
      </c>
      <c r="H420" s="168">
        <v>78111802</v>
      </c>
      <c r="I420" s="168" t="s">
        <v>926</v>
      </c>
      <c r="J420" s="168" t="s">
        <v>926</v>
      </c>
    </row>
    <row r="421" spans="1:12" ht="27.6">
      <c r="A421" s="168">
        <v>9</v>
      </c>
      <c r="B421" s="168">
        <v>64223</v>
      </c>
      <c r="C421" s="173" t="s">
        <v>956</v>
      </c>
      <c r="D421" s="168" t="s">
        <v>304</v>
      </c>
      <c r="E421" s="168">
        <v>0</v>
      </c>
      <c r="F421" s="178">
        <v>5</v>
      </c>
      <c r="G421" s="178">
        <v>5</v>
      </c>
      <c r="H421" s="168">
        <v>78111802</v>
      </c>
      <c r="I421" s="168" t="s">
        <v>926</v>
      </c>
      <c r="J421" s="168" t="s">
        <v>926</v>
      </c>
    </row>
    <row r="422" spans="1:12" ht="27.6">
      <c r="A422" s="168">
        <v>10</v>
      </c>
      <c r="B422" s="168">
        <v>64223</v>
      </c>
      <c r="C422" s="173" t="s">
        <v>957</v>
      </c>
      <c r="D422" s="168" t="s">
        <v>304</v>
      </c>
      <c r="E422" s="168">
        <v>0</v>
      </c>
      <c r="F422" s="168">
        <v>5</v>
      </c>
      <c r="G422" s="168">
        <v>5</v>
      </c>
      <c r="H422" s="168">
        <v>78111802</v>
      </c>
      <c r="I422" s="168" t="s">
        <v>926</v>
      </c>
      <c r="J422" s="168" t="s">
        <v>926</v>
      </c>
    </row>
    <row r="423" spans="1:12" ht="27.6">
      <c r="A423" s="168">
        <v>11</v>
      </c>
      <c r="B423" s="168">
        <v>64223</v>
      </c>
      <c r="C423" s="173" t="s">
        <v>958</v>
      </c>
      <c r="D423" s="168" t="s">
        <v>304</v>
      </c>
      <c r="E423" s="168">
        <v>0</v>
      </c>
      <c r="F423" s="168">
        <v>5</v>
      </c>
      <c r="G423" s="168">
        <v>5</v>
      </c>
      <c r="H423" s="168">
        <v>78111802</v>
      </c>
      <c r="I423" s="168" t="s">
        <v>926</v>
      </c>
      <c r="J423" s="168" t="s">
        <v>926</v>
      </c>
    </row>
    <row r="424" spans="1:12" ht="27.6">
      <c r="A424" s="168">
        <v>12</v>
      </c>
      <c r="B424" s="168">
        <v>64223</v>
      </c>
      <c r="C424" s="173" t="s">
        <v>959</v>
      </c>
      <c r="D424" s="168" t="s">
        <v>304</v>
      </c>
      <c r="E424" s="168">
        <v>0</v>
      </c>
      <c r="F424" s="168">
        <v>5</v>
      </c>
      <c r="G424" s="168">
        <v>5</v>
      </c>
      <c r="H424" s="168">
        <v>78111802</v>
      </c>
      <c r="I424" s="168" t="s">
        <v>926</v>
      </c>
      <c r="J424" s="168" t="s">
        <v>926</v>
      </c>
    </row>
    <row r="425" spans="1:12" ht="27" customHeight="1">
      <c r="A425" s="1290" t="s">
        <v>24</v>
      </c>
      <c r="B425" s="1290"/>
      <c r="C425" s="1290"/>
      <c r="D425" s="1290"/>
      <c r="E425" s="1290"/>
      <c r="F425" s="1290"/>
      <c r="G425" s="1290"/>
      <c r="H425" s="1290"/>
      <c r="I425" s="1290"/>
      <c r="J425" s="240">
        <f>+H411</f>
        <v>11267532</v>
      </c>
      <c r="K425" s="241"/>
    </row>
    <row r="426" spans="1:12">
      <c r="A426" s="162"/>
      <c r="B426" s="162"/>
      <c r="C426" s="162"/>
      <c r="D426" s="162"/>
      <c r="E426" s="162"/>
      <c r="F426" s="162"/>
      <c r="G426" s="162"/>
      <c r="H426" s="162"/>
      <c r="I426" s="238"/>
      <c r="J426" s="162"/>
    </row>
    <row r="427" spans="1:12" ht="15" customHeight="1">
      <c r="A427" s="1154" t="s">
        <v>1005</v>
      </c>
      <c r="B427" s="1154"/>
      <c r="C427" s="1154"/>
      <c r="D427" s="1154"/>
      <c r="E427" s="1154"/>
      <c r="F427" s="1154"/>
      <c r="G427" s="1154"/>
      <c r="H427" s="1154"/>
      <c r="I427" s="1154"/>
      <c r="J427" s="1154"/>
      <c r="K427" s="263"/>
    </row>
    <row r="428" spans="1:12" ht="15" customHeight="1">
      <c r="A428" s="1257" t="s">
        <v>1112</v>
      </c>
      <c r="B428" s="1257"/>
      <c r="C428" s="1257"/>
      <c r="D428" s="1257"/>
      <c r="E428" s="1257"/>
      <c r="F428" s="1257"/>
      <c r="G428" s="1257"/>
      <c r="H428" s="1257"/>
      <c r="I428" s="1257"/>
      <c r="J428" s="1257"/>
      <c r="K428" s="1444"/>
      <c r="L428" s="1444"/>
    </row>
    <row r="429" spans="1:12" ht="12" customHeight="1">
      <c r="A429" s="1445" t="s">
        <v>1118</v>
      </c>
      <c r="B429" s="1445"/>
      <c r="C429" s="1445"/>
      <c r="D429" s="1445"/>
      <c r="E429" s="1445"/>
      <c r="F429" s="1445"/>
      <c r="G429" s="1445"/>
      <c r="H429" s="1445"/>
      <c r="I429" s="1445"/>
      <c r="J429" s="1445"/>
      <c r="K429" s="264"/>
    </row>
    <row r="430" spans="1:12" ht="15" customHeight="1">
      <c r="A430" s="1156" t="s">
        <v>39</v>
      </c>
      <c r="B430" s="1156"/>
      <c r="C430" s="1156"/>
      <c r="D430" s="1156" t="s">
        <v>40</v>
      </c>
      <c r="E430" s="1156"/>
      <c r="F430" s="1156"/>
      <c r="G430" s="1156"/>
      <c r="H430" s="1156" t="s">
        <v>26</v>
      </c>
      <c r="I430" s="1156"/>
      <c r="J430" s="1156"/>
      <c r="K430" s="264"/>
    </row>
    <row r="431" spans="1:12" ht="27" customHeight="1">
      <c r="A431" s="1156" t="s">
        <v>86</v>
      </c>
      <c r="B431" s="1156"/>
      <c r="C431" s="1156"/>
      <c r="D431" s="1157" t="s">
        <v>1113</v>
      </c>
      <c r="E431" s="1157"/>
      <c r="F431" s="1157"/>
      <c r="G431" s="1157"/>
      <c r="H431" s="1158">
        <v>15000000</v>
      </c>
      <c r="I431" s="1159"/>
      <c r="J431" s="1159"/>
      <c r="K431" s="264"/>
    </row>
    <row r="432" spans="1:12" ht="41.4">
      <c r="A432" s="36" t="s">
        <v>41</v>
      </c>
      <c r="B432" s="47" t="s">
        <v>42</v>
      </c>
      <c r="C432" s="47" t="s">
        <v>43</v>
      </c>
      <c r="D432" s="47" t="s">
        <v>44</v>
      </c>
      <c r="E432" s="47" t="s">
        <v>45</v>
      </c>
      <c r="F432" s="47" t="s">
        <v>46</v>
      </c>
      <c r="G432" s="47" t="s">
        <v>47</v>
      </c>
      <c r="H432" s="47" t="s">
        <v>48</v>
      </c>
      <c r="I432" s="47" t="s">
        <v>49</v>
      </c>
      <c r="J432" s="47" t="s">
        <v>50</v>
      </c>
      <c r="K432" s="264"/>
    </row>
    <row r="433" spans="1:11" ht="27.6">
      <c r="A433" s="37">
        <v>13</v>
      </c>
      <c r="B433" s="46">
        <v>64221</v>
      </c>
      <c r="C433" s="78" t="s">
        <v>1119</v>
      </c>
      <c r="D433" s="301" t="s">
        <v>304</v>
      </c>
      <c r="E433" s="46">
        <v>0</v>
      </c>
      <c r="F433" s="46">
        <v>20</v>
      </c>
      <c r="G433" s="46">
        <v>20</v>
      </c>
      <c r="H433" s="46">
        <v>78110000</v>
      </c>
      <c r="I433" s="38">
        <v>234504</v>
      </c>
      <c r="J433" s="38">
        <f>I433*F433</f>
        <v>4690080</v>
      </c>
      <c r="K433" s="264"/>
    </row>
    <row r="434" spans="1:11" ht="27.6">
      <c r="A434" s="37">
        <f>A433+1</f>
        <v>14</v>
      </c>
      <c r="B434" s="46">
        <v>64221</v>
      </c>
      <c r="C434" s="78" t="s">
        <v>1120</v>
      </c>
      <c r="D434" s="301" t="s">
        <v>304</v>
      </c>
      <c r="E434" s="46">
        <v>0</v>
      </c>
      <c r="F434" s="46">
        <v>20</v>
      </c>
      <c r="G434" s="46">
        <v>20</v>
      </c>
      <c r="H434" s="46">
        <v>78110000</v>
      </c>
      <c r="I434" s="38">
        <v>234504</v>
      </c>
      <c r="J434" s="38">
        <f t="shared" ref="J434:J497" si="2">I434*F434</f>
        <v>4690080</v>
      </c>
      <c r="K434" s="264"/>
    </row>
    <row r="435" spans="1:11" ht="27.6">
      <c r="A435" s="37">
        <f t="shared" ref="A435:A498" si="3">A434+1</f>
        <v>15</v>
      </c>
      <c r="B435" s="46">
        <v>64221</v>
      </c>
      <c r="C435" s="78" t="s">
        <v>1121</v>
      </c>
      <c r="D435" s="301" t="s">
        <v>304</v>
      </c>
      <c r="E435" s="46">
        <v>0</v>
      </c>
      <c r="F435" s="46">
        <v>20</v>
      </c>
      <c r="G435" s="46">
        <v>20</v>
      </c>
      <c r="H435" s="46">
        <v>78110000</v>
      </c>
      <c r="I435" s="38">
        <v>234504</v>
      </c>
      <c r="J435" s="38">
        <f t="shared" si="2"/>
        <v>4690080</v>
      </c>
      <c r="K435" s="264"/>
    </row>
    <row r="436" spans="1:11" ht="41.4">
      <c r="A436" s="37">
        <f t="shared" si="3"/>
        <v>16</v>
      </c>
      <c r="B436" s="46">
        <v>64221</v>
      </c>
      <c r="C436" s="78" t="s">
        <v>1122</v>
      </c>
      <c r="D436" s="301" t="s">
        <v>304</v>
      </c>
      <c r="E436" s="46">
        <v>0</v>
      </c>
      <c r="F436" s="46">
        <v>20</v>
      </c>
      <c r="G436" s="46">
        <v>20</v>
      </c>
      <c r="H436" s="46">
        <v>78110000</v>
      </c>
      <c r="I436" s="38">
        <v>234504</v>
      </c>
      <c r="J436" s="38">
        <f t="shared" si="2"/>
        <v>4690080</v>
      </c>
      <c r="K436" s="264"/>
    </row>
    <row r="437" spans="1:11" ht="27.6">
      <c r="A437" s="37">
        <f t="shared" si="3"/>
        <v>17</v>
      </c>
      <c r="B437" s="46">
        <v>64221</v>
      </c>
      <c r="C437" s="78" t="s">
        <v>1123</v>
      </c>
      <c r="D437" s="301" t="s">
        <v>304</v>
      </c>
      <c r="E437" s="46">
        <v>0</v>
      </c>
      <c r="F437" s="46">
        <v>30</v>
      </c>
      <c r="G437" s="46">
        <v>30</v>
      </c>
      <c r="H437" s="46">
        <v>78110000</v>
      </c>
      <c r="I437" s="38">
        <v>234504</v>
      </c>
      <c r="J437" s="38">
        <f t="shared" si="2"/>
        <v>7035120</v>
      </c>
      <c r="K437" s="264"/>
    </row>
    <row r="438" spans="1:11" ht="27.6">
      <c r="A438" s="37">
        <f t="shared" si="3"/>
        <v>18</v>
      </c>
      <c r="B438" s="46">
        <v>64221</v>
      </c>
      <c r="C438" s="78" t="s">
        <v>1124</v>
      </c>
      <c r="D438" s="301" t="s">
        <v>304</v>
      </c>
      <c r="E438" s="46">
        <v>0</v>
      </c>
      <c r="F438" s="46">
        <v>20</v>
      </c>
      <c r="G438" s="46">
        <v>20</v>
      </c>
      <c r="H438" s="46">
        <v>78110000</v>
      </c>
      <c r="I438" s="38">
        <v>234504</v>
      </c>
      <c r="J438" s="38">
        <f t="shared" si="2"/>
        <v>4690080</v>
      </c>
      <c r="K438" s="264"/>
    </row>
    <row r="439" spans="1:11" ht="27.6">
      <c r="A439" s="37">
        <f t="shared" si="3"/>
        <v>19</v>
      </c>
      <c r="B439" s="46">
        <v>64221</v>
      </c>
      <c r="C439" s="78" t="s">
        <v>1125</v>
      </c>
      <c r="D439" s="301" t="s">
        <v>304</v>
      </c>
      <c r="E439" s="46">
        <v>0</v>
      </c>
      <c r="F439" s="46">
        <v>20</v>
      </c>
      <c r="G439" s="46">
        <v>20</v>
      </c>
      <c r="H439" s="46">
        <v>78110000</v>
      </c>
      <c r="I439" s="38">
        <v>234504</v>
      </c>
      <c r="J439" s="38">
        <f t="shared" si="2"/>
        <v>4690080</v>
      </c>
      <c r="K439" s="264"/>
    </row>
    <row r="440" spans="1:11" ht="27.6">
      <c r="A440" s="37">
        <f t="shared" si="3"/>
        <v>20</v>
      </c>
      <c r="B440" s="46">
        <v>64221</v>
      </c>
      <c r="C440" s="78" t="s">
        <v>1126</v>
      </c>
      <c r="D440" s="301" t="s">
        <v>304</v>
      </c>
      <c r="E440" s="46">
        <v>0</v>
      </c>
      <c r="F440" s="46">
        <v>30</v>
      </c>
      <c r="G440" s="46">
        <v>30</v>
      </c>
      <c r="H440" s="46">
        <v>78110000</v>
      </c>
      <c r="I440" s="38">
        <v>234504</v>
      </c>
      <c r="J440" s="38">
        <f t="shared" si="2"/>
        <v>7035120</v>
      </c>
      <c r="K440" s="264"/>
    </row>
    <row r="441" spans="1:11" ht="27.6">
      <c r="A441" s="37">
        <f t="shared" si="3"/>
        <v>21</v>
      </c>
      <c r="B441" s="46">
        <v>64221</v>
      </c>
      <c r="C441" s="78" t="s">
        <v>1127</v>
      </c>
      <c r="D441" s="301" t="s">
        <v>304</v>
      </c>
      <c r="E441" s="46">
        <v>0</v>
      </c>
      <c r="F441" s="46">
        <v>30</v>
      </c>
      <c r="G441" s="46">
        <v>30</v>
      </c>
      <c r="H441" s="46">
        <v>78110000</v>
      </c>
      <c r="I441" s="38">
        <v>234504</v>
      </c>
      <c r="J441" s="38">
        <f t="shared" si="2"/>
        <v>7035120</v>
      </c>
      <c r="K441" s="264"/>
    </row>
    <row r="442" spans="1:11" ht="27.6">
      <c r="A442" s="37">
        <f t="shared" si="3"/>
        <v>22</v>
      </c>
      <c r="B442" s="46">
        <v>64221</v>
      </c>
      <c r="C442" s="78" t="s">
        <v>1128</v>
      </c>
      <c r="D442" s="301" t="s">
        <v>304</v>
      </c>
      <c r="E442" s="46">
        <v>0</v>
      </c>
      <c r="F442" s="46">
        <v>20</v>
      </c>
      <c r="G442" s="46">
        <v>20</v>
      </c>
      <c r="H442" s="46">
        <v>78110000</v>
      </c>
      <c r="I442" s="38">
        <v>234504</v>
      </c>
      <c r="J442" s="38">
        <f t="shared" si="2"/>
        <v>4690080</v>
      </c>
      <c r="K442" s="264"/>
    </row>
    <row r="443" spans="1:11" ht="27.6">
      <c r="A443" s="37">
        <f t="shared" si="3"/>
        <v>23</v>
      </c>
      <c r="B443" s="46">
        <v>64221</v>
      </c>
      <c r="C443" s="78" t="s">
        <v>1129</v>
      </c>
      <c r="D443" s="301" t="s">
        <v>304</v>
      </c>
      <c r="E443" s="46">
        <v>0</v>
      </c>
      <c r="F443" s="46">
        <v>20</v>
      </c>
      <c r="G443" s="46">
        <v>20</v>
      </c>
      <c r="H443" s="46">
        <v>78110000</v>
      </c>
      <c r="I443" s="38">
        <v>234504</v>
      </c>
      <c r="J443" s="38">
        <f t="shared" si="2"/>
        <v>4690080</v>
      </c>
      <c r="K443" s="264"/>
    </row>
    <row r="444" spans="1:11" ht="27.6">
      <c r="A444" s="37">
        <f t="shared" si="3"/>
        <v>24</v>
      </c>
      <c r="B444" s="46">
        <v>64221</v>
      </c>
      <c r="C444" s="78" t="s">
        <v>1130</v>
      </c>
      <c r="D444" s="301" t="s">
        <v>304</v>
      </c>
      <c r="E444" s="46">
        <v>0</v>
      </c>
      <c r="F444" s="46">
        <v>20</v>
      </c>
      <c r="G444" s="46">
        <v>20</v>
      </c>
      <c r="H444" s="46">
        <v>78110000</v>
      </c>
      <c r="I444" s="38">
        <v>234504</v>
      </c>
      <c r="J444" s="38">
        <f t="shared" si="2"/>
        <v>4690080</v>
      </c>
      <c r="K444" s="264"/>
    </row>
    <row r="445" spans="1:11" ht="27.6">
      <c r="A445" s="37">
        <f t="shared" si="3"/>
        <v>25</v>
      </c>
      <c r="B445" s="46">
        <v>64221</v>
      </c>
      <c r="C445" s="78" t="s">
        <v>1131</v>
      </c>
      <c r="D445" s="301" t="s">
        <v>304</v>
      </c>
      <c r="E445" s="46">
        <v>0</v>
      </c>
      <c r="F445" s="46">
        <v>20</v>
      </c>
      <c r="G445" s="46">
        <v>20</v>
      </c>
      <c r="H445" s="46">
        <v>78110000</v>
      </c>
      <c r="I445" s="38">
        <v>234504</v>
      </c>
      <c r="J445" s="38">
        <f t="shared" si="2"/>
        <v>4690080</v>
      </c>
      <c r="K445" s="264"/>
    </row>
    <row r="446" spans="1:11" ht="27.6">
      <c r="A446" s="37">
        <f t="shared" si="3"/>
        <v>26</v>
      </c>
      <c r="B446" s="46">
        <v>64221</v>
      </c>
      <c r="C446" s="78" t="s">
        <v>1132</v>
      </c>
      <c r="D446" s="301" t="s">
        <v>304</v>
      </c>
      <c r="E446" s="46">
        <v>0</v>
      </c>
      <c r="F446" s="46">
        <v>20</v>
      </c>
      <c r="G446" s="46">
        <v>20</v>
      </c>
      <c r="H446" s="46">
        <v>78110000</v>
      </c>
      <c r="I446" s="38">
        <v>234504</v>
      </c>
      <c r="J446" s="38">
        <f t="shared" si="2"/>
        <v>4690080</v>
      </c>
      <c r="K446" s="264"/>
    </row>
    <row r="447" spans="1:11" ht="41.4">
      <c r="A447" s="37">
        <f t="shared" si="3"/>
        <v>27</v>
      </c>
      <c r="B447" s="46">
        <v>64221</v>
      </c>
      <c r="C447" s="78" t="s">
        <v>1133</v>
      </c>
      <c r="D447" s="301" t="s">
        <v>304</v>
      </c>
      <c r="E447" s="46">
        <v>0</v>
      </c>
      <c r="F447" s="46">
        <v>20</v>
      </c>
      <c r="G447" s="46">
        <v>20</v>
      </c>
      <c r="H447" s="46">
        <v>78110000</v>
      </c>
      <c r="I447" s="38">
        <v>234504</v>
      </c>
      <c r="J447" s="38">
        <f t="shared" si="2"/>
        <v>4690080</v>
      </c>
      <c r="K447" s="264"/>
    </row>
    <row r="448" spans="1:11" ht="27.6">
      <c r="A448" s="37">
        <f t="shared" si="3"/>
        <v>28</v>
      </c>
      <c r="B448" s="46">
        <v>64221</v>
      </c>
      <c r="C448" s="78" t="s">
        <v>1134</v>
      </c>
      <c r="D448" s="301" t="s">
        <v>304</v>
      </c>
      <c r="E448" s="46">
        <v>0</v>
      </c>
      <c r="F448" s="46">
        <v>20</v>
      </c>
      <c r="G448" s="46">
        <v>20</v>
      </c>
      <c r="H448" s="46">
        <v>78110000</v>
      </c>
      <c r="I448" s="38">
        <v>234504</v>
      </c>
      <c r="J448" s="38">
        <f t="shared" si="2"/>
        <v>4690080</v>
      </c>
      <c r="K448" s="264"/>
    </row>
    <row r="449" spans="1:11" ht="27.6">
      <c r="A449" s="37">
        <f t="shared" si="3"/>
        <v>29</v>
      </c>
      <c r="B449" s="46">
        <v>64221</v>
      </c>
      <c r="C449" s="78" t="s">
        <v>1135</v>
      </c>
      <c r="D449" s="301" t="s">
        <v>304</v>
      </c>
      <c r="E449" s="46">
        <v>0</v>
      </c>
      <c r="F449" s="46">
        <v>20</v>
      </c>
      <c r="G449" s="46">
        <v>20</v>
      </c>
      <c r="H449" s="46">
        <v>78110000</v>
      </c>
      <c r="I449" s="38">
        <v>234504</v>
      </c>
      <c r="J449" s="38">
        <f t="shared" si="2"/>
        <v>4690080</v>
      </c>
      <c r="K449" s="264"/>
    </row>
    <row r="450" spans="1:11" ht="27.6">
      <c r="A450" s="37">
        <f t="shared" si="3"/>
        <v>30</v>
      </c>
      <c r="B450" s="46">
        <v>64221</v>
      </c>
      <c r="C450" s="78" t="s">
        <v>1136</v>
      </c>
      <c r="D450" s="301" t="s">
        <v>304</v>
      </c>
      <c r="E450" s="46">
        <v>0</v>
      </c>
      <c r="F450" s="46">
        <v>20</v>
      </c>
      <c r="G450" s="46">
        <v>20</v>
      </c>
      <c r="H450" s="46">
        <v>78110000</v>
      </c>
      <c r="I450" s="38">
        <v>234504</v>
      </c>
      <c r="J450" s="38">
        <f t="shared" si="2"/>
        <v>4690080</v>
      </c>
      <c r="K450" s="264"/>
    </row>
    <row r="451" spans="1:11" ht="27.6">
      <c r="A451" s="37">
        <f t="shared" si="3"/>
        <v>31</v>
      </c>
      <c r="B451" s="46">
        <v>64221</v>
      </c>
      <c r="C451" s="78" t="s">
        <v>1137</v>
      </c>
      <c r="D451" s="301" t="s">
        <v>304</v>
      </c>
      <c r="E451" s="46">
        <v>0</v>
      </c>
      <c r="F451" s="46">
        <v>20</v>
      </c>
      <c r="G451" s="46">
        <v>20</v>
      </c>
      <c r="H451" s="46">
        <v>78110000</v>
      </c>
      <c r="I451" s="38">
        <v>234504</v>
      </c>
      <c r="J451" s="38">
        <f t="shared" si="2"/>
        <v>4690080</v>
      </c>
      <c r="K451" s="264"/>
    </row>
    <row r="452" spans="1:11" ht="27.6">
      <c r="A452" s="37">
        <f t="shared" si="3"/>
        <v>32</v>
      </c>
      <c r="B452" s="46">
        <v>64221</v>
      </c>
      <c r="C452" s="78" t="s">
        <v>1138</v>
      </c>
      <c r="D452" s="301" t="s">
        <v>304</v>
      </c>
      <c r="E452" s="46">
        <v>0</v>
      </c>
      <c r="F452" s="46">
        <v>20</v>
      </c>
      <c r="G452" s="46">
        <v>20</v>
      </c>
      <c r="H452" s="46">
        <v>78110000</v>
      </c>
      <c r="I452" s="38">
        <v>234504</v>
      </c>
      <c r="J452" s="38">
        <f t="shared" si="2"/>
        <v>4690080</v>
      </c>
      <c r="K452" s="264"/>
    </row>
    <row r="453" spans="1:11" ht="27.6">
      <c r="A453" s="37">
        <f t="shared" si="3"/>
        <v>33</v>
      </c>
      <c r="B453" s="46">
        <v>64221</v>
      </c>
      <c r="C453" s="78" t="s">
        <v>1139</v>
      </c>
      <c r="D453" s="301" t="s">
        <v>304</v>
      </c>
      <c r="E453" s="46">
        <v>0</v>
      </c>
      <c r="F453" s="46">
        <v>20</v>
      </c>
      <c r="G453" s="46">
        <v>20</v>
      </c>
      <c r="H453" s="46">
        <v>78110000</v>
      </c>
      <c r="I453" s="38">
        <v>234504</v>
      </c>
      <c r="J453" s="38">
        <f t="shared" si="2"/>
        <v>4690080</v>
      </c>
      <c r="K453" s="264"/>
    </row>
    <row r="454" spans="1:11" ht="27.6">
      <c r="A454" s="37">
        <f t="shared" si="3"/>
        <v>34</v>
      </c>
      <c r="B454" s="46">
        <v>64221</v>
      </c>
      <c r="C454" s="78" t="s">
        <v>1140</v>
      </c>
      <c r="D454" s="301" t="s">
        <v>304</v>
      </c>
      <c r="E454" s="46">
        <v>0</v>
      </c>
      <c r="F454" s="46">
        <v>20</v>
      </c>
      <c r="G454" s="46">
        <v>20</v>
      </c>
      <c r="H454" s="46">
        <v>78110000</v>
      </c>
      <c r="I454" s="38">
        <v>234504</v>
      </c>
      <c r="J454" s="38">
        <f t="shared" si="2"/>
        <v>4690080</v>
      </c>
      <c r="K454" s="264"/>
    </row>
    <row r="455" spans="1:11" ht="27.6">
      <c r="A455" s="37">
        <f t="shared" si="3"/>
        <v>35</v>
      </c>
      <c r="B455" s="46">
        <v>64221</v>
      </c>
      <c r="C455" s="78" t="s">
        <v>1141</v>
      </c>
      <c r="D455" s="301" t="s">
        <v>304</v>
      </c>
      <c r="E455" s="46">
        <v>0</v>
      </c>
      <c r="F455" s="46">
        <v>20</v>
      </c>
      <c r="G455" s="46">
        <v>20</v>
      </c>
      <c r="H455" s="46">
        <v>78110000</v>
      </c>
      <c r="I455" s="38">
        <v>234504</v>
      </c>
      <c r="J455" s="38">
        <f t="shared" si="2"/>
        <v>4690080</v>
      </c>
      <c r="K455" s="264"/>
    </row>
    <row r="456" spans="1:11" ht="27.6">
      <c r="A456" s="37">
        <f t="shared" si="3"/>
        <v>36</v>
      </c>
      <c r="B456" s="46">
        <v>64221</v>
      </c>
      <c r="C456" s="78" t="s">
        <v>1142</v>
      </c>
      <c r="D456" s="301" t="s">
        <v>304</v>
      </c>
      <c r="E456" s="46">
        <v>0</v>
      </c>
      <c r="F456" s="46">
        <v>20</v>
      </c>
      <c r="G456" s="46">
        <v>20</v>
      </c>
      <c r="H456" s="46">
        <v>78110000</v>
      </c>
      <c r="I456" s="38">
        <v>234504</v>
      </c>
      <c r="J456" s="38">
        <f t="shared" si="2"/>
        <v>4690080</v>
      </c>
      <c r="K456" s="264"/>
    </row>
    <row r="457" spans="1:11" ht="27.6">
      <c r="A457" s="37">
        <f t="shared" si="3"/>
        <v>37</v>
      </c>
      <c r="B457" s="46">
        <v>64221</v>
      </c>
      <c r="C457" s="78" t="s">
        <v>1143</v>
      </c>
      <c r="D457" s="301" t="s">
        <v>304</v>
      </c>
      <c r="E457" s="46">
        <v>0</v>
      </c>
      <c r="F457" s="46">
        <v>20</v>
      </c>
      <c r="G457" s="46">
        <v>20</v>
      </c>
      <c r="H457" s="46">
        <v>78110000</v>
      </c>
      <c r="I457" s="38">
        <v>234504</v>
      </c>
      <c r="J457" s="38">
        <f t="shared" si="2"/>
        <v>4690080</v>
      </c>
      <c r="K457" s="264"/>
    </row>
    <row r="458" spans="1:11" ht="27.6">
      <c r="A458" s="37">
        <f t="shared" si="3"/>
        <v>38</v>
      </c>
      <c r="B458" s="46">
        <v>64221</v>
      </c>
      <c r="C458" s="78" t="s">
        <v>1144</v>
      </c>
      <c r="D458" s="301" t="s">
        <v>304</v>
      </c>
      <c r="E458" s="46">
        <v>0</v>
      </c>
      <c r="F458" s="46">
        <v>20</v>
      </c>
      <c r="G458" s="46">
        <v>20</v>
      </c>
      <c r="H458" s="46">
        <v>78110000</v>
      </c>
      <c r="I458" s="38">
        <v>234504</v>
      </c>
      <c r="J458" s="38">
        <f t="shared" si="2"/>
        <v>4690080</v>
      </c>
      <c r="K458" s="264"/>
    </row>
    <row r="459" spans="1:11" ht="27.6">
      <c r="A459" s="37">
        <f t="shared" si="3"/>
        <v>39</v>
      </c>
      <c r="B459" s="46">
        <v>64221</v>
      </c>
      <c r="C459" s="78" t="s">
        <v>1145</v>
      </c>
      <c r="D459" s="301" t="s">
        <v>304</v>
      </c>
      <c r="E459" s="46">
        <v>0</v>
      </c>
      <c r="F459" s="46">
        <v>20</v>
      </c>
      <c r="G459" s="46">
        <v>20</v>
      </c>
      <c r="H459" s="46">
        <v>78110000</v>
      </c>
      <c r="I459" s="38">
        <v>234504</v>
      </c>
      <c r="J459" s="38">
        <f t="shared" si="2"/>
        <v>4690080</v>
      </c>
      <c r="K459" s="264"/>
    </row>
    <row r="460" spans="1:11" ht="27.6">
      <c r="A460" s="37">
        <f t="shared" si="3"/>
        <v>40</v>
      </c>
      <c r="B460" s="46">
        <v>64221</v>
      </c>
      <c r="C460" s="78" t="s">
        <v>1146</v>
      </c>
      <c r="D460" s="301" t="s">
        <v>304</v>
      </c>
      <c r="E460" s="46">
        <v>0</v>
      </c>
      <c r="F460" s="46">
        <v>20</v>
      </c>
      <c r="G460" s="46">
        <v>20</v>
      </c>
      <c r="H460" s="46">
        <v>78110000</v>
      </c>
      <c r="I460" s="38">
        <v>234504</v>
      </c>
      <c r="J460" s="38">
        <f t="shared" si="2"/>
        <v>4690080</v>
      </c>
      <c r="K460" s="264"/>
    </row>
    <row r="461" spans="1:11" ht="27.6">
      <c r="A461" s="37">
        <f t="shared" si="3"/>
        <v>41</v>
      </c>
      <c r="B461" s="46">
        <v>64221</v>
      </c>
      <c r="C461" s="78" t="s">
        <v>1147</v>
      </c>
      <c r="D461" s="301" t="s">
        <v>304</v>
      </c>
      <c r="E461" s="46">
        <v>0</v>
      </c>
      <c r="F461" s="46">
        <v>20</v>
      </c>
      <c r="G461" s="46">
        <v>20</v>
      </c>
      <c r="H461" s="46">
        <v>78110000</v>
      </c>
      <c r="I461" s="38">
        <v>234504</v>
      </c>
      <c r="J461" s="38">
        <f t="shared" si="2"/>
        <v>4690080</v>
      </c>
      <c r="K461" s="264"/>
    </row>
    <row r="462" spans="1:11" ht="27.6">
      <c r="A462" s="37">
        <f t="shared" si="3"/>
        <v>42</v>
      </c>
      <c r="B462" s="46">
        <v>64221</v>
      </c>
      <c r="C462" s="78" t="s">
        <v>1148</v>
      </c>
      <c r="D462" s="301" t="s">
        <v>304</v>
      </c>
      <c r="E462" s="46">
        <v>0</v>
      </c>
      <c r="F462" s="46">
        <v>20</v>
      </c>
      <c r="G462" s="46">
        <v>20</v>
      </c>
      <c r="H462" s="46">
        <v>78110000</v>
      </c>
      <c r="I462" s="38">
        <v>234504</v>
      </c>
      <c r="J462" s="38">
        <f t="shared" si="2"/>
        <v>4690080</v>
      </c>
      <c r="K462" s="264"/>
    </row>
    <row r="463" spans="1:11" ht="27.6">
      <c r="A463" s="37">
        <f t="shared" si="3"/>
        <v>43</v>
      </c>
      <c r="B463" s="46">
        <v>64221</v>
      </c>
      <c r="C463" s="78" t="s">
        <v>1149</v>
      </c>
      <c r="D463" s="301" t="s">
        <v>304</v>
      </c>
      <c r="E463" s="46">
        <v>0</v>
      </c>
      <c r="F463" s="46">
        <v>10</v>
      </c>
      <c r="G463" s="46">
        <v>10</v>
      </c>
      <c r="H463" s="46">
        <v>78110000</v>
      </c>
      <c r="I463" s="38">
        <v>234504</v>
      </c>
      <c r="J463" s="38">
        <f t="shared" si="2"/>
        <v>2345040</v>
      </c>
      <c r="K463" s="264"/>
    </row>
    <row r="464" spans="1:11" ht="27.6">
      <c r="A464" s="37">
        <f t="shared" si="3"/>
        <v>44</v>
      </c>
      <c r="B464" s="46">
        <v>64221</v>
      </c>
      <c r="C464" s="78" t="s">
        <v>1150</v>
      </c>
      <c r="D464" s="301" t="s">
        <v>304</v>
      </c>
      <c r="E464" s="46">
        <v>0</v>
      </c>
      <c r="F464" s="46">
        <v>10</v>
      </c>
      <c r="G464" s="46">
        <v>10</v>
      </c>
      <c r="H464" s="46">
        <v>78110000</v>
      </c>
      <c r="I464" s="38">
        <v>234504</v>
      </c>
      <c r="J464" s="38">
        <f t="shared" si="2"/>
        <v>2345040</v>
      </c>
      <c r="K464" s="264"/>
    </row>
    <row r="465" spans="1:11" ht="27.6">
      <c r="A465" s="37">
        <f t="shared" si="3"/>
        <v>45</v>
      </c>
      <c r="B465" s="46">
        <v>64221</v>
      </c>
      <c r="C465" s="78" t="s">
        <v>1151</v>
      </c>
      <c r="D465" s="301" t="s">
        <v>304</v>
      </c>
      <c r="E465" s="46">
        <v>0</v>
      </c>
      <c r="F465" s="46">
        <v>10</v>
      </c>
      <c r="G465" s="46">
        <v>10</v>
      </c>
      <c r="H465" s="46">
        <v>78110000</v>
      </c>
      <c r="I465" s="38">
        <v>234504</v>
      </c>
      <c r="J465" s="38">
        <f t="shared" si="2"/>
        <v>2345040</v>
      </c>
      <c r="K465" s="264"/>
    </row>
    <row r="466" spans="1:11" ht="27.6">
      <c r="A466" s="37">
        <f t="shared" si="3"/>
        <v>46</v>
      </c>
      <c r="B466" s="46">
        <v>64221</v>
      </c>
      <c r="C466" s="78" t="s">
        <v>1152</v>
      </c>
      <c r="D466" s="301" t="s">
        <v>304</v>
      </c>
      <c r="E466" s="46">
        <v>0</v>
      </c>
      <c r="F466" s="46">
        <v>30</v>
      </c>
      <c r="G466" s="46">
        <v>30</v>
      </c>
      <c r="H466" s="46">
        <v>78110000</v>
      </c>
      <c r="I466" s="38">
        <v>234504</v>
      </c>
      <c r="J466" s="38">
        <f t="shared" si="2"/>
        <v>7035120</v>
      </c>
      <c r="K466" s="264"/>
    </row>
    <row r="467" spans="1:11" ht="27.6">
      <c r="A467" s="37">
        <f t="shared" si="3"/>
        <v>47</v>
      </c>
      <c r="B467" s="46">
        <v>64221</v>
      </c>
      <c r="C467" s="78" t="s">
        <v>1153</v>
      </c>
      <c r="D467" s="301" t="s">
        <v>304</v>
      </c>
      <c r="E467" s="46">
        <v>0</v>
      </c>
      <c r="F467" s="46">
        <v>10</v>
      </c>
      <c r="G467" s="46">
        <v>10</v>
      </c>
      <c r="H467" s="46">
        <v>78110000</v>
      </c>
      <c r="I467" s="38">
        <v>234504</v>
      </c>
      <c r="J467" s="38">
        <f t="shared" si="2"/>
        <v>2345040</v>
      </c>
      <c r="K467" s="264"/>
    </row>
    <row r="468" spans="1:11" ht="27.6">
      <c r="A468" s="37">
        <f t="shared" si="3"/>
        <v>48</v>
      </c>
      <c r="B468" s="46">
        <v>64221</v>
      </c>
      <c r="C468" s="78" t="s">
        <v>1154</v>
      </c>
      <c r="D468" s="301" t="s">
        <v>304</v>
      </c>
      <c r="E468" s="46">
        <v>0</v>
      </c>
      <c r="F468" s="46">
        <v>20</v>
      </c>
      <c r="G468" s="46">
        <v>20</v>
      </c>
      <c r="H468" s="46">
        <v>78110000</v>
      </c>
      <c r="I468" s="38">
        <v>234504</v>
      </c>
      <c r="J468" s="38">
        <f t="shared" si="2"/>
        <v>4690080</v>
      </c>
      <c r="K468" s="264"/>
    </row>
    <row r="469" spans="1:11" ht="27.6">
      <c r="A469" s="37">
        <f t="shared" si="3"/>
        <v>49</v>
      </c>
      <c r="B469" s="46">
        <v>64221</v>
      </c>
      <c r="C469" s="78" t="s">
        <v>1155</v>
      </c>
      <c r="D469" s="301" t="s">
        <v>304</v>
      </c>
      <c r="E469" s="46">
        <v>0</v>
      </c>
      <c r="F469" s="46">
        <v>10</v>
      </c>
      <c r="G469" s="46">
        <v>10</v>
      </c>
      <c r="H469" s="46">
        <v>78110000</v>
      </c>
      <c r="I469" s="38">
        <v>234504</v>
      </c>
      <c r="J469" s="38">
        <f t="shared" si="2"/>
        <v>2345040</v>
      </c>
      <c r="K469" s="264"/>
    </row>
    <row r="470" spans="1:11" ht="27.6">
      <c r="A470" s="37">
        <f t="shared" si="3"/>
        <v>50</v>
      </c>
      <c r="B470" s="46">
        <v>64221</v>
      </c>
      <c r="C470" s="78" t="s">
        <v>1156</v>
      </c>
      <c r="D470" s="301" t="s">
        <v>304</v>
      </c>
      <c r="E470" s="46">
        <v>0</v>
      </c>
      <c r="F470" s="46">
        <v>20</v>
      </c>
      <c r="G470" s="46">
        <v>20</v>
      </c>
      <c r="H470" s="46">
        <v>78110000</v>
      </c>
      <c r="I470" s="38">
        <v>234504</v>
      </c>
      <c r="J470" s="38">
        <f t="shared" si="2"/>
        <v>4690080</v>
      </c>
      <c r="K470" s="264"/>
    </row>
    <row r="471" spans="1:11" ht="27.6">
      <c r="A471" s="37">
        <f t="shared" si="3"/>
        <v>51</v>
      </c>
      <c r="B471" s="46">
        <v>64221</v>
      </c>
      <c r="C471" s="78" t="s">
        <v>1157</v>
      </c>
      <c r="D471" s="301" t="s">
        <v>304</v>
      </c>
      <c r="E471" s="46">
        <v>0</v>
      </c>
      <c r="F471" s="46">
        <v>20</v>
      </c>
      <c r="G471" s="46">
        <v>20</v>
      </c>
      <c r="H471" s="46">
        <v>78110000</v>
      </c>
      <c r="I471" s="38">
        <v>234504</v>
      </c>
      <c r="J471" s="38">
        <f t="shared" si="2"/>
        <v>4690080</v>
      </c>
      <c r="K471" s="264"/>
    </row>
    <row r="472" spans="1:11" ht="27.6">
      <c r="A472" s="37">
        <f t="shared" si="3"/>
        <v>52</v>
      </c>
      <c r="B472" s="46">
        <v>64221</v>
      </c>
      <c r="C472" s="78" t="s">
        <v>1158</v>
      </c>
      <c r="D472" s="301" t="s">
        <v>304</v>
      </c>
      <c r="E472" s="46">
        <v>0</v>
      </c>
      <c r="F472" s="46">
        <v>10</v>
      </c>
      <c r="G472" s="46">
        <v>10</v>
      </c>
      <c r="H472" s="46">
        <v>78110000</v>
      </c>
      <c r="I472" s="38">
        <v>234504</v>
      </c>
      <c r="J472" s="38">
        <f t="shared" si="2"/>
        <v>2345040</v>
      </c>
      <c r="K472" s="264"/>
    </row>
    <row r="473" spans="1:11" ht="27.6">
      <c r="A473" s="37">
        <f t="shared" si="3"/>
        <v>53</v>
      </c>
      <c r="B473" s="46">
        <v>64221</v>
      </c>
      <c r="C473" s="78" t="s">
        <v>1159</v>
      </c>
      <c r="D473" s="301" t="s">
        <v>304</v>
      </c>
      <c r="E473" s="46">
        <v>0</v>
      </c>
      <c r="F473" s="46">
        <v>20</v>
      </c>
      <c r="G473" s="46">
        <v>20</v>
      </c>
      <c r="H473" s="46">
        <v>78110000</v>
      </c>
      <c r="I473" s="38">
        <v>234504</v>
      </c>
      <c r="J473" s="38">
        <f t="shared" si="2"/>
        <v>4690080</v>
      </c>
      <c r="K473" s="264"/>
    </row>
    <row r="474" spans="1:11" ht="27.6">
      <c r="A474" s="37">
        <f t="shared" si="3"/>
        <v>54</v>
      </c>
      <c r="B474" s="46">
        <v>64221</v>
      </c>
      <c r="C474" s="78" t="s">
        <v>1160</v>
      </c>
      <c r="D474" s="301" t="s">
        <v>304</v>
      </c>
      <c r="E474" s="46">
        <v>0</v>
      </c>
      <c r="F474" s="46">
        <v>20</v>
      </c>
      <c r="G474" s="46">
        <v>20</v>
      </c>
      <c r="H474" s="46">
        <v>78110000</v>
      </c>
      <c r="I474" s="38">
        <v>234504</v>
      </c>
      <c r="J474" s="38">
        <f t="shared" si="2"/>
        <v>4690080</v>
      </c>
      <c r="K474" s="264"/>
    </row>
    <row r="475" spans="1:11" ht="27.6">
      <c r="A475" s="37">
        <f t="shared" si="3"/>
        <v>55</v>
      </c>
      <c r="B475" s="46">
        <v>64221</v>
      </c>
      <c r="C475" s="78" t="s">
        <v>1161</v>
      </c>
      <c r="D475" s="301" t="s">
        <v>304</v>
      </c>
      <c r="E475" s="46">
        <v>0</v>
      </c>
      <c r="F475" s="46">
        <v>20</v>
      </c>
      <c r="G475" s="46">
        <v>20</v>
      </c>
      <c r="H475" s="46">
        <v>78110000</v>
      </c>
      <c r="I475" s="38">
        <v>234504</v>
      </c>
      <c r="J475" s="38">
        <f t="shared" si="2"/>
        <v>4690080</v>
      </c>
      <c r="K475" s="264"/>
    </row>
    <row r="476" spans="1:11" ht="27.6">
      <c r="A476" s="37">
        <f t="shared" si="3"/>
        <v>56</v>
      </c>
      <c r="B476" s="46">
        <v>64221</v>
      </c>
      <c r="C476" s="78" t="s">
        <v>1162</v>
      </c>
      <c r="D476" s="301" t="s">
        <v>304</v>
      </c>
      <c r="E476" s="46">
        <v>0</v>
      </c>
      <c r="F476" s="46">
        <v>20</v>
      </c>
      <c r="G476" s="46">
        <v>20</v>
      </c>
      <c r="H476" s="46">
        <v>78110000</v>
      </c>
      <c r="I476" s="38">
        <v>234504</v>
      </c>
      <c r="J476" s="38">
        <f t="shared" si="2"/>
        <v>4690080</v>
      </c>
      <c r="K476" s="264"/>
    </row>
    <row r="477" spans="1:11" ht="27.6">
      <c r="A477" s="37">
        <f t="shared" si="3"/>
        <v>57</v>
      </c>
      <c r="B477" s="46">
        <v>64221</v>
      </c>
      <c r="C477" s="78" t="s">
        <v>1163</v>
      </c>
      <c r="D477" s="301" t="s">
        <v>304</v>
      </c>
      <c r="E477" s="46">
        <v>0</v>
      </c>
      <c r="F477" s="46">
        <v>20</v>
      </c>
      <c r="G477" s="46">
        <v>20</v>
      </c>
      <c r="H477" s="46">
        <v>78110000</v>
      </c>
      <c r="I477" s="38">
        <v>234504</v>
      </c>
      <c r="J477" s="38">
        <f t="shared" si="2"/>
        <v>4690080</v>
      </c>
      <c r="K477" s="264"/>
    </row>
    <row r="478" spans="1:11" ht="27.6">
      <c r="A478" s="37">
        <f t="shared" si="3"/>
        <v>58</v>
      </c>
      <c r="B478" s="46">
        <v>64221</v>
      </c>
      <c r="C478" s="78" t="s">
        <v>1164</v>
      </c>
      <c r="D478" s="301" t="s">
        <v>304</v>
      </c>
      <c r="E478" s="46">
        <v>0</v>
      </c>
      <c r="F478" s="46">
        <v>20</v>
      </c>
      <c r="G478" s="46">
        <v>20</v>
      </c>
      <c r="H478" s="46">
        <v>78110000</v>
      </c>
      <c r="I478" s="38">
        <v>234504</v>
      </c>
      <c r="J478" s="38">
        <f t="shared" si="2"/>
        <v>4690080</v>
      </c>
      <c r="K478" s="264"/>
    </row>
    <row r="479" spans="1:11" ht="27.6">
      <c r="A479" s="37">
        <f t="shared" si="3"/>
        <v>59</v>
      </c>
      <c r="B479" s="46">
        <v>64221</v>
      </c>
      <c r="C479" s="78" t="s">
        <v>1165</v>
      </c>
      <c r="D479" s="301" t="s">
        <v>304</v>
      </c>
      <c r="E479" s="46">
        <v>0</v>
      </c>
      <c r="F479" s="46">
        <v>20</v>
      </c>
      <c r="G479" s="46">
        <v>20</v>
      </c>
      <c r="H479" s="46">
        <v>78110000</v>
      </c>
      <c r="I479" s="38">
        <v>234504</v>
      </c>
      <c r="J479" s="38">
        <f t="shared" si="2"/>
        <v>4690080</v>
      </c>
      <c r="K479" s="264"/>
    </row>
    <row r="480" spans="1:11" ht="27.6">
      <c r="A480" s="37">
        <f t="shared" si="3"/>
        <v>60</v>
      </c>
      <c r="B480" s="46">
        <v>64221</v>
      </c>
      <c r="C480" s="78" t="s">
        <v>1166</v>
      </c>
      <c r="D480" s="301" t="s">
        <v>304</v>
      </c>
      <c r="E480" s="46">
        <v>0</v>
      </c>
      <c r="F480" s="46">
        <v>20</v>
      </c>
      <c r="G480" s="46">
        <v>20</v>
      </c>
      <c r="H480" s="46">
        <v>78110000</v>
      </c>
      <c r="I480" s="38">
        <v>234504</v>
      </c>
      <c r="J480" s="38">
        <f t="shared" si="2"/>
        <v>4690080</v>
      </c>
      <c r="K480" s="264"/>
    </row>
    <row r="481" spans="1:11" ht="27.6">
      <c r="A481" s="37">
        <f t="shared" si="3"/>
        <v>61</v>
      </c>
      <c r="B481" s="46">
        <v>64221</v>
      </c>
      <c r="C481" s="78" t="s">
        <v>1167</v>
      </c>
      <c r="D481" s="301" t="s">
        <v>304</v>
      </c>
      <c r="E481" s="46">
        <v>0</v>
      </c>
      <c r="F481" s="46">
        <v>20</v>
      </c>
      <c r="G481" s="46">
        <v>20</v>
      </c>
      <c r="H481" s="46">
        <v>78110000</v>
      </c>
      <c r="I481" s="38">
        <v>234504</v>
      </c>
      <c r="J481" s="38">
        <f t="shared" si="2"/>
        <v>4690080</v>
      </c>
      <c r="K481" s="264"/>
    </row>
    <row r="482" spans="1:11" ht="27.6">
      <c r="A482" s="37">
        <f t="shared" si="3"/>
        <v>62</v>
      </c>
      <c r="B482" s="46">
        <v>64221</v>
      </c>
      <c r="C482" s="78" t="s">
        <v>1168</v>
      </c>
      <c r="D482" s="301" t="s">
        <v>304</v>
      </c>
      <c r="E482" s="46">
        <v>0</v>
      </c>
      <c r="F482" s="46">
        <v>20</v>
      </c>
      <c r="G482" s="46">
        <v>20</v>
      </c>
      <c r="H482" s="46">
        <v>78110000</v>
      </c>
      <c r="I482" s="38">
        <v>234504</v>
      </c>
      <c r="J482" s="38">
        <f t="shared" si="2"/>
        <v>4690080</v>
      </c>
      <c r="K482" s="264"/>
    </row>
    <row r="483" spans="1:11" ht="29.25" customHeight="1">
      <c r="A483" s="37">
        <f t="shared" si="3"/>
        <v>63</v>
      </c>
      <c r="B483" s="46">
        <v>64221</v>
      </c>
      <c r="C483" s="78" t="s">
        <v>1169</v>
      </c>
      <c r="D483" s="301" t="s">
        <v>304</v>
      </c>
      <c r="E483" s="46">
        <v>0</v>
      </c>
      <c r="F483" s="46">
        <v>20</v>
      </c>
      <c r="G483" s="46">
        <v>20</v>
      </c>
      <c r="H483" s="46">
        <v>78110000</v>
      </c>
      <c r="I483" s="38">
        <v>234504</v>
      </c>
      <c r="J483" s="38">
        <f t="shared" si="2"/>
        <v>4690080</v>
      </c>
      <c r="K483" s="264"/>
    </row>
    <row r="484" spans="1:11" ht="27.6">
      <c r="A484" s="37">
        <f t="shared" si="3"/>
        <v>64</v>
      </c>
      <c r="B484" s="46">
        <v>64221</v>
      </c>
      <c r="C484" s="78" t="s">
        <v>1170</v>
      </c>
      <c r="D484" s="301" t="s">
        <v>304</v>
      </c>
      <c r="E484" s="46">
        <v>0</v>
      </c>
      <c r="F484" s="46">
        <v>20</v>
      </c>
      <c r="G484" s="46">
        <v>20</v>
      </c>
      <c r="H484" s="46">
        <v>78110000</v>
      </c>
      <c r="I484" s="38">
        <v>234504</v>
      </c>
      <c r="J484" s="38">
        <f t="shared" si="2"/>
        <v>4690080</v>
      </c>
      <c r="K484" s="264"/>
    </row>
    <row r="485" spans="1:11" ht="27.6">
      <c r="A485" s="37">
        <f t="shared" si="3"/>
        <v>65</v>
      </c>
      <c r="B485" s="46">
        <v>64221</v>
      </c>
      <c r="C485" s="78" t="s">
        <v>1171</v>
      </c>
      <c r="D485" s="301" t="s">
        <v>304</v>
      </c>
      <c r="E485" s="46">
        <v>0</v>
      </c>
      <c r="F485" s="46">
        <v>20</v>
      </c>
      <c r="G485" s="46">
        <v>20</v>
      </c>
      <c r="H485" s="46">
        <v>78110000</v>
      </c>
      <c r="I485" s="38">
        <v>234504</v>
      </c>
      <c r="J485" s="38">
        <f t="shared" si="2"/>
        <v>4690080</v>
      </c>
      <c r="K485" s="264"/>
    </row>
    <row r="486" spans="1:11" ht="27.6">
      <c r="A486" s="37">
        <f t="shared" si="3"/>
        <v>66</v>
      </c>
      <c r="B486" s="46">
        <v>64221</v>
      </c>
      <c r="C486" s="78" t="s">
        <v>1172</v>
      </c>
      <c r="D486" s="301" t="s">
        <v>304</v>
      </c>
      <c r="E486" s="46">
        <v>0</v>
      </c>
      <c r="F486" s="46">
        <v>10</v>
      </c>
      <c r="G486" s="46">
        <v>10</v>
      </c>
      <c r="H486" s="46">
        <v>78110000</v>
      </c>
      <c r="I486" s="38">
        <v>234504</v>
      </c>
      <c r="J486" s="38">
        <f t="shared" si="2"/>
        <v>2345040</v>
      </c>
      <c r="K486" s="264"/>
    </row>
    <row r="487" spans="1:11" ht="27.6">
      <c r="A487" s="37">
        <f t="shared" si="3"/>
        <v>67</v>
      </c>
      <c r="B487" s="46">
        <v>64221</v>
      </c>
      <c r="C487" s="78" t="s">
        <v>1173</v>
      </c>
      <c r="D487" s="301" t="s">
        <v>304</v>
      </c>
      <c r="E487" s="46">
        <v>0</v>
      </c>
      <c r="F487" s="46">
        <v>10</v>
      </c>
      <c r="G487" s="46">
        <v>10</v>
      </c>
      <c r="H487" s="46">
        <v>78110000</v>
      </c>
      <c r="I487" s="38">
        <v>234504</v>
      </c>
      <c r="J487" s="38">
        <f t="shared" si="2"/>
        <v>2345040</v>
      </c>
      <c r="K487" s="264"/>
    </row>
    <row r="488" spans="1:11" ht="27.6">
      <c r="A488" s="37">
        <f t="shared" si="3"/>
        <v>68</v>
      </c>
      <c r="B488" s="46">
        <v>64221</v>
      </c>
      <c r="C488" s="78" t="s">
        <v>1174</v>
      </c>
      <c r="D488" s="301" t="s">
        <v>304</v>
      </c>
      <c r="E488" s="46">
        <v>0</v>
      </c>
      <c r="F488" s="46">
        <v>10</v>
      </c>
      <c r="G488" s="46">
        <v>10</v>
      </c>
      <c r="H488" s="46">
        <v>78110000</v>
      </c>
      <c r="I488" s="38">
        <v>234504</v>
      </c>
      <c r="J488" s="38">
        <f t="shared" si="2"/>
        <v>2345040</v>
      </c>
      <c r="K488" s="264"/>
    </row>
    <row r="489" spans="1:11" ht="27.6">
      <c r="A489" s="37">
        <f t="shared" si="3"/>
        <v>69</v>
      </c>
      <c r="B489" s="46">
        <v>64221</v>
      </c>
      <c r="C489" s="78" t="s">
        <v>1175</v>
      </c>
      <c r="D489" s="301" t="s">
        <v>304</v>
      </c>
      <c r="E489" s="46">
        <v>0</v>
      </c>
      <c r="F489" s="46">
        <v>10</v>
      </c>
      <c r="G489" s="46">
        <v>10</v>
      </c>
      <c r="H489" s="46">
        <v>78110000</v>
      </c>
      <c r="I489" s="38">
        <v>234504</v>
      </c>
      <c r="J489" s="38">
        <f t="shared" si="2"/>
        <v>2345040</v>
      </c>
      <c r="K489" s="264"/>
    </row>
    <row r="490" spans="1:11" ht="27.6">
      <c r="A490" s="37">
        <f t="shared" si="3"/>
        <v>70</v>
      </c>
      <c r="B490" s="46">
        <v>64221</v>
      </c>
      <c r="C490" s="78" t="s">
        <v>1176</v>
      </c>
      <c r="D490" s="301" t="s">
        <v>304</v>
      </c>
      <c r="E490" s="46">
        <v>0</v>
      </c>
      <c r="F490" s="46">
        <v>10</v>
      </c>
      <c r="G490" s="46">
        <v>10</v>
      </c>
      <c r="H490" s="46">
        <v>78110000</v>
      </c>
      <c r="I490" s="38">
        <v>234504</v>
      </c>
      <c r="J490" s="38">
        <f t="shared" si="2"/>
        <v>2345040</v>
      </c>
      <c r="K490" s="264"/>
    </row>
    <row r="491" spans="1:11" ht="27.6">
      <c r="A491" s="37">
        <f t="shared" si="3"/>
        <v>71</v>
      </c>
      <c r="B491" s="46">
        <v>64221</v>
      </c>
      <c r="C491" s="78" t="s">
        <v>1177</v>
      </c>
      <c r="D491" s="301" t="s">
        <v>304</v>
      </c>
      <c r="E491" s="46">
        <v>0</v>
      </c>
      <c r="F491" s="46">
        <v>10</v>
      </c>
      <c r="G491" s="46">
        <v>10</v>
      </c>
      <c r="H491" s="46">
        <v>78110000</v>
      </c>
      <c r="I491" s="38">
        <v>234504</v>
      </c>
      <c r="J491" s="38">
        <f t="shared" si="2"/>
        <v>2345040</v>
      </c>
      <c r="K491" s="264"/>
    </row>
    <row r="492" spans="1:11" ht="27.6">
      <c r="A492" s="37">
        <f t="shared" si="3"/>
        <v>72</v>
      </c>
      <c r="B492" s="46">
        <v>64221</v>
      </c>
      <c r="C492" s="78" t="s">
        <v>1178</v>
      </c>
      <c r="D492" s="301" t="s">
        <v>304</v>
      </c>
      <c r="E492" s="46">
        <v>0</v>
      </c>
      <c r="F492" s="46">
        <v>10</v>
      </c>
      <c r="G492" s="46">
        <v>10</v>
      </c>
      <c r="H492" s="46">
        <v>78110000</v>
      </c>
      <c r="I492" s="38">
        <v>234504</v>
      </c>
      <c r="J492" s="38">
        <f t="shared" si="2"/>
        <v>2345040</v>
      </c>
      <c r="K492" s="264"/>
    </row>
    <row r="493" spans="1:11" ht="27.6">
      <c r="A493" s="37">
        <f t="shared" si="3"/>
        <v>73</v>
      </c>
      <c r="B493" s="46">
        <v>64221</v>
      </c>
      <c r="C493" s="78" t="s">
        <v>1179</v>
      </c>
      <c r="D493" s="301" t="s">
        <v>304</v>
      </c>
      <c r="E493" s="46">
        <v>0</v>
      </c>
      <c r="F493" s="46">
        <v>10</v>
      </c>
      <c r="G493" s="46">
        <v>10</v>
      </c>
      <c r="H493" s="46">
        <v>78110000</v>
      </c>
      <c r="I493" s="38">
        <v>234504</v>
      </c>
      <c r="J493" s="38">
        <f t="shared" si="2"/>
        <v>2345040</v>
      </c>
      <c r="K493" s="264"/>
    </row>
    <row r="494" spans="1:11" ht="27.6">
      <c r="A494" s="37">
        <f t="shared" si="3"/>
        <v>74</v>
      </c>
      <c r="B494" s="46">
        <v>64221</v>
      </c>
      <c r="C494" s="78" t="s">
        <v>1180</v>
      </c>
      <c r="D494" s="301" t="s">
        <v>304</v>
      </c>
      <c r="E494" s="46">
        <v>0</v>
      </c>
      <c r="F494" s="46">
        <v>10</v>
      </c>
      <c r="G494" s="46">
        <v>10</v>
      </c>
      <c r="H494" s="46">
        <v>78110000</v>
      </c>
      <c r="I494" s="38">
        <v>234504</v>
      </c>
      <c r="J494" s="38">
        <f t="shared" si="2"/>
        <v>2345040</v>
      </c>
      <c r="K494" s="264"/>
    </row>
    <row r="495" spans="1:11" ht="27.6">
      <c r="A495" s="37">
        <f t="shared" si="3"/>
        <v>75</v>
      </c>
      <c r="B495" s="46">
        <v>64221</v>
      </c>
      <c r="C495" s="78" t="s">
        <v>1181</v>
      </c>
      <c r="D495" s="301" t="s">
        <v>304</v>
      </c>
      <c r="E495" s="46">
        <v>0</v>
      </c>
      <c r="F495" s="46">
        <v>10</v>
      </c>
      <c r="G495" s="46">
        <v>10</v>
      </c>
      <c r="H495" s="46">
        <v>78110000</v>
      </c>
      <c r="I495" s="38">
        <v>234504</v>
      </c>
      <c r="J495" s="38">
        <f t="shared" si="2"/>
        <v>2345040</v>
      </c>
      <c r="K495" s="264"/>
    </row>
    <row r="496" spans="1:11" ht="41.4">
      <c r="A496" s="37">
        <f t="shared" si="3"/>
        <v>76</v>
      </c>
      <c r="B496" s="46">
        <v>64221</v>
      </c>
      <c r="C496" s="78" t="s">
        <v>1182</v>
      </c>
      <c r="D496" s="301" t="s">
        <v>304</v>
      </c>
      <c r="E496" s="46">
        <v>0</v>
      </c>
      <c r="F496" s="46">
        <v>10</v>
      </c>
      <c r="G496" s="46">
        <v>10</v>
      </c>
      <c r="H496" s="46">
        <v>78110000</v>
      </c>
      <c r="I496" s="38">
        <v>234504</v>
      </c>
      <c r="J496" s="38">
        <f t="shared" si="2"/>
        <v>2345040</v>
      </c>
      <c r="K496" s="264"/>
    </row>
    <row r="497" spans="1:11" ht="27.6">
      <c r="A497" s="37">
        <f t="shared" si="3"/>
        <v>77</v>
      </c>
      <c r="B497" s="46">
        <v>64221</v>
      </c>
      <c r="C497" s="78" t="s">
        <v>1183</v>
      </c>
      <c r="D497" s="301" t="s">
        <v>304</v>
      </c>
      <c r="E497" s="46">
        <v>0</v>
      </c>
      <c r="F497" s="46">
        <v>10</v>
      </c>
      <c r="G497" s="46">
        <v>10</v>
      </c>
      <c r="H497" s="46">
        <v>78110000</v>
      </c>
      <c r="I497" s="38">
        <v>234504</v>
      </c>
      <c r="J497" s="38">
        <f t="shared" si="2"/>
        <v>2345040</v>
      </c>
      <c r="K497" s="264"/>
    </row>
    <row r="498" spans="1:11" ht="27.6">
      <c r="A498" s="37">
        <f t="shared" si="3"/>
        <v>78</v>
      </c>
      <c r="B498" s="46">
        <v>64221</v>
      </c>
      <c r="C498" s="78" t="s">
        <v>1184</v>
      </c>
      <c r="D498" s="301" t="s">
        <v>304</v>
      </c>
      <c r="E498" s="46">
        <v>0</v>
      </c>
      <c r="F498" s="46">
        <v>10</v>
      </c>
      <c r="G498" s="46">
        <v>10</v>
      </c>
      <c r="H498" s="46">
        <v>78110000</v>
      </c>
      <c r="I498" s="38">
        <v>234504</v>
      </c>
      <c r="J498" s="38">
        <f t="shared" ref="J498:J561" si="4">I498*F498</f>
        <v>2345040</v>
      </c>
      <c r="K498" s="264"/>
    </row>
    <row r="499" spans="1:11" ht="27.6">
      <c r="A499" s="37">
        <f t="shared" ref="A499:A562" si="5">A498+1</f>
        <v>79</v>
      </c>
      <c r="B499" s="46">
        <v>64221</v>
      </c>
      <c r="C499" s="78" t="s">
        <v>1185</v>
      </c>
      <c r="D499" s="301" t="s">
        <v>304</v>
      </c>
      <c r="E499" s="46">
        <v>0</v>
      </c>
      <c r="F499" s="46">
        <v>10</v>
      </c>
      <c r="G499" s="46">
        <v>10</v>
      </c>
      <c r="H499" s="46">
        <v>78110000</v>
      </c>
      <c r="I499" s="38">
        <v>234504</v>
      </c>
      <c r="J499" s="38">
        <f t="shared" si="4"/>
        <v>2345040</v>
      </c>
      <c r="K499" s="264"/>
    </row>
    <row r="500" spans="1:11" ht="27.6">
      <c r="A500" s="37">
        <f t="shared" si="5"/>
        <v>80</v>
      </c>
      <c r="B500" s="46">
        <v>64221</v>
      </c>
      <c r="C500" s="78" t="s">
        <v>1186</v>
      </c>
      <c r="D500" s="301" t="s">
        <v>304</v>
      </c>
      <c r="E500" s="46">
        <v>0</v>
      </c>
      <c r="F500" s="46">
        <v>10</v>
      </c>
      <c r="G500" s="46">
        <v>10</v>
      </c>
      <c r="H500" s="46">
        <v>78110000</v>
      </c>
      <c r="I500" s="38">
        <v>234504</v>
      </c>
      <c r="J500" s="38">
        <f t="shared" si="4"/>
        <v>2345040</v>
      </c>
      <c r="K500" s="264"/>
    </row>
    <row r="501" spans="1:11" ht="27.6">
      <c r="A501" s="37">
        <f t="shared" si="5"/>
        <v>81</v>
      </c>
      <c r="B501" s="46">
        <v>64221</v>
      </c>
      <c r="C501" s="78" t="s">
        <v>1187</v>
      </c>
      <c r="D501" s="301" t="s">
        <v>304</v>
      </c>
      <c r="E501" s="46">
        <v>0</v>
      </c>
      <c r="F501" s="46">
        <v>10</v>
      </c>
      <c r="G501" s="46">
        <v>10</v>
      </c>
      <c r="H501" s="46">
        <v>78110000</v>
      </c>
      <c r="I501" s="38">
        <v>234504</v>
      </c>
      <c r="J501" s="38">
        <f t="shared" si="4"/>
        <v>2345040</v>
      </c>
      <c r="K501" s="264"/>
    </row>
    <row r="502" spans="1:11" ht="27.6">
      <c r="A502" s="37">
        <f t="shared" si="5"/>
        <v>82</v>
      </c>
      <c r="B502" s="46">
        <v>64221</v>
      </c>
      <c r="C502" s="78" t="s">
        <v>1188</v>
      </c>
      <c r="D502" s="301" t="s">
        <v>304</v>
      </c>
      <c r="E502" s="46">
        <v>0</v>
      </c>
      <c r="F502" s="46">
        <v>10</v>
      </c>
      <c r="G502" s="46">
        <v>10</v>
      </c>
      <c r="H502" s="46">
        <v>78110000</v>
      </c>
      <c r="I502" s="38">
        <v>234504</v>
      </c>
      <c r="J502" s="38">
        <f t="shared" si="4"/>
        <v>2345040</v>
      </c>
      <c r="K502" s="264"/>
    </row>
    <row r="503" spans="1:11" ht="27.6">
      <c r="A503" s="37">
        <f t="shared" si="5"/>
        <v>83</v>
      </c>
      <c r="B503" s="46">
        <v>64221</v>
      </c>
      <c r="C503" s="78" t="s">
        <v>1189</v>
      </c>
      <c r="D503" s="301" t="s">
        <v>304</v>
      </c>
      <c r="E503" s="46">
        <v>0</v>
      </c>
      <c r="F503" s="46">
        <v>10</v>
      </c>
      <c r="G503" s="46">
        <v>10</v>
      </c>
      <c r="H503" s="46">
        <v>78110000</v>
      </c>
      <c r="I503" s="38">
        <v>234504</v>
      </c>
      <c r="J503" s="38">
        <f t="shared" si="4"/>
        <v>2345040</v>
      </c>
      <c r="K503" s="264"/>
    </row>
    <row r="504" spans="1:11" ht="41.4">
      <c r="A504" s="37">
        <f t="shared" si="5"/>
        <v>84</v>
      </c>
      <c r="B504" s="46">
        <v>64221</v>
      </c>
      <c r="C504" s="78" t="s">
        <v>1190</v>
      </c>
      <c r="D504" s="301" t="s">
        <v>304</v>
      </c>
      <c r="E504" s="46">
        <v>0</v>
      </c>
      <c r="F504" s="46">
        <v>10</v>
      </c>
      <c r="G504" s="46">
        <v>10</v>
      </c>
      <c r="H504" s="46">
        <v>78110000</v>
      </c>
      <c r="I504" s="38">
        <v>234504</v>
      </c>
      <c r="J504" s="38">
        <f t="shared" si="4"/>
        <v>2345040</v>
      </c>
      <c r="K504" s="264"/>
    </row>
    <row r="505" spans="1:11" ht="27.6">
      <c r="A505" s="37">
        <f t="shared" si="5"/>
        <v>85</v>
      </c>
      <c r="B505" s="46">
        <v>64221</v>
      </c>
      <c r="C505" s="78" t="s">
        <v>1191</v>
      </c>
      <c r="D505" s="301" t="s">
        <v>304</v>
      </c>
      <c r="E505" s="46">
        <v>0</v>
      </c>
      <c r="F505" s="46">
        <v>10</v>
      </c>
      <c r="G505" s="46">
        <v>10</v>
      </c>
      <c r="H505" s="46">
        <v>78110000</v>
      </c>
      <c r="I505" s="38">
        <v>234504</v>
      </c>
      <c r="J505" s="38">
        <f t="shared" si="4"/>
        <v>2345040</v>
      </c>
      <c r="K505" s="264"/>
    </row>
    <row r="506" spans="1:11" ht="27.6">
      <c r="A506" s="37">
        <f t="shared" si="5"/>
        <v>86</v>
      </c>
      <c r="B506" s="46">
        <v>64221</v>
      </c>
      <c r="C506" s="78" t="s">
        <v>1192</v>
      </c>
      <c r="D506" s="301" t="s">
        <v>304</v>
      </c>
      <c r="E506" s="46">
        <v>0</v>
      </c>
      <c r="F506" s="46">
        <v>10</v>
      </c>
      <c r="G506" s="46">
        <v>10</v>
      </c>
      <c r="H506" s="46">
        <v>78110000</v>
      </c>
      <c r="I506" s="38">
        <v>234504</v>
      </c>
      <c r="J506" s="38">
        <f t="shared" si="4"/>
        <v>2345040</v>
      </c>
      <c r="K506" s="264"/>
    </row>
    <row r="507" spans="1:11" ht="27.6">
      <c r="A507" s="37">
        <f t="shared" si="5"/>
        <v>87</v>
      </c>
      <c r="B507" s="46">
        <v>64221</v>
      </c>
      <c r="C507" s="78" t="s">
        <v>1193</v>
      </c>
      <c r="D507" s="301" t="s">
        <v>304</v>
      </c>
      <c r="E507" s="46">
        <v>0</v>
      </c>
      <c r="F507" s="46">
        <v>10</v>
      </c>
      <c r="G507" s="46">
        <v>10</v>
      </c>
      <c r="H507" s="46">
        <v>78110000</v>
      </c>
      <c r="I507" s="38">
        <v>234504</v>
      </c>
      <c r="J507" s="38">
        <f t="shared" si="4"/>
        <v>2345040</v>
      </c>
      <c r="K507" s="264"/>
    </row>
    <row r="508" spans="1:11" ht="27.6">
      <c r="A508" s="37">
        <f t="shared" si="5"/>
        <v>88</v>
      </c>
      <c r="B508" s="46">
        <v>64221</v>
      </c>
      <c r="C508" s="78" t="s">
        <v>1194</v>
      </c>
      <c r="D508" s="301" t="s">
        <v>304</v>
      </c>
      <c r="E508" s="46">
        <v>0</v>
      </c>
      <c r="F508" s="46">
        <v>10</v>
      </c>
      <c r="G508" s="46">
        <v>10</v>
      </c>
      <c r="H508" s="46">
        <v>78110000</v>
      </c>
      <c r="I508" s="38">
        <v>234504</v>
      </c>
      <c r="J508" s="38">
        <f t="shared" si="4"/>
        <v>2345040</v>
      </c>
      <c r="K508" s="264"/>
    </row>
    <row r="509" spans="1:11" ht="27.6">
      <c r="A509" s="37">
        <f t="shared" si="5"/>
        <v>89</v>
      </c>
      <c r="B509" s="46">
        <v>64221</v>
      </c>
      <c r="C509" s="78" t="s">
        <v>1195</v>
      </c>
      <c r="D509" s="301" t="s">
        <v>304</v>
      </c>
      <c r="E509" s="46">
        <v>0</v>
      </c>
      <c r="F509" s="46">
        <v>10</v>
      </c>
      <c r="G509" s="46">
        <v>10</v>
      </c>
      <c r="H509" s="46">
        <v>78110000</v>
      </c>
      <c r="I509" s="38">
        <v>234504</v>
      </c>
      <c r="J509" s="38">
        <f t="shared" si="4"/>
        <v>2345040</v>
      </c>
      <c r="K509" s="264"/>
    </row>
    <row r="510" spans="1:11" ht="27.6">
      <c r="A510" s="37">
        <f t="shared" si="5"/>
        <v>90</v>
      </c>
      <c r="B510" s="46">
        <v>64221</v>
      </c>
      <c r="C510" s="78" t="s">
        <v>1196</v>
      </c>
      <c r="D510" s="301" t="s">
        <v>304</v>
      </c>
      <c r="E510" s="46">
        <v>0</v>
      </c>
      <c r="F510" s="46">
        <v>10</v>
      </c>
      <c r="G510" s="46">
        <v>10</v>
      </c>
      <c r="H510" s="46">
        <v>78110000</v>
      </c>
      <c r="I510" s="38">
        <v>234504</v>
      </c>
      <c r="J510" s="38">
        <f t="shared" si="4"/>
        <v>2345040</v>
      </c>
      <c r="K510" s="264"/>
    </row>
    <row r="511" spans="1:11" ht="27.6">
      <c r="A511" s="37">
        <f t="shared" si="5"/>
        <v>91</v>
      </c>
      <c r="B511" s="46">
        <v>64221</v>
      </c>
      <c r="C511" s="78" t="s">
        <v>1197</v>
      </c>
      <c r="D511" s="301" t="s">
        <v>304</v>
      </c>
      <c r="E511" s="46">
        <v>0</v>
      </c>
      <c r="F511" s="46">
        <v>10</v>
      </c>
      <c r="G511" s="46">
        <v>10</v>
      </c>
      <c r="H511" s="46">
        <v>78110000</v>
      </c>
      <c r="I511" s="38">
        <v>234504</v>
      </c>
      <c r="J511" s="38">
        <f t="shared" si="4"/>
        <v>2345040</v>
      </c>
      <c r="K511" s="264"/>
    </row>
    <row r="512" spans="1:11" ht="27.6">
      <c r="A512" s="37">
        <f t="shared" si="5"/>
        <v>92</v>
      </c>
      <c r="B512" s="46">
        <v>64221</v>
      </c>
      <c r="C512" s="78" t="s">
        <v>1198</v>
      </c>
      <c r="D512" s="301" t="s">
        <v>304</v>
      </c>
      <c r="E512" s="46">
        <v>0</v>
      </c>
      <c r="F512" s="46">
        <v>10</v>
      </c>
      <c r="G512" s="46">
        <v>10</v>
      </c>
      <c r="H512" s="46">
        <v>78110000</v>
      </c>
      <c r="I512" s="38">
        <v>234504</v>
      </c>
      <c r="J512" s="38">
        <f t="shared" si="4"/>
        <v>2345040</v>
      </c>
      <c r="K512" s="264"/>
    </row>
    <row r="513" spans="1:11" ht="27.6">
      <c r="A513" s="37">
        <f t="shared" si="5"/>
        <v>93</v>
      </c>
      <c r="B513" s="46">
        <v>64221</v>
      </c>
      <c r="C513" s="78" t="s">
        <v>1199</v>
      </c>
      <c r="D513" s="301" t="s">
        <v>304</v>
      </c>
      <c r="E513" s="46">
        <v>0</v>
      </c>
      <c r="F513" s="46">
        <v>10</v>
      </c>
      <c r="G513" s="46">
        <v>10</v>
      </c>
      <c r="H513" s="46">
        <v>78110000</v>
      </c>
      <c r="I513" s="38">
        <v>234504</v>
      </c>
      <c r="J513" s="38">
        <f t="shared" si="4"/>
        <v>2345040</v>
      </c>
      <c r="K513" s="264"/>
    </row>
    <row r="514" spans="1:11" ht="27.6">
      <c r="A514" s="37">
        <f t="shared" si="5"/>
        <v>94</v>
      </c>
      <c r="B514" s="46">
        <v>64221</v>
      </c>
      <c r="C514" s="78" t="s">
        <v>1200</v>
      </c>
      <c r="D514" s="301" t="s">
        <v>304</v>
      </c>
      <c r="E514" s="46">
        <v>0</v>
      </c>
      <c r="F514" s="46">
        <v>10</v>
      </c>
      <c r="G514" s="46">
        <v>10</v>
      </c>
      <c r="H514" s="46">
        <v>78110000</v>
      </c>
      <c r="I514" s="38">
        <v>234504</v>
      </c>
      <c r="J514" s="38">
        <f t="shared" si="4"/>
        <v>2345040</v>
      </c>
      <c r="K514" s="264"/>
    </row>
    <row r="515" spans="1:11" ht="27.6">
      <c r="A515" s="37">
        <f t="shared" si="5"/>
        <v>95</v>
      </c>
      <c r="B515" s="46">
        <v>64221</v>
      </c>
      <c r="C515" s="78" t="s">
        <v>1201</v>
      </c>
      <c r="D515" s="301" t="s">
        <v>304</v>
      </c>
      <c r="E515" s="46">
        <v>0</v>
      </c>
      <c r="F515" s="46">
        <v>10</v>
      </c>
      <c r="G515" s="46">
        <v>10</v>
      </c>
      <c r="H515" s="46">
        <v>78110000</v>
      </c>
      <c r="I515" s="38">
        <v>234504</v>
      </c>
      <c r="J515" s="38">
        <f t="shared" si="4"/>
        <v>2345040</v>
      </c>
      <c r="K515" s="264"/>
    </row>
    <row r="516" spans="1:11" ht="27.6">
      <c r="A516" s="37">
        <f t="shared" si="5"/>
        <v>96</v>
      </c>
      <c r="B516" s="46">
        <v>64221</v>
      </c>
      <c r="C516" s="78" t="s">
        <v>1202</v>
      </c>
      <c r="D516" s="301" t="s">
        <v>304</v>
      </c>
      <c r="E516" s="46">
        <v>0</v>
      </c>
      <c r="F516" s="46">
        <v>10</v>
      </c>
      <c r="G516" s="46">
        <v>10</v>
      </c>
      <c r="H516" s="46">
        <v>78110000</v>
      </c>
      <c r="I516" s="38">
        <v>234504</v>
      </c>
      <c r="J516" s="38">
        <f t="shared" si="4"/>
        <v>2345040</v>
      </c>
      <c r="K516" s="264"/>
    </row>
    <row r="517" spans="1:11" ht="27.6">
      <c r="A517" s="37">
        <f t="shared" si="5"/>
        <v>97</v>
      </c>
      <c r="B517" s="46">
        <v>64221</v>
      </c>
      <c r="C517" s="78" t="s">
        <v>1203</v>
      </c>
      <c r="D517" s="301" t="s">
        <v>304</v>
      </c>
      <c r="E517" s="46">
        <v>0</v>
      </c>
      <c r="F517" s="46">
        <v>10</v>
      </c>
      <c r="G517" s="46">
        <v>10</v>
      </c>
      <c r="H517" s="46">
        <v>78110000</v>
      </c>
      <c r="I517" s="38">
        <v>234504</v>
      </c>
      <c r="J517" s="38">
        <f t="shared" si="4"/>
        <v>2345040</v>
      </c>
      <c r="K517" s="264"/>
    </row>
    <row r="518" spans="1:11" ht="27.6">
      <c r="A518" s="37">
        <f t="shared" si="5"/>
        <v>98</v>
      </c>
      <c r="B518" s="46">
        <v>64221</v>
      </c>
      <c r="C518" s="78" t="s">
        <v>1204</v>
      </c>
      <c r="D518" s="301" t="s">
        <v>304</v>
      </c>
      <c r="E518" s="46">
        <v>0</v>
      </c>
      <c r="F518" s="46">
        <v>10</v>
      </c>
      <c r="G518" s="46">
        <v>10</v>
      </c>
      <c r="H518" s="46">
        <v>78110000</v>
      </c>
      <c r="I518" s="38">
        <v>234504</v>
      </c>
      <c r="J518" s="38">
        <f t="shared" si="4"/>
        <v>2345040</v>
      </c>
      <c r="K518" s="264"/>
    </row>
    <row r="519" spans="1:11" ht="41.4">
      <c r="A519" s="37">
        <f t="shared" si="5"/>
        <v>99</v>
      </c>
      <c r="B519" s="46">
        <v>64221</v>
      </c>
      <c r="C519" s="78" t="s">
        <v>1205</v>
      </c>
      <c r="D519" s="301" t="s">
        <v>304</v>
      </c>
      <c r="E519" s="46">
        <v>0</v>
      </c>
      <c r="F519" s="46">
        <v>10</v>
      </c>
      <c r="G519" s="46">
        <v>10</v>
      </c>
      <c r="H519" s="46">
        <v>78110000</v>
      </c>
      <c r="I519" s="38">
        <v>234504</v>
      </c>
      <c r="J519" s="38">
        <f t="shared" si="4"/>
        <v>2345040</v>
      </c>
      <c r="K519" s="264"/>
    </row>
    <row r="520" spans="1:11" ht="27.6">
      <c r="A520" s="37">
        <f t="shared" si="5"/>
        <v>100</v>
      </c>
      <c r="B520" s="46">
        <v>64221</v>
      </c>
      <c r="C520" s="78" t="s">
        <v>1206</v>
      </c>
      <c r="D520" s="301" t="s">
        <v>304</v>
      </c>
      <c r="E520" s="46">
        <v>0</v>
      </c>
      <c r="F520" s="46">
        <v>10</v>
      </c>
      <c r="G520" s="46">
        <v>10</v>
      </c>
      <c r="H520" s="46">
        <v>78110000</v>
      </c>
      <c r="I520" s="38">
        <v>234504</v>
      </c>
      <c r="J520" s="38">
        <f t="shared" si="4"/>
        <v>2345040</v>
      </c>
      <c r="K520" s="264"/>
    </row>
    <row r="521" spans="1:11" ht="27.6">
      <c r="A521" s="37">
        <f t="shared" si="5"/>
        <v>101</v>
      </c>
      <c r="B521" s="46">
        <v>64221</v>
      </c>
      <c r="C521" s="78" t="s">
        <v>1207</v>
      </c>
      <c r="D521" s="301" t="s">
        <v>304</v>
      </c>
      <c r="E521" s="46">
        <v>0</v>
      </c>
      <c r="F521" s="46">
        <v>10</v>
      </c>
      <c r="G521" s="46">
        <v>10</v>
      </c>
      <c r="H521" s="46">
        <v>78110000</v>
      </c>
      <c r="I521" s="38">
        <v>234504</v>
      </c>
      <c r="J521" s="38">
        <f t="shared" si="4"/>
        <v>2345040</v>
      </c>
      <c r="K521" s="264"/>
    </row>
    <row r="522" spans="1:11" ht="27.6">
      <c r="A522" s="37">
        <f t="shared" si="5"/>
        <v>102</v>
      </c>
      <c r="B522" s="46">
        <v>64221</v>
      </c>
      <c r="C522" s="78" t="s">
        <v>1208</v>
      </c>
      <c r="D522" s="301" t="s">
        <v>304</v>
      </c>
      <c r="E522" s="46">
        <v>0</v>
      </c>
      <c r="F522" s="46">
        <v>10</v>
      </c>
      <c r="G522" s="46">
        <v>10</v>
      </c>
      <c r="H522" s="46">
        <v>78110000</v>
      </c>
      <c r="I522" s="38">
        <v>234504</v>
      </c>
      <c r="J522" s="38">
        <f t="shared" si="4"/>
        <v>2345040</v>
      </c>
      <c r="K522" s="264"/>
    </row>
    <row r="523" spans="1:11" ht="27.6">
      <c r="A523" s="37">
        <f t="shared" si="5"/>
        <v>103</v>
      </c>
      <c r="B523" s="46">
        <v>64221</v>
      </c>
      <c r="C523" s="78" t="s">
        <v>1209</v>
      </c>
      <c r="D523" s="301" t="s">
        <v>304</v>
      </c>
      <c r="E523" s="46">
        <v>0</v>
      </c>
      <c r="F523" s="46">
        <v>10</v>
      </c>
      <c r="G523" s="46">
        <v>10</v>
      </c>
      <c r="H523" s="46">
        <v>78110000</v>
      </c>
      <c r="I523" s="38">
        <v>234504</v>
      </c>
      <c r="J523" s="38">
        <f t="shared" si="4"/>
        <v>2345040</v>
      </c>
      <c r="K523" s="264"/>
    </row>
    <row r="524" spans="1:11" ht="27.6">
      <c r="A524" s="37">
        <f t="shared" si="5"/>
        <v>104</v>
      </c>
      <c r="B524" s="46">
        <v>64221</v>
      </c>
      <c r="C524" s="78" t="s">
        <v>1210</v>
      </c>
      <c r="D524" s="301" t="s">
        <v>304</v>
      </c>
      <c r="E524" s="46">
        <v>0</v>
      </c>
      <c r="F524" s="46">
        <v>10</v>
      </c>
      <c r="G524" s="46">
        <v>10</v>
      </c>
      <c r="H524" s="46">
        <v>78110000</v>
      </c>
      <c r="I524" s="38">
        <v>234504</v>
      </c>
      <c r="J524" s="38">
        <f t="shared" si="4"/>
        <v>2345040</v>
      </c>
      <c r="K524" s="264"/>
    </row>
    <row r="525" spans="1:11" ht="27.6">
      <c r="A525" s="37">
        <f t="shared" si="5"/>
        <v>105</v>
      </c>
      <c r="B525" s="46">
        <v>64221</v>
      </c>
      <c r="C525" s="78" t="s">
        <v>1211</v>
      </c>
      <c r="D525" s="301" t="s">
        <v>304</v>
      </c>
      <c r="E525" s="46">
        <v>0</v>
      </c>
      <c r="F525" s="46">
        <v>10</v>
      </c>
      <c r="G525" s="46">
        <v>10</v>
      </c>
      <c r="H525" s="46">
        <v>78110000</v>
      </c>
      <c r="I525" s="38">
        <v>234504</v>
      </c>
      <c r="J525" s="38">
        <f t="shared" si="4"/>
        <v>2345040</v>
      </c>
      <c r="K525" s="264"/>
    </row>
    <row r="526" spans="1:11" ht="27.6">
      <c r="A526" s="37">
        <f t="shared" si="5"/>
        <v>106</v>
      </c>
      <c r="B526" s="46">
        <v>64221</v>
      </c>
      <c r="C526" s="78" t="s">
        <v>1212</v>
      </c>
      <c r="D526" s="301" t="s">
        <v>304</v>
      </c>
      <c r="E526" s="46">
        <v>0</v>
      </c>
      <c r="F526" s="46">
        <v>10</v>
      </c>
      <c r="G526" s="46">
        <v>10</v>
      </c>
      <c r="H526" s="46">
        <v>78110000</v>
      </c>
      <c r="I526" s="38">
        <v>234504</v>
      </c>
      <c r="J526" s="38">
        <f t="shared" si="4"/>
        <v>2345040</v>
      </c>
      <c r="K526" s="264"/>
    </row>
    <row r="527" spans="1:11" ht="27.6">
      <c r="A527" s="37">
        <f t="shared" si="5"/>
        <v>107</v>
      </c>
      <c r="B527" s="46">
        <v>64221</v>
      </c>
      <c r="C527" s="78" t="s">
        <v>1213</v>
      </c>
      <c r="D527" s="301" t="s">
        <v>304</v>
      </c>
      <c r="E527" s="46">
        <v>0</v>
      </c>
      <c r="F527" s="46">
        <v>10</v>
      </c>
      <c r="G527" s="46">
        <v>10</v>
      </c>
      <c r="H527" s="46">
        <v>78110000</v>
      </c>
      <c r="I527" s="38">
        <v>234504</v>
      </c>
      <c r="J527" s="38">
        <f t="shared" si="4"/>
        <v>2345040</v>
      </c>
      <c r="K527" s="264"/>
    </row>
    <row r="528" spans="1:11" ht="27.6">
      <c r="A528" s="37">
        <f t="shared" si="5"/>
        <v>108</v>
      </c>
      <c r="B528" s="46">
        <v>64221</v>
      </c>
      <c r="C528" s="78" t="s">
        <v>1214</v>
      </c>
      <c r="D528" s="301" t="s">
        <v>304</v>
      </c>
      <c r="E528" s="46">
        <v>0</v>
      </c>
      <c r="F528" s="46">
        <v>10</v>
      </c>
      <c r="G528" s="46">
        <v>10</v>
      </c>
      <c r="H528" s="46">
        <v>78110000</v>
      </c>
      <c r="I528" s="38">
        <v>234504</v>
      </c>
      <c r="J528" s="38">
        <f t="shared" si="4"/>
        <v>2345040</v>
      </c>
      <c r="K528" s="264"/>
    </row>
    <row r="529" spans="1:11" ht="27.6">
      <c r="A529" s="37">
        <f t="shared" si="5"/>
        <v>109</v>
      </c>
      <c r="B529" s="46">
        <v>64221</v>
      </c>
      <c r="C529" s="78" t="s">
        <v>1215</v>
      </c>
      <c r="D529" s="301" t="s">
        <v>304</v>
      </c>
      <c r="E529" s="46">
        <v>0</v>
      </c>
      <c r="F529" s="46">
        <v>10</v>
      </c>
      <c r="G529" s="46">
        <v>10</v>
      </c>
      <c r="H529" s="46">
        <v>78110000</v>
      </c>
      <c r="I529" s="38">
        <v>234504</v>
      </c>
      <c r="J529" s="38">
        <f t="shared" si="4"/>
        <v>2345040</v>
      </c>
      <c r="K529" s="264"/>
    </row>
    <row r="530" spans="1:11" ht="41.4">
      <c r="A530" s="37">
        <f t="shared" si="5"/>
        <v>110</v>
      </c>
      <c r="B530" s="46">
        <v>64221</v>
      </c>
      <c r="C530" s="78" t="s">
        <v>1216</v>
      </c>
      <c r="D530" s="301" t="s">
        <v>304</v>
      </c>
      <c r="E530" s="46">
        <v>0</v>
      </c>
      <c r="F530" s="46">
        <v>10</v>
      </c>
      <c r="G530" s="46">
        <v>10</v>
      </c>
      <c r="H530" s="46">
        <v>78110000</v>
      </c>
      <c r="I530" s="38">
        <v>234504</v>
      </c>
      <c r="J530" s="38">
        <f t="shared" si="4"/>
        <v>2345040</v>
      </c>
      <c r="K530" s="264"/>
    </row>
    <row r="531" spans="1:11" ht="27.6">
      <c r="A531" s="37">
        <f t="shared" si="5"/>
        <v>111</v>
      </c>
      <c r="B531" s="46">
        <v>64221</v>
      </c>
      <c r="C531" s="78" t="s">
        <v>1217</v>
      </c>
      <c r="D531" s="301" t="s">
        <v>304</v>
      </c>
      <c r="E531" s="46">
        <v>0</v>
      </c>
      <c r="F531" s="46">
        <v>10</v>
      </c>
      <c r="G531" s="46">
        <v>10</v>
      </c>
      <c r="H531" s="46">
        <v>78110000</v>
      </c>
      <c r="I531" s="38">
        <v>234504</v>
      </c>
      <c r="J531" s="38">
        <f t="shared" si="4"/>
        <v>2345040</v>
      </c>
      <c r="K531" s="264"/>
    </row>
    <row r="532" spans="1:11" ht="27.6">
      <c r="A532" s="37">
        <f t="shared" si="5"/>
        <v>112</v>
      </c>
      <c r="B532" s="46">
        <v>64221</v>
      </c>
      <c r="C532" s="78" t="s">
        <v>1218</v>
      </c>
      <c r="D532" s="301" t="s">
        <v>304</v>
      </c>
      <c r="E532" s="46">
        <v>0</v>
      </c>
      <c r="F532" s="46">
        <v>10</v>
      </c>
      <c r="G532" s="46">
        <v>10</v>
      </c>
      <c r="H532" s="46">
        <v>78110000</v>
      </c>
      <c r="I532" s="38">
        <v>234504</v>
      </c>
      <c r="J532" s="38">
        <f t="shared" si="4"/>
        <v>2345040</v>
      </c>
      <c r="K532" s="264"/>
    </row>
    <row r="533" spans="1:11" ht="27.6">
      <c r="A533" s="37">
        <f t="shared" si="5"/>
        <v>113</v>
      </c>
      <c r="B533" s="46">
        <v>64221</v>
      </c>
      <c r="C533" s="78" t="s">
        <v>1219</v>
      </c>
      <c r="D533" s="301" t="s">
        <v>304</v>
      </c>
      <c r="E533" s="46">
        <v>0</v>
      </c>
      <c r="F533" s="46">
        <v>10</v>
      </c>
      <c r="G533" s="46">
        <v>10</v>
      </c>
      <c r="H533" s="46">
        <v>78110000</v>
      </c>
      <c r="I533" s="38">
        <v>234504</v>
      </c>
      <c r="J533" s="38">
        <f t="shared" si="4"/>
        <v>2345040</v>
      </c>
      <c r="K533" s="264"/>
    </row>
    <row r="534" spans="1:11" ht="27.6">
      <c r="A534" s="37">
        <f t="shared" si="5"/>
        <v>114</v>
      </c>
      <c r="B534" s="46">
        <v>64221</v>
      </c>
      <c r="C534" s="78" t="s">
        <v>1220</v>
      </c>
      <c r="D534" s="301" t="s">
        <v>304</v>
      </c>
      <c r="E534" s="46">
        <v>0</v>
      </c>
      <c r="F534" s="46">
        <v>10</v>
      </c>
      <c r="G534" s="46">
        <v>10</v>
      </c>
      <c r="H534" s="46">
        <v>78110000</v>
      </c>
      <c r="I534" s="38">
        <v>234504</v>
      </c>
      <c r="J534" s="38">
        <f t="shared" si="4"/>
        <v>2345040</v>
      </c>
      <c r="K534" s="264"/>
    </row>
    <row r="535" spans="1:11" ht="27.6">
      <c r="A535" s="37">
        <f t="shared" si="5"/>
        <v>115</v>
      </c>
      <c r="B535" s="46">
        <v>64221</v>
      </c>
      <c r="C535" s="78" t="s">
        <v>1221</v>
      </c>
      <c r="D535" s="301" t="s">
        <v>304</v>
      </c>
      <c r="E535" s="46">
        <v>0</v>
      </c>
      <c r="F535" s="46">
        <v>10</v>
      </c>
      <c r="G535" s="46">
        <v>10</v>
      </c>
      <c r="H535" s="46">
        <v>78110000</v>
      </c>
      <c r="I535" s="38">
        <v>234504</v>
      </c>
      <c r="J535" s="38">
        <f t="shared" si="4"/>
        <v>2345040</v>
      </c>
      <c r="K535" s="264"/>
    </row>
    <row r="536" spans="1:11" ht="27.6">
      <c r="A536" s="37">
        <f t="shared" si="5"/>
        <v>116</v>
      </c>
      <c r="B536" s="46">
        <v>64221</v>
      </c>
      <c r="C536" s="78" t="s">
        <v>1222</v>
      </c>
      <c r="D536" s="301" t="s">
        <v>304</v>
      </c>
      <c r="E536" s="46">
        <v>0</v>
      </c>
      <c r="F536" s="46">
        <v>10</v>
      </c>
      <c r="G536" s="46">
        <v>10</v>
      </c>
      <c r="H536" s="46">
        <v>78110000</v>
      </c>
      <c r="I536" s="38">
        <v>234504</v>
      </c>
      <c r="J536" s="38">
        <f t="shared" si="4"/>
        <v>2345040</v>
      </c>
      <c r="K536" s="264"/>
    </row>
    <row r="537" spans="1:11" ht="27.6">
      <c r="A537" s="37">
        <f t="shared" si="5"/>
        <v>117</v>
      </c>
      <c r="B537" s="46">
        <v>64221</v>
      </c>
      <c r="C537" s="78" t="s">
        <v>1223</v>
      </c>
      <c r="D537" s="301" t="s">
        <v>304</v>
      </c>
      <c r="E537" s="46">
        <v>0</v>
      </c>
      <c r="F537" s="46">
        <v>10</v>
      </c>
      <c r="G537" s="46">
        <v>10</v>
      </c>
      <c r="H537" s="46">
        <v>78110000</v>
      </c>
      <c r="I537" s="38">
        <v>234504</v>
      </c>
      <c r="J537" s="38">
        <f t="shared" si="4"/>
        <v>2345040</v>
      </c>
      <c r="K537" s="264"/>
    </row>
    <row r="538" spans="1:11" ht="27.6">
      <c r="A538" s="37">
        <f t="shared" si="5"/>
        <v>118</v>
      </c>
      <c r="B538" s="46">
        <v>64221</v>
      </c>
      <c r="C538" s="78" t="s">
        <v>1224</v>
      </c>
      <c r="D538" s="301" t="s">
        <v>304</v>
      </c>
      <c r="E538" s="46">
        <v>0</v>
      </c>
      <c r="F538" s="46">
        <v>10</v>
      </c>
      <c r="G538" s="46">
        <v>10</v>
      </c>
      <c r="H538" s="46">
        <v>78110000</v>
      </c>
      <c r="I538" s="38">
        <v>234504</v>
      </c>
      <c r="J538" s="38">
        <f t="shared" si="4"/>
        <v>2345040</v>
      </c>
      <c r="K538" s="264"/>
    </row>
    <row r="539" spans="1:11" ht="27.6">
      <c r="A539" s="37">
        <f t="shared" si="5"/>
        <v>119</v>
      </c>
      <c r="B539" s="46">
        <v>64221</v>
      </c>
      <c r="C539" s="78" t="s">
        <v>1225</v>
      </c>
      <c r="D539" s="301" t="s">
        <v>304</v>
      </c>
      <c r="E539" s="46">
        <v>0</v>
      </c>
      <c r="F539" s="46">
        <v>10</v>
      </c>
      <c r="G539" s="46">
        <v>10</v>
      </c>
      <c r="H539" s="46">
        <v>78110000</v>
      </c>
      <c r="I539" s="38">
        <v>234504</v>
      </c>
      <c r="J539" s="38">
        <f t="shared" si="4"/>
        <v>2345040</v>
      </c>
      <c r="K539" s="264"/>
    </row>
    <row r="540" spans="1:11" ht="27.6">
      <c r="A540" s="37">
        <f t="shared" si="5"/>
        <v>120</v>
      </c>
      <c r="B540" s="46">
        <v>64221</v>
      </c>
      <c r="C540" s="78" t="s">
        <v>1226</v>
      </c>
      <c r="D540" s="301" t="s">
        <v>304</v>
      </c>
      <c r="E540" s="46">
        <v>0</v>
      </c>
      <c r="F540" s="46">
        <v>10</v>
      </c>
      <c r="G540" s="46">
        <v>10</v>
      </c>
      <c r="H540" s="46">
        <v>78110000</v>
      </c>
      <c r="I540" s="38">
        <v>234504</v>
      </c>
      <c r="J540" s="38">
        <f t="shared" si="4"/>
        <v>2345040</v>
      </c>
      <c r="K540" s="264"/>
    </row>
    <row r="541" spans="1:11" ht="27.6">
      <c r="A541" s="37">
        <f t="shared" si="5"/>
        <v>121</v>
      </c>
      <c r="B541" s="46">
        <v>64221</v>
      </c>
      <c r="C541" s="78" t="s">
        <v>1227</v>
      </c>
      <c r="D541" s="301" t="s">
        <v>304</v>
      </c>
      <c r="E541" s="46">
        <v>0</v>
      </c>
      <c r="F541" s="46">
        <v>10</v>
      </c>
      <c r="G541" s="46">
        <v>10</v>
      </c>
      <c r="H541" s="46">
        <v>78110000</v>
      </c>
      <c r="I541" s="38">
        <v>234504</v>
      </c>
      <c r="J541" s="38">
        <f t="shared" si="4"/>
        <v>2345040</v>
      </c>
      <c r="K541" s="264"/>
    </row>
    <row r="542" spans="1:11" ht="27.6">
      <c r="A542" s="37">
        <f t="shared" si="5"/>
        <v>122</v>
      </c>
      <c r="B542" s="46">
        <v>64221</v>
      </c>
      <c r="C542" s="78" t="s">
        <v>1228</v>
      </c>
      <c r="D542" s="301" t="s">
        <v>304</v>
      </c>
      <c r="E542" s="46">
        <v>0</v>
      </c>
      <c r="F542" s="46">
        <v>10</v>
      </c>
      <c r="G542" s="46">
        <v>10</v>
      </c>
      <c r="H542" s="46">
        <v>78110000</v>
      </c>
      <c r="I542" s="38">
        <v>234504</v>
      </c>
      <c r="J542" s="38">
        <f t="shared" si="4"/>
        <v>2345040</v>
      </c>
      <c r="K542" s="264"/>
    </row>
    <row r="543" spans="1:11" ht="27.6">
      <c r="A543" s="37">
        <f t="shared" si="5"/>
        <v>123</v>
      </c>
      <c r="B543" s="46">
        <v>64221</v>
      </c>
      <c r="C543" s="78" t="s">
        <v>1229</v>
      </c>
      <c r="D543" s="301" t="s">
        <v>304</v>
      </c>
      <c r="E543" s="46">
        <v>0</v>
      </c>
      <c r="F543" s="46">
        <v>20</v>
      </c>
      <c r="G543" s="46">
        <v>20</v>
      </c>
      <c r="H543" s="46">
        <v>78110000</v>
      </c>
      <c r="I543" s="38">
        <v>234504</v>
      </c>
      <c r="J543" s="38">
        <f t="shared" si="4"/>
        <v>4690080</v>
      </c>
      <c r="K543" s="264"/>
    </row>
    <row r="544" spans="1:11" ht="27.6">
      <c r="A544" s="37">
        <f t="shared" si="5"/>
        <v>124</v>
      </c>
      <c r="B544" s="46">
        <v>64221</v>
      </c>
      <c r="C544" s="78" t="s">
        <v>1230</v>
      </c>
      <c r="D544" s="301" t="s">
        <v>304</v>
      </c>
      <c r="E544" s="46">
        <v>0</v>
      </c>
      <c r="F544" s="46">
        <v>10</v>
      </c>
      <c r="G544" s="46">
        <v>10</v>
      </c>
      <c r="H544" s="46">
        <v>78110000</v>
      </c>
      <c r="I544" s="38">
        <v>234504</v>
      </c>
      <c r="J544" s="38">
        <f t="shared" si="4"/>
        <v>2345040</v>
      </c>
      <c r="K544" s="264"/>
    </row>
    <row r="545" spans="1:11" ht="27.6">
      <c r="A545" s="37">
        <f t="shared" si="5"/>
        <v>125</v>
      </c>
      <c r="B545" s="46">
        <v>64221</v>
      </c>
      <c r="C545" s="78" t="s">
        <v>1231</v>
      </c>
      <c r="D545" s="301" t="s">
        <v>304</v>
      </c>
      <c r="E545" s="46">
        <v>0</v>
      </c>
      <c r="F545" s="46">
        <v>20</v>
      </c>
      <c r="G545" s="46">
        <v>20</v>
      </c>
      <c r="H545" s="46">
        <v>78110000</v>
      </c>
      <c r="I545" s="38">
        <v>234504</v>
      </c>
      <c r="J545" s="38">
        <f t="shared" si="4"/>
        <v>4690080</v>
      </c>
      <c r="K545" s="264"/>
    </row>
    <row r="546" spans="1:11" ht="27.6">
      <c r="A546" s="37">
        <f t="shared" si="5"/>
        <v>126</v>
      </c>
      <c r="B546" s="46">
        <v>64221</v>
      </c>
      <c r="C546" s="78" t="s">
        <v>1232</v>
      </c>
      <c r="D546" s="301" t="s">
        <v>304</v>
      </c>
      <c r="E546" s="46">
        <v>0</v>
      </c>
      <c r="F546" s="46">
        <v>10</v>
      </c>
      <c r="G546" s="46">
        <v>10</v>
      </c>
      <c r="H546" s="46">
        <v>78110000</v>
      </c>
      <c r="I546" s="38">
        <v>234504</v>
      </c>
      <c r="J546" s="38">
        <f t="shared" si="4"/>
        <v>2345040</v>
      </c>
      <c r="K546" s="264"/>
    </row>
    <row r="547" spans="1:11" ht="27.6">
      <c r="A547" s="37">
        <f t="shared" si="5"/>
        <v>127</v>
      </c>
      <c r="B547" s="46">
        <v>64221</v>
      </c>
      <c r="C547" s="78" t="s">
        <v>1233</v>
      </c>
      <c r="D547" s="301" t="s">
        <v>304</v>
      </c>
      <c r="E547" s="46">
        <v>0</v>
      </c>
      <c r="F547" s="46">
        <v>10</v>
      </c>
      <c r="G547" s="46">
        <v>10</v>
      </c>
      <c r="H547" s="46">
        <v>78110000</v>
      </c>
      <c r="I547" s="38">
        <v>234504</v>
      </c>
      <c r="J547" s="38">
        <f t="shared" si="4"/>
        <v>2345040</v>
      </c>
      <c r="K547" s="264"/>
    </row>
    <row r="548" spans="1:11" ht="27.6">
      <c r="A548" s="37">
        <f t="shared" si="5"/>
        <v>128</v>
      </c>
      <c r="B548" s="46">
        <v>64221</v>
      </c>
      <c r="C548" s="78" t="s">
        <v>1234</v>
      </c>
      <c r="D548" s="301" t="s">
        <v>304</v>
      </c>
      <c r="E548" s="46">
        <v>0</v>
      </c>
      <c r="F548" s="46">
        <v>10</v>
      </c>
      <c r="G548" s="46">
        <v>10</v>
      </c>
      <c r="H548" s="46">
        <v>78110000</v>
      </c>
      <c r="I548" s="38">
        <v>234504</v>
      </c>
      <c r="J548" s="38">
        <f t="shared" si="4"/>
        <v>2345040</v>
      </c>
      <c r="K548" s="264"/>
    </row>
    <row r="549" spans="1:11" ht="27.6">
      <c r="A549" s="37">
        <f t="shared" si="5"/>
        <v>129</v>
      </c>
      <c r="B549" s="46">
        <v>64221</v>
      </c>
      <c r="C549" s="78" t="s">
        <v>1235</v>
      </c>
      <c r="D549" s="301" t="s">
        <v>304</v>
      </c>
      <c r="E549" s="46">
        <v>0</v>
      </c>
      <c r="F549" s="46">
        <v>20</v>
      </c>
      <c r="G549" s="46">
        <v>20</v>
      </c>
      <c r="H549" s="46">
        <v>78110000</v>
      </c>
      <c r="I549" s="38">
        <v>234504</v>
      </c>
      <c r="J549" s="38">
        <f t="shared" si="4"/>
        <v>4690080</v>
      </c>
      <c r="K549" s="264"/>
    </row>
    <row r="550" spans="1:11" ht="27.6">
      <c r="A550" s="37">
        <f t="shared" si="5"/>
        <v>130</v>
      </c>
      <c r="B550" s="46">
        <v>64221</v>
      </c>
      <c r="C550" s="78" t="s">
        <v>1236</v>
      </c>
      <c r="D550" s="301" t="s">
        <v>304</v>
      </c>
      <c r="E550" s="46">
        <v>0</v>
      </c>
      <c r="F550" s="46">
        <v>20</v>
      </c>
      <c r="G550" s="46">
        <v>20</v>
      </c>
      <c r="H550" s="46">
        <v>78110000</v>
      </c>
      <c r="I550" s="38">
        <v>234504</v>
      </c>
      <c r="J550" s="38">
        <f t="shared" si="4"/>
        <v>4690080</v>
      </c>
      <c r="K550" s="264"/>
    </row>
    <row r="551" spans="1:11" ht="41.4">
      <c r="A551" s="37">
        <f t="shared" si="5"/>
        <v>131</v>
      </c>
      <c r="B551" s="46">
        <v>64221</v>
      </c>
      <c r="C551" s="78" t="s">
        <v>1237</v>
      </c>
      <c r="D551" s="301" t="s">
        <v>304</v>
      </c>
      <c r="E551" s="46">
        <v>0</v>
      </c>
      <c r="F551" s="46">
        <v>10</v>
      </c>
      <c r="G551" s="46">
        <v>10</v>
      </c>
      <c r="H551" s="46">
        <v>78110000</v>
      </c>
      <c r="I551" s="38">
        <v>234504</v>
      </c>
      <c r="J551" s="38">
        <f t="shared" si="4"/>
        <v>2345040</v>
      </c>
      <c r="K551" s="264"/>
    </row>
    <row r="552" spans="1:11" ht="27.6">
      <c r="A552" s="37">
        <f t="shared" si="5"/>
        <v>132</v>
      </c>
      <c r="B552" s="46">
        <v>64221</v>
      </c>
      <c r="C552" s="78" t="s">
        <v>1238</v>
      </c>
      <c r="D552" s="301" t="s">
        <v>304</v>
      </c>
      <c r="E552" s="46">
        <v>0</v>
      </c>
      <c r="F552" s="46">
        <v>10</v>
      </c>
      <c r="G552" s="46">
        <v>10</v>
      </c>
      <c r="H552" s="46">
        <v>78110000</v>
      </c>
      <c r="I552" s="38">
        <v>234504</v>
      </c>
      <c r="J552" s="38">
        <f t="shared" si="4"/>
        <v>2345040</v>
      </c>
      <c r="K552" s="264"/>
    </row>
    <row r="553" spans="1:11" ht="27.6">
      <c r="A553" s="37">
        <f t="shared" si="5"/>
        <v>133</v>
      </c>
      <c r="B553" s="46">
        <v>64221</v>
      </c>
      <c r="C553" s="78" t="s">
        <v>1239</v>
      </c>
      <c r="D553" s="301" t="s">
        <v>304</v>
      </c>
      <c r="E553" s="46">
        <v>0</v>
      </c>
      <c r="F553" s="46">
        <v>10</v>
      </c>
      <c r="G553" s="46">
        <v>10</v>
      </c>
      <c r="H553" s="46">
        <v>78110000</v>
      </c>
      <c r="I553" s="38">
        <v>234504</v>
      </c>
      <c r="J553" s="38">
        <f t="shared" si="4"/>
        <v>2345040</v>
      </c>
      <c r="K553" s="264"/>
    </row>
    <row r="554" spans="1:11" ht="27.6">
      <c r="A554" s="37">
        <f t="shared" si="5"/>
        <v>134</v>
      </c>
      <c r="B554" s="46">
        <v>64221</v>
      </c>
      <c r="C554" s="78" t="s">
        <v>1240</v>
      </c>
      <c r="D554" s="301" t="s">
        <v>304</v>
      </c>
      <c r="E554" s="46">
        <v>0</v>
      </c>
      <c r="F554" s="46">
        <v>10</v>
      </c>
      <c r="G554" s="46">
        <v>10</v>
      </c>
      <c r="H554" s="46">
        <v>78110000</v>
      </c>
      <c r="I554" s="38">
        <v>234504</v>
      </c>
      <c r="J554" s="38">
        <f t="shared" si="4"/>
        <v>2345040</v>
      </c>
      <c r="K554" s="264"/>
    </row>
    <row r="555" spans="1:11" ht="27.6">
      <c r="A555" s="37">
        <f t="shared" si="5"/>
        <v>135</v>
      </c>
      <c r="B555" s="46">
        <v>64221</v>
      </c>
      <c r="C555" s="78" t="s">
        <v>1241</v>
      </c>
      <c r="D555" s="301" t="s">
        <v>304</v>
      </c>
      <c r="E555" s="46">
        <v>0</v>
      </c>
      <c r="F555" s="46">
        <v>10</v>
      </c>
      <c r="G555" s="46">
        <v>10</v>
      </c>
      <c r="H555" s="46">
        <v>78110000</v>
      </c>
      <c r="I555" s="38">
        <v>234504</v>
      </c>
      <c r="J555" s="38">
        <f t="shared" si="4"/>
        <v>2345040</v>
      </c>
      <c r="K555" s="264"/>
    </row>
    <row r="556" spans="1:11" ht="27.6">
      <c r="A556" s="37">
        <f t="shared" si="5"/>
        <v>136</v>
      </c>
      <c r="B556" s="46">
        <v>64221</v>
      </c>
      <c r="C556" s="78" t="s">
        <v>1242</v>
      </c>
      <c r="D556" s="301" t="s">
        <v>304</v>
      </c>
      <c r="E556" s="46">
        <v>0</v>
      </c>
      <c r="F556" s="46">
        <v>10</v>
      </c>
      <c r="G556" s="46">
        <v>10</v>
      </c>
      <c r="H556" s="46">
        <v>78110000</v>
      </c>
      <c r="I556" s="38">
        <v>234504</v>
      </c>
      <c r="J556" s="38">
        <f t="shared" si="4"/>
        <v>2345040</v>
      </c>
      <c r="K556" s="264"/>
    </row>
    <row r="557" spans="1:11" ht="27.6">
      <c r="A557" s="37">
        <f t="shared" si="5"/>
        <v>137</v>
      </c>
      <c r="B557" s="46">
        <v>64221</v>
      </c>
      <c r="C557" s="78" t="s">
        <v>1243</v>
      </c>
      <c r="D557" s="301" t="s">
        <v>304</v>
      </c>
      <c r="E557" s="46">
        <v>0</v>
      </c>
      <c r="F557" s="46">
        <v>10</v>
      </c>
      <c r="G557" s="46">
        <v>10</v>
      </c>
      <c r="H557" s="46">
        <v>78110000</v>
      </c>
      <c r="I557" s="38">
        <v>234504</v>
      </c>
      <c r="J557" s="38">
        <f t="shared" si="4"/>
        <v>2345040</v>
      </c>
      <c r="K557" s="264"/>
    </row>
    <row r="558" spans="1:11" ht="27.6">
      <c r="A558" s="37">
        <f t="shared" si="5"/>
        <v>138</v>
      </c>
      <c r="B558" s="46">
        <v>64221</v>
      </c>
      <c r="C558" s="78" t="s">
        <v>1244</v>
      </c>
      <c r="D558" s="301" t="s">
        <v>304</v>
      </c>
      <c r="E558" s="46">
        <v>0</v>
      </c>
      <c r="F558" s="46">
        <v>10</v>
      </c>
      <c r="G558" s="46">
        <v>10</v>
      </c>
      <c r="H558" s="46">
        <v>78110000</v>
      </c>
      <c r="I558" s="38">
        <v>234504</v>
      </c>
      <c r="J558" s="38">
        <f t="shared" si="4"/>
        <v>2345040</v>
      </c>
      <c r="K558" s="264"/>
    </row>
    <row r="559" spans="1:11" ht="27.6">
      <c r="A559" s="37">
        <f t="shared" si="5"/>
        <v>139</v>
      </c>
      <c r="B559" s="46">
        <v>64221</v>
      </c>
      <c r="C559" s="78" t="s">
        <v>1245</v>
      </c>
      <c r="D559" s="301" t="s">
        <v>304</v>
      </c>
      <c r="E559" s="46">
        <v>0</v>
      </c>
      <c r="F559" s="46">
        <v>10</v>
      </c>
      <c r="G559" s="46">
        <v>10</v>
      </c>
      <c r="H559" s="46">
        <v>78110000</v>
      </c>
      <c r="I559" s="38">
        <v>234504</v>
      </c>
      <c r="J559" s="38">
        <f t="shared" si="4"/>
        <v>2345040</v>
      </c>
      <c r="K559" s="264"/>
    </row>
    <row r="560" spans="1:11" ht="27.6">
      <c r="A560" s="37">
        <f t="shared" si="5"/>
        <v>140</v>
      </c>
      <c r="B560" s="46">
        <v>64221</v>
      </c>
      <c r="C560" s="78" t="s">
        <v>1246</v>
      </c>
      <c r="D560" s="301" t="s">
        <v>304</v>
      </c>
      <c r="E560" s="46">
        <v>0</v>
      </c>
      <c r="F560" s="46">
        <v>10</v>
      </c>
      <c r="G560" s="46">
        <v>10</v>
      </c>
      <c r="H560" s="46">
        <v>78110000</v>
      </c>
      <c r="I560" s="38">
        <v>234504</v>
      </c>
      <c r="J560" s="38">
        <f t="shared" si="4"/>
        <v>2345040</v>
      </c>
      <c r="K560" s="264"/>
    </row>
    <row r="561" spans="1:11" ht="27.6">
      <c r="A561" s="37">
        <f t="shared" si="5"/>
        <v>141</v>
      </c>
      <c r="B561" s="46">
        <v>64221</v>
      </c>
      <c r="C561" s="78" t="s">
        <v>1247</v>
      </c>
      <c r="D561" s="301" t="s">
        <v>304</v>
      </c>
      <c r="E561" s="46">
        <v>0</v>
      </c>
      <c r="F561" s="46">
        <v>10</v>
      </c>
      <c r="G561" s="46">
        <v>10</v>
      </c>
      <c r="H561" s="46">
        <v>78110000</v>
      </c>
      <c r="I561" s="38">
        <v>234504</v>
      </c>
      <c r="J561" s="38">
        <f t="shared" si="4"/>
        <v>2345040</v>
      </c>
      <c r="K561" s="264"/>
    </row>
    <row r="562" spans="1:11" ht="27.6">
      <c r="A562" s="37">
        <f t="shared" si="5"/>
        <v>142</v>
      </c>
      <c r="B562" s="46">
        <v>64221</v>
      </c>
      <c r="C562" s="78" t="s">
        <v>1248</v>
      </c>
      <c r="D562" s="301" t="s">
        <v>304</v>
      </c>
      <c r="E562" s="46">
        <v>0</v>
      </c>
      <c r="F562" s="46">
        <v>20</v>
      </c>
      <c r="G562" s="46">
        <v>20</v>
      </c>
      <c r="H562" s="46">
        <v>78110000</v>
      </c>
      <c r="I562" s="38">
        <v>234504</v>
      </c>
      <c r="J562" s="38">
        <f t="shared" ref="J562:J625" si="6">I562*F562</f>
        <v>4690080</v>
      </c>
      <c r="K562" s="264"/>
    </row>
    <row r="563" spans="1:11" ht="27.6">
      <c r="A563" s="37">
        <f t="shared" ref="A563:A626" si="7">A562+1</f>
        <v>143</v>
      </c>
      <c r="B563" s="46">
        <v>64221</v>
      </c>
      <c r="C563" s="78" t="s">
        <v>1249</v>
      </c>
      <c r="D563" s="301" t="s">
        <v>304</v>
      </c>
      <c r="E563" s="46">
        <v>0</v>
      </c>
      <c r="F563" s="46">
        <v>10</v>
      </c>
      <c r="G563" s="46">
        <v>10</v>
      </c>
      <c r="H563" s="46">
        <v>78110000</v>
      </c>
      <c r="I563" s="38">
        <v>234504</v>
      </c>
      <c r="J563" s="38">
        <f t="shared" si="6"/>
        <v>2345040</v>
      </c>
      <c r="K563" s="264"/>
    </row>
    <row r="564" spans="1:11" ht="27.6">
      <c r="A564" s="37">
        <f t="shared" si="7"/>
        <v>144</v>
      </c>
      <c r="B564" s="46">
        <v>64221</v>
      </c>
      <c r="C564" s="78" t="s">
        <v>1250</v>
      </c>
      <c r="D564" s="301" t="s">
        <v>304</v>
      </c>
      <c r="E564" s="46">
        <v>0</v>
      </c>
      <c r="F564" s="46">
        <v>10</v>
      </c>
      <c r="G564" s="46">
        <v>10</v>
      </c>
      <c r="H564" s="46">
        <v>78110000</v>
      </c>
      <c r="I564" s="38">
        <v>234504</v>
      </c>
      <c r="J564" s="38">
        <f t="shared" si="6"/>
        <v>2345040</v>
      </c>
      <c r="K564" s="264"/>
    </row>
    <row r="565" spans="1:11" ht="30.75" customHeight="1">
      <c r="A565" s="37">
        <f t="shared" si="7"/>
        <v>145</v>
      </c>
      <c r="B565" s="46">
        <v>64221</v>
      </c>
      <c r="C565" s="78" t="s">
        <v>1251</v>
      </c>
      <c r="D565" s="301" t="s">
        <v>304</v>
      </c>
      <c r="E565" s="46">
        <v>0</v>
      </c>
      <c r="F565" s="46">
        <v>10</v>
      </c>
      <c r="G565" s="46">
        <v>10</v>
      </c>
      <c r="H565" s="46">
        <v>78110000</v>
      </c>
      <c r="I565" s="38">
        <v>234504</v>
      </c>
      <c r="J565" s="38">
        <f t="shared" si="6"/>
        <v>2345040</v>
      </c>
      <c r="K565" s="264"/>
    </row>
    <row r="566" spans="1:11" ht="27.6">
      <c r="A566" s="37">
        <f t="shared" si="7"/>
        <v>146</v>
      </c>
      <c r="B566" s="46">
        <v>64221</v>
      </c>
      <c r="C566" s="78" t="s">
        <v>1252</v>
      </c>
      <c r="D566" s="301" t="s">
        <v>304</v>
      </c>
      <c r="E566" s="46">
        <v>0</v>
      </c>
      <c r="F566" s="46">
        <v>10</v>
      </c>
      <c r="G566" s="46">
        <v>10</v>
      </c>
      <c r="H566" s="46">
        <v>78110000</v>
      </c>
      <c r="I566" s="38">
        <v>234504</v>
      </c>
      <c r="J566" s="38">
        <f t="shared" si="6"/>
        <v>2345040</v>
      </c>
      <c r="K566" s="264"/>
    </row>
    <row r="567" spans="1:11" ht="27.6">
      <c r="A567" s="37">
        <f t="shared" si="7"/>
        <v>147</v>
      </c>
      <c r="B567" s="46">
        <v>64221</v>
      </c>
      <c r="C567" s="78" t="s">
        <v>1253</v>
      </c>
      <c r="D567" s="301" t="s">
        <v>304</v>
      </c>
      <c r="E567" s="46">
        <v>0</v>
      </c>
      <c r="F567" s="46">
        <v>10</v>
      </c>
      <c r="G567" s="46">
        <v>10</v>
      </c>
      <c r="H567" s="46">
        <v>78110000</v>
      </c>
      <c r="I567" s="38">
        <v>234504</v>
      </c>
      <c r="J567" s="38">
        <f t="shared" si="6"/>
        <v>2345040</v>
      </c>
      <c r="K567" s="264"/>
    </row>
    <row r="568" spans="1:11" ht="27.6">
      <c r="A568" s="37">
        <f t="shared" si="7"/>
        <v>148</v>
      </c>
      <c r="B568" s="46">
        <v>64221</v>
      </c>
      <c r="C568" s="78" t="s">
        <v>1254</v>
      </c>
      <c r="D568" s="301" t="s">
        <v>304</v>
      </c>
      <c r="E568" s="46">
        <v>0</v>
      </c>
      <c r="F568" s="46">
        <v>10</v>
      </c>
      <c r="G568" s="46">
        <v>10</v>
      </c>
      <c r="H568" s="46">
        <v>78110000</v>
      </c>
      <c r="I568" s="38">
        <v>234504</v>
      </c>
      <c r="J568" s="38">
        <f t="shared" si="6"/>
        <v>2345040</v>
      </c>
      <c r="K568" s="264"/>
    </row>
    <row r="569" spans="1:11" ht="27.6">
      <c r="A569" s="37">
        <f t="shared" si="7"/>
        <v>149</v>
      </c>
      <c r="B569" s="46">
        <v>64221</v>
      </c>
      <c r="C569" s="78" t="s">
        <v>1255</v>
      </c>
      <c r="D569" s="301" t="s">
        <v>304</v>
      </c>
      <c r="E569" s="46">
        <v>0</v>
      </c>
      <c r="F569" s="46">
        <v>10</v>
      </c>
      <c r="G569" s="46">
        <v>10</v>
      </c>
      <c r="H569" s="46">
        <v>78110000</v>
      </c>
      <c r="I569" s="38">
        <v>234504</v>
      </c>
      <c r="J569" s="38">
        <f t="shared" si="6"/>
        <v>2345040</v>
      </c>
      <c r="K569" s="264"/>
    </row>
    <row r="570" spans="1:11" ht="27.6">
      <c r="A570" s="37">
        <f t="shared" si="7"/>
        <v>150</v>
      </c>
      <c r="B570" s="46">
        <v>64221</v>
      </c>
      <c r="C570" s="78" t="s">
        <v>1256</v>
      </c>
      <c r="D570" s="301" t="s">
        <v>304</v>
      </c>
      <c r="E570" s="46">
        <v>0</v>
      </c>
      <c r="F570" s="46">
        <v>10</v>
      </c>
      <c r="G570" s="46">
        <v>10</v>
      </c>
      <c r="H570" s="46">
        <v>78110000</v>
      </c>
      <c r="I570" s="38">
        <v>234504</v>
      </c>
      <c r="J570" s="38">
        <f t="shared" si="6"/>
        <v>2345040</v>
      </c>
      <c r="K570" s="264"/>
    </row>
    <row r="571" spans="1:11" ht="27.6">
      <c r="A571" s="37">
        <f t="shared" si="7"/>
        <v>151</v>
      </c>
      <c r="B571" s="46">
        <v>64221</v>
      </c>
      <c r="C571" s="78" t="s">
        <v>1257</v>
      </c>
      <c r="D571" s="301" t="s">
        <v>304</v>
      </c>
      <c r="E571" s="46">
        <v>0</v>
      </c>
      <c r="F571" s="46">
        <v>20</v>
      </c>
      <c r="G571" s="46">
        <v>20</v>
      </c>
      <c r="H571" s="46">
        <v>78110000</v>
      </c>
      <c r="I571" s="38">
        <v>234504</v>
      </c>
      <c r="J571" s="38">
        <f t="shared" si="6"/>
        <v>4690080</v>
      </c>
      <c r="K571" s="264"/>
    </row>
    <row r="572" spans="1:11" ht="27.6">
      <c r="A572" s="37">
        <f t="shared" si="7"/>
        <v>152</v>
      </c>
      <c r="B572" s="46">
        <v>64221</v>
      </c>
      <c r="C572" s="78" t="s">
        <v>1258</v>
      </c>
      <c r="D572" s="301" t="s">
        <v>304</v>
      </c>
      <c r="E572" s="46">
        <v>0</v>
      </c>
      <c r="F572" s="46">
        <v>10</v>
      </c>
      <c r="G572" s="46">
        <v>10</v>
      </c>
      <c r="H572" s="46">
        <v>78110000</v>
      </c>
      <c r="I572" s="38">
        <v>234504</v>
      </c>
      <c r="J572" s="38">
        <f t="shared" si="6"/>
        <v>2345040</v>
      </c>
      <c r="K572" s="264"/>
    </row>
    <row r="573" spans="1:11" ht="23.25" customHeight="1">
      <c r="A573" s="37">
        <f t="shared" si="7"/>
        <v>153</v>
      </c>
      <c r="B573" s="46">
        <v>64221</v>
      </c>
      <c r="C573" s="78" t="s">
        <v>1259</v>
      </c>
      <c r="D573" s="301" t="s">
        <v>304</v>
      </c>
      <c r="E573" s="46">
        <v>0</v>
      </c>
      <c r="F573" s="46">
        <v>10</v>
      </c>
      <c r="G573" s="46">
        <v>10</v>
      </c>
      <c r="H573" s="46">
        <v>78110000</v>
      </c>
      <c r="I573" s="38">
        <v>234504</v>
      </c>
      <c r="J573" s="38">
        <f t="shared" si="6"/>
        <v>2345040</v>
      </c>
      <c r="K573" s="264"/>
    </row>
    <row r="574" spans="1:11" ht="27.6">
      <c r="A574" s="37">
        <f t="shared" si="7"/>
        <v>154</v>
      </c>
      <c r="B574" s="46">
        <v>64221</v>
      </c>
      <c r="C574" s="78" t="s">
        <v>1260</v>
      </c>
      <c r="D574" s="301" t="s">
        <v>304</v>
      </c>
      <c r="E574" s="46">
        <v>0</v>
      </c>
      <c r="F574" s="46">
        <v>10</v>
      </c>
      <c r="G574" s="46">
        <v>10</v>
      </c>
      <c r="H574" s="46">
        <v>78110000</v>
      </c>
      <c r="I574" s="38">
        <v>234504</v>
      </c>
      <c r="J574" s="38">
        <f t="shared" si="6"/>
        <v>2345040</v>
      </c>
      <c r="K574" s="264"/>
    </row>
    <row r="575" spans="1:11" ht="27.6">
      <c r="A575" s="37">
        <f t="shared" si="7"/>
        <v>155</v>
      </c>
      <c r="B575" s="46">
        <v>64221</v>
      </c>
      <c r="C575" s="78" t="s">
        <v>1261</v>
      </c>
      <c r="D575" s="301" t="s">
        <v>304</v>
      </c>
      <c r="E575" s="46">
        <v>0</v>
      </c>
      <c r="F575" s="46">
        <v>10</v>
      </c>
      <c r="G575" s="46">
        <v>10</v>
      </c>
      <c r="H575" s="46">
        <v>78110000</v>
      </c>
      <c r="I575" s="38">
        <v>234504</v>
      </c>
      <c r="J575" s="38">
        <f t="shared" si="6"/>
        <v>2345040</v>
      </c>
      <c r="K575" s="264"/>
    </row>
    <row r="576" spans="1:11" ht="27.6">
      <c r="A576" s="37">
        <f t="shared" si="7"/>
        <v>156</v>
      </c>
      <c r="B576" s="46">
        <v>64221</v>
      </c>
      <c r="C576" s="78" t="s">
        <v>1262</v>
      </c>
      <c r="D576" s="301" t="s">
        <v>304</v>
      </c>
      <c r="E576" s="46">
        <v>0</v>
      </c>
      <c r="F576" s="46">
        <v>10</v>
      </c>
      <c r="G576" s="46">
        <v>10</v>
      </c>
      <c r="H576" s="46">
        <v>78110000</v>
      </c>
      <c r="I576" s="38">
        <v>234504</v>
      </c>
      <c r="J576" s="38">
        <f t="shared" si="6"/>
        <v>2345040</v>
      </c>
      <c r="K576" s="264"/>
    </row>
    <row r="577" spans="1:11" ht="27.6">
      <c r="A577" s="37">
        <f t="shared" si="7"/>
        <v>157</v>
      </c>
      <c r="B577" s="46">
        <v>64221</v>
      </c>
      <c r="C577" s="78" t="s">
        <v>1263</v>
      </c>
      <c r="D577" s="301" t="s">
        <v>304</v>
      </c>
      <c r="E577" s="46">
        <v>0</v>
      </c>
      <c r="F577" s="46">
        <v>10</v>
      </c>
      <c r="G577" s="46">
        <v>10</v>
      </c>
      <c r="H577" s="46">
        <v>78110000</v>
      </c>
      <c r="I577" s="38">
        <v>234504</v>
      </c>
      <c r="J577" s="38">
        <f t="shared" si="6"/>
        <v>2345040</v>
      </c>
      <c r="K577" s="264"/>
    </row>
    <row r="578" spans="1:11" ht="27.6">
      <c r="A578" s="37">
        <f t="shared" si="7"/>
        <v>158</v>
      </c>
      <c r="B578" s="46">
        <v>64221</v>
      </c>
      <c r="C578" s="78" t="s">
        <v>1264</v>
      </c>
      <c r="D578" s="301" t="s">
        <v>304</v>
      </c>
      <c r="E578" s="46">
        <v>0</v>
      </c>
      <c r="F578" s="46">
        <v>10</v>
      </c>
      <c r="G578" s="46">
        <v>10</v>
      </c>
      <c r="H578" s="46">
        <v>78110000</v>
      </c>
      <c r="I578" s="38">
        <v>234504</v>
      </c>
      <c r="J578" s="38">
        <f t="shared" si="6"/>
        <v>2345040</v>
      </c>
      <c r="K578" s="264"/>
    </row>
    <row r="579" spans="1:11" ht="27.6">
      <c r="A579" s="37">
        <f t="shared" si="7"/>
        <v>159</v>
      </c>
      <c r="B579" s="46">
        <v>64221</v>
      </c>
      <c r="C579" s="78" t="s">
        <v>1265</v>
      </c>
      <c r="D579" s="301" t="s">
        <v>304</v>
      </c>
      <c r="E579" s="46">
        <v>0</v>
      </c>
      <c r="F579" s="46">
        <v>10</v>
      </c>
      <c r="G579" s="46">
        <v>10</v>
      </c>
      <c r="H579" s="46">
        <v>78110000</v>
      </c>
      <c r="I579" s="38">
        <v>234504</v>
      </c>
      <c r="J579" s="38">
        <f t="shared" si="6"/>
        <v>2345040</v>
      </c>
      <c r="K579" s="264"/>
    </row>
    <row r="580" spans="1:11" ht="27.6">
      <c r="A580" s="37">
        <f t="shared" si="7"/>
        <v>160</v>
      </c>
      <c r="B580" s="46">
        <v>64221</v>
      </c>
      <c r="C580" s="78" t="s">
        <v>1266</v>
      </c>
      <c r="D580" s="301" t="s">
        <v>304</v>
      </c>
      <c r="E580" s="46">
        <v>0</v>
      </c>
      <c r="F580" s="46">
        <v>10</v>
      </c>
      <c r="G580" s="46">
        <v>10</v>
      </c>
      <c r="H580" s="46">
        <v>78110000</v>
      </c>
      <c r="I580" s="38">
        <v>234504</v>
      </c>
      <c r="J580" s="38">
        <f t="shared" si="6"/>
        <v>2345040</v>
      </c>
      <c r="K580" s="264"/>
    </row>
    <row r="581" spans="1:11" ht="27.6">
      <c r="A581" s="37">
        <f t="shared" si="7"/>
        <v>161</v>
      </c>
      <c r="B581" s="46">
        <v>64221</v>
      </c>
      <c r="C581" s="78" t="s">
        <v>1267</v>
      </c>
      <c r="D581" s="301" t="s">
        <v>304</v>
      </c>
      <c r="E581" s="46">
        <v>0</v>
      </c>
      <c r="F581" s="46">
        <v>10</v>
      </c>
      <c r="G581" s="46">
        <v>10</v>
      </c>
      <c r="H581" s="46">
        <v>78110000</v>
      </c>
      <c r="I581" s="38">
        <v>234504</v>
      </c>
      <c r="J581" s="38">
        <f t="shared" si="6"/>
        <v>2345040</v>
      </c>
      <c r="K581" s="264"/>
    </row>
    <row r="582" spans="1:11" ht="27.6">
      <c r="A582" s="37">
        <f t="shared" si="7"/>
        <v>162</v>
      </c>
      <c r="B582" s="46">
        <v>64221</v>
      </c>
      <c r="C582" s="78" t="s">
        <v>1268</v>
      </c>
      <c r="D582" s="301" t="s">
        <v>304</v>
      </c>
      <c r="E582" s="46">
        <v>0</v>
      </c>
      <c r="F582" s="46">
        <v>30</v>
      </c>
      <c r="G582" s="46">
        <v>30</v>
      </c>
      <c r="H582" s="46">
        <v>78110000</v>
      </c>
      <c r="I582" s="38">
        <v>234504</v>
      </c>
      <c r="J582" s="38">
        <f t="shared" si="6"/>
        <v>7035120</v>
      </c>
      <c r="K582" s="264"/>
    </row>
    <row r="583" spans="1:11" ht="27.6">
      <c r="A583" s="37">
        <f t="shared" si="7"/>
        <v>163</v>
      </c>
      <c r="B583" s="46">
        <v>64221</v>
      </c>
      <c r="C583" s="78" t="s">
        <v>1269</v>
      </c>
      <c r="D583" s="301" t="s">
        <v>304</v>
      </c>
      <c r="E583" s="46">
        <v>0</v>
      </c>
      <c r="F583" s="46">
        <v>20</v>
      </c>
      <c r="G583" s="46">
        <v>20</v>
      </c>
      <c r="H583" s="46">
        <v>78110000</v>
      </c>
      <c r="I583" s="38">
        <v>234504</v>
      </c>
      <c r="J583" s="38">
        <f t="shared" si="6"/>
        <v>4690080</v>
      </c>
      <c r="K583" s="264"/>
    </row>
    <row r="584" spans="1:11" ht="27.6">
      <c r="A584" s="37">
        <f t="shared" si="7"/>
        <v>164</v>
      </c>
      <c r="B584" s="46">
        <v>64221</v>
      </c>
      <c r="C584" s="78" t="s">
        <v>1270</v>
      </c>
      <c r="D584" s="301" t="s">
        <v>304</v>
      </c>
      <c r="E584" s="46">
        <v>0</v>
      </c>
      <c r="F584" s="46">
        <v>20</v>
      </c>
      <c r="G584" s="46">
        <v>20</v>
      </c>
      <c r="H584" s="46">
        <v>78110000</v>
      </c>
      <c r="I584" s="38">
        <v>234504</v>
      </c>
      <c r="J584" s="38">
        <f t="shared" si="6"/>
        <v>4690080</v>
      </c>
      <c r="K584" s="264"/>
    </row>
    <row r="585" spans="1:11" ht="27.6">
      <c r="A585" s="37">
        <f t="shared" si="7"/>
        <v>165</v>
      </c>
      <c r="B585" s="46">
        <v>64221</v>
      </c>
      <c r="C585" s="78" t="s">
        <v>1271</v>
      </c>
      <c r="D585" s="301" t="s">
        <v>304</v>
      </c>
      <c r="E585" s="46">
        <v>0</v>
      </c>
      <c r="F585" s="46">
        <v>10</v>
      </c>
      <c r="G585" s="46">
        <v>10</v>
      </c>
      <c r="H585" s="46">
        <v>78110000</v>
      </c>
      <c r="I585" s="38">
        <v>234504</v>
      </c>
      <c r="J585" s="38">
        <f t="shared" si="6"/>
        <v>2345040</v>
      </c>
      <c r="K585" s="264"/>
    </row>
    <row r="586" spans="1:11" ht="27.6">
      <c r="A586" s="37">
        <f t="shared" si="7"/>
        <v>166</v>
      </c>
      <c r="B586" s="46">
        <v>64221</v>
      </c>
      <c r="C586" s="78" t="s">
        <v>1272</v>
      </c>
      <c r="D586" s="301" t="s">
        <v>304</v>
      </c>
      <c r="E586" s="46">
        <v>0</v>
      </c>
      <c r="F586" s="46">
        <v>20</v>
      </c>
      <c r="G586" s="46">
        <v>20</v>
      </c>
      <c r="H586" s="46">
        <v>78110000</v>
      </c>
      <c r="I586" s="38">
        <v>234504</v>
      </c>
      <c r="J586" s="38">
        <f t="shared" si="6"/>
        <v>4690080</v>
      </c>
      <c r="K586" s="264"/>
    </row>
    <row r="587" spans="1:11" ht="27.6">
      <c r="A587" s="37">
        <f t="shared" si="7"/>
        <v>167</v>
      </c>
      <c r="B587" s="46">
        <v>64221</v>
      </c>
      <c r="C587" s="78" t="s">
        <v>1119</v>
      </c>
      <c r="D587" s="301" t="s">
        <v>304</v>
      </c>
      <c r="E587" s="46">
        <v>0</v>
      </c>
      <c r="F587" s="46">
        <v>10</v>
      </c>
      <c r="G587" s="46">
        <v>10</v>
      </c>
      <c r="H587" s="46">
        <v>78110000</v>
      </c>
      <c r="I587" s="38">
        <v>234504</v>
      </c>
      <c r="J587" s="38">
        <f t="shared" si="6"/>
        <v>2345040</v>
      </c>
      <c r="K587" s="264"/>
    </row>
    <row r="588" spans="1:11" ht="27.6">
      <c r="A588" s="37">
        <f t="shared" si="7"/>
        <v>168</v>
      </c>
      <c r="B588" s="46">
        <v>64221</v>
      </c>
      <c r="C588" s="78" t="s">
        <v>1273</v>
      </c>
      <c r="D588" s="301" t="s">
        <v>304</v>
      </c>
      <c r="E588" s="46">
        <v>0</v>
      </c>
      <c r="F588" s="46">
        <v>20</v>
      </c>
      <c r="G588" s="46">
        <v>20</v>
      </c>
      <c r="H588" s="46">
        <v>78110000</v>
      </c>
      <c r="I588" s="38">
        <v>234504</v>
      </c>
      <c r="J588" s="38">
        <f t="shared" si="6"/>
        <v>4690080</v>
      </c>
      <c r="K588" s="264"/>
    </row>
    <row r="589" spans="1:11" ht="27.6">
      <c r="A589" s="37">
        <f t="shared" si="7"/>
        <v>169</v>
      </c>
      <c r="B589" s="46">
        <v>64221</v>
      </c>
      <c r="C589" s="78" t="s">
        <v>1274</v>
      </c>
      <c r="D589" s="301" t="s">
        <v>304</v>
      </c>
      <c r="E589" s="46">
        <v>0</v>
      </c>
      <c r="F589" s="46">
        <v>20</v>
      </c>
      <c r="G589" s="46">
        <v>20</v>
      </c>
      <c r="H589" s="46">
        <v>78110000</v>
      </c>
      <c r="I589" s="38">
        <v>234504</v>
      </c>
      <c r="J589" s="38">
        <f t="shared" si="6"/>
        <v>4690080</v>
      </c>
      <c r="K589" s="264"/>
    </row>
    <row r="590" spans="1:11" ht="27.6">
      <c r="A590" s="37">
        <f t="shared" si="7"/>
        <v>170</v>
      </c>
      <c r="B590" s="46">
        <v>64221</v>
      </c>
      <c r="C590" s="78" t="s">
        <v>1275</v>
      </c>
      <c r="D590" s="301" t="s">
        <v>304</v>
      </c>
      <c r="E590" s="46">
        <v>0</v>
      </c>
      <c r="F590" s="46">
        <v>10</v>
      </c>
      <c r="G590" s="46">
        <v>10</v>
      </c>
      <c r="H590" s="46">
        <v>78110000</v>
      </c>
      <c r="I590" s="38">
        <v>234504</v>
      </c>
      <c r="J590" s="38">
        <f t="shared" si="6"/>
        <v>2345040</v>
      </c>
      <c r="K590" s="264"/>
    </row>
    <row r="591" spans="1:11" ht="27.6">
      <c r="A591" s="37">
        <f t="shared" si="7"/>
        <v>171</v>
      </c>
      <c r="B591" s="46">
        <v>64221</v>
      </c>
      <c r="C591" s="78" t="s">
        <v>1276</v>
      </c>
      <c r="D591" s="301" t="s">
        <v>304</v>
      </c>
      <c r="E591" s="46">
        <v>0</v>
      </c>
      <c r="F591" s="46">
        <v>10</v>
      </c>
      <c r="G591" s="46">
        <v>10</v>
      </c>
      <c r="H591" s="46">
        <v>78110000</v>
      </c>
      <c r="I591" s="38">
        <v>234504</v>
      </c>
      <c r="J591" s="38">
        <f t="shared" si="6"/>
        <v>2345040</v>
      </c>
      <c r="K591" s="264"/>
    </row>
    <row r="592" spans="1:11" ht="22.5" customHeight="1">
      <c r="A592" s="37">
        <f t="shared" si="7"/>
        <v>172</v>
      </c>
      <c r="B592" s="46">
        <v>64221</v>
      </c>
      <c r="C592" s="78" t="s">
        <v>1277</v>
      </c>
      <c r="D592" s="301" t="s">
        <v>304</v>
      </c>
      <c r="E592" s="46">
        <v>0</v>
      </c>
      <c r="F592" s="46">
        <v>20</v>
      </c>
      <c r="G592" s="46">
        <v>20</v>
      </c>
      <c r="H592" s="46">
        <v>78110000</v>
      </c>
      <c r="I592" s="38">
        <v>234504</v>
      </c>
      <c r="J592" s="38">
        <f t="shared" si="6"/>
        <v>4690080</v>
      </c>
      <c r="K592" s="264"/>
    </row>
    <row r="593" spans="1:11" ht="27.6">
      <c r="A593" s="37">
        <f t="shared" si="7"/>
        <v>173</v>
      </c>
      <c r="B593" s="46">
        <v>64221</v>
      </c>
      <c r="C593" s="78" t="s">
        <v>1278</v>
      </c>
      <c r="D593" s="301" t="s">
        <v>304</v>
      </c>
      <c r="E593" s="46">
        <v>0</v>
      </c>
      <c r="F593" s="46">
        <v>20</v>
      </c>
      <c r="G593" s="46">
        <v>20</v>
      </c>
      <c r="H593" s="46">
        <v>78110000</v>
      </c>
      <c r="I593" s="38">
        <v>234504</v>
      </c>
      <c r="J593" s="38">
        <f t="shared" si="6"/>
        <v>4690080</v>
      </c>
      <c r="K593" s="264"/>
    </row>
    <row r="594" spans="1:11" ht="27.6">
      <c r="A594" s="37">
        <f t="shared" si="7"/>
        <v>174</v>
      </c>
      <c r="B594" s="46">
        <v>64221</v>
      </c>
      <c r="C594" s="78" t="s">
        <v>1279</v>
      </c>
      <c r="D594" s="301" t="s">
        <v>304</v>
      </c>
      <c r="E594" s="46">
        <v>0</v>
      </c>
      <c r="F594" s="46">
        <v>10</v>
      </c>
      <c r="G594" s="46">
        <v>10</v>
      </c>
      <c r="H594" s="46">
        <v>78110000</v>
      </c>
      <c r="I594" s="38">
        <v>234504</v>
      </c>
      <c r="J594" s="38">
        <f t="shared" si="6"/>
        <v>2345040</v>
      </c>
      <c r="K594" s="264"/>
    </row>
    <row r="595" spans="1:11" ht="27.6">
      <c r="A595" s="37">
        <f t="shared" si="7"/>
        <v>175</v>
      </c>
      <c r="B595" s="46">
        <v>64221</v>
      </c>
      <c r="C595" s="78" t="s">
        <v>1280</v>
      </c>
      <c r="D595" s="301" t="s">
        <v>304</v>
      </c>
      <c r="E595" s="46">
        <v>0</v>
      </c>
      <c r="F595" s="46">
        <v>20</v>
      </c>
      <c r="G595" s="46">
        <v>20</v>
      </c>
      <c r="H595" s="46">
        <v>78110000</v>
      </c>
      <c r="I595" s="38">
        <v>234504</v>
      </c>
      <c r="J595" s="38">
        <f t="shared" si="6"/>
        <v>4690080</v>
      </c>
      <c r="K595" s="264"/>
    </row>
    <row r="596" spans="1:11" ht="27.6">
      <c r="A596" s="37">
        <f t="shared" si="7"/>
        <v>176</v>
      </c>
      <c r="B596" s="46">
        <v>64221</v>
      </c>
      <c r="C596" s="78" t="s">
        <v>1281</v>
      </c>
      <c r="D596" s="301" t="s">
        <v>304</v>
      </c>
      <c r="E596" s="46">
        <v>0</v>
      </c>
      <c r="F596" s="46">
        <v>20</v>
      </c>
      <c r="G596" s="46">
        <v>20</v>
      </c>
      <c r="H596" s="46">
        <v>78110000</v>
      </c>
      <c r="I596" s="38">
        <v>234504</v>
      </c>
      <c r="J596" s="38">
        <f t="shared" si="6"/>
        <v>4690080</v>
      </c>
      <c r="K596" s="264"/>
    </row>
    <row r="597" spans="1:11" ht="27.6">
      <c r="A597" s="37">
        <f t="shared" si="7"/>
        <v>177</v>
      </c>
      <c r="B597" s="46">
        <v>64221</v>
      </c>
      <c r="C597" s="78" t="s">
        <v>1282</v>
      </c>
      <c r="D597" s="301" t="s">
        <v>304</v>
      </c>
      <c r="E597" s="46">
        <v>0</v>
      </c>
      <c r="F597" s="46">
        <v>10</v>
      </c>
      <c r="G597" s="46">
        <v>10</v>
      </c>
      <c r="H597" s="46">
        <v>78110000</v>
      </c>
      <c r="I597" s="38">
        <v>234504</v>
      </c>
      <c r="J597" s="38">
        <f t="shared" si="6"/>
        <v>2345040</v>
      </c>
      <c r="K597" s="264"/>
    </row>
    <row r="598" spans="1:11" ht="27.6">
      <c r="A598" s="37">
        <f t="shared" si="7"/>
        <v>178</v>
      </c>
      <c r="B598" s="46">
        <v>64221</v>
      </c>
      <c r="C598" s="78" t="s">
        <v>1283</v>
      </c>
      <c r="D598" s="301" t="s">
        <v>304</v>
      </c>
      <c r="E598" s="46">
        <v>0</v>
      </c>
      <c r="F598" s="46">
        <v>10</v>
      </c>
      <c r="G598" s="46">
        <v>10</v>
      </c>
      <c r="H598" s="46">
        <v>78110000</v>
      </c>
      <c r="I598" s="38">
        <v>234504</v>
      </c>
      <c r="J598" s="38">
        <f t="shared" si="6"/>
        <v>2345040</v>
      </c>
      <c r="K598" s="264"/>
    </row>
    <row r="599" spans="1:11" ht="27.6">
      <c r="A599" s="37">
        <f t="shared" si="7"/>
        <v>179</v>
      </c>
      <c r="B599" s="46">
        <v>64221</v>
      </c>
      <c r="C599" s="78" t="s">
        <v>1284</v>
      </c>
      <c r="D599" s="301" t="s">
        <v>304</v>
      </c>
      <c r="E599" s="46">
        <v>0</v>
      </c>
      <c r="F599" s="46">
        <v>10</v>
      </c>
      <c r="G599" s="46">
        <v>10</v>
      </c>
      <c r="H599" s="46">
        <v>78110000</v>
      </c>
      <c r="I599" s="38">
        <v>234504</v>
      </c>
      <c r="J599" s="38">
        <f t="shared" si="6"/>
        <v>2345040</v>
      </c>
      <c r="K599" s="264"/>
    </row>
    <row r="600" spans="1:11" ht="27.6">
      <c r="A600" s="37">
        <f t="shared" si="7"/>
        <v>180</v>
      </c>
      <c r="B600" s="46">
        <v>64221</v>
      </c>
      <c r="C600" s="78" t="s">
        <v>1285</v>
      </c>
      <c r="D600" s="301" t="s">
        <v>304</v>
      </c>
      <c r="E600" s="46">
        <v>0</v>
      </c>
      <c r="F600" s="46">
        <v>10</v>
      </c>
      <c r="G600" s="46">
        <v>10</v>
      </c>
      <c r="H600" s="46">
        <v>78110000</v>
      </c>
      <c r="I600" s="38">
        <v>234504</v>
      </c>
      <c r="J600" s="38">
        <f t="shared" si="6"/>
        <v>2345040</v>
      </c>
      <c r="K600" s="264"/>
    </row>
    <row r="601" spans="1:11" ht="27.6">
      <c r="A601" s="37">
        <f t="shared" si="7"/>
        <v>181</v>
      </c>
      <c r="B601" s="46">
        <v>64221</v>
      </c>
      <c r="C601" s="78" t="s">
        <v>1286</v>
      </c>
      <c r="D601" s="301" t="s">
        <v>304</v>
      </c>
      <c r="E601" s="46">
        <v>0</v>
      </c>
      <c r="F601" s="46">
        <v>10</v>
      </c>
      <c r="G601" s="46">
        <v>10</v>
      </c>
      <c r="H601" s="46">
        <v>78110000</v>
      </c>
      <c r="I601" s="38">
        <v>234504</v>
      </c>
      <c r="J601" s="38">
        <f t="shared" si="6"/>
        <v>2345040</v>
      </c>
      <c r="K601" s="264"/>
    </row>
    <row r="602" spans="1:11" ht="27.6">
      <c r="A602" s="37">
        <f t="shared" si="7"/>
        <v>182</v>
      </c>
      <c r="B602" s="46">
        <v>64221</v>
      </c>
      <c r="C602" s="78" t="s">
        <v>1287</v>
      </c>
      <c r="D602" s="301" t="s">
        <v>304</v>
      </c>
      <c r="E602" s="46">
        <v>0</v>
      </c>
      <c r="F602" s="46">
        <v>10</v>
      </c>
      <c r="G602" s="46">
        <v>10</v>
      </c>
      <c r="H602" s="46">
        <v>78110000</v>
      </c>
      <c r="I602" s="38">
        <v>234504</v>
      </c>
      <c r="J602" s="38">
        <f t="shared" si="6"/>
        <v>2345040</v>
      </c>
      <c r="K602" s="264"/>
    </row>
    <row r="603" spans="1:11" ht="27.6">
      <c r="A603" s="37">
        <f t="shared" si="7"/>
        <v>183</v>
      </c>
      <c r="B603" s="46">
        <v>64221</v>
      </c>
      <c r="C603" s="78" t="s">
        <v>1288</v>
      </c>
      <c r="D603" s="301" t="s">
        <v>304</v>
      </c>
      <c r="E603" s="46">
        <v>0</v>
      </c>
      <c r="F603" s="46">
        <v>10</v>
      </c>
      <c r="G603" s="46">
        <v>10</v>
      </c>
      <c r="H603" s="46">
        <v>78110000</v>
      </c>
      <c r="I603" s="38">
        <v>234504</v>
      </c>
      <c r="J603" s="38">
        <f t="shared" si="6"/>
        <v>2345040</v>
      </c>
      <c r="K603" s="264"/>
    </row>
    <row r="604" spans="1:11" ht="27.6">
      <c r="A604" s="37">
        <f t="shared" si="7"/>
        <v>184</v>
      </c>
      <c r="B604" s="46">
        <v>64221</v>
      </c>
      <c r="C604" s="78" t="s">
        <v>1289</v>
      </c>
      <c r="D604" s="301" t="s">
        <v>304</v>
      </c>
      <c r="E604" s="46">
        <v>0</v>
      </c>
      <c r="F604" s="46">
        <v>10</v>
      </c>
      <c r="G604" s="46">
        <v>10</v>
      </c>
      <c r="H604" s="46">
        <v>78110000</v>
      </c>
      <c r="I604" s="38">
        <v>234504</v>
      </c>
      <c r="J604" s="38">
        <f t="shared" si="6"/>
        <v>2345040</v>
      </c>
      <c r="K604" s="264"/>
    </row>
    <row r="605" spans="1:11" ht="27.6">
      <c r="A605" s="37">
        <f t="shared" si="7"/>
        <v>185</v>
      </c>
      <c r="B605" s="46">
        <v>64221</v>
      </c>
      <c r="C605" s="78" t="s">
        <v>1290</v>
      </c>
      <c r="D605" s="301" t="s">
        <v>304</v>
      </c>
      <c r="E605" s="46">
        <v>0</v>
      </c>
      <c r="F605" s="46">
        <v>10</v>
      </c>
      <c r="G605" s="46">
        <v>10</v>
      </c>
      <c r="H605" s="46">
        <v>78110000</v>
      </c>
      <c r="I605" s="38">
        <v>234504</v>
      </c>
      <c r="J605" s="38">
        <f t="shared" si="6"/>
        <v>2345040</v>
      </c>
      <c r="K605" s="264"/>
    </row>
    <row r="606" spans="1:11" ht="41.4">
      <c r="A606" s="37">
        <f t="shared" si="7"/>
        <v>186</v>
      </c>
      <c r="B606" s="46">
        <v>64221</v>
      </c>
      <c r="C606" s="78" t="s">
        <v>1291</v>
      </c>
      <c r="D606" s="301" t="s">
        <v>304</v>
      </c>
      <c r="E606" s="46">
        <v>0</v>
      </c>
      <c r="F606" s="46">
        <v>10</v>
      </c>
      <c r="G606" s="46">
        <v>10</v>
      </c>
      <c r="H606" s="46">
        <v>78110000</v>
      </c>
      <c r="I606" s="38">
        <v>234504</v>
      </c>
      <c r="J606" s="38">
        <f t="shared" si="6"/>
        <v>2345040</v>
      </c>
      <c r="K606" s="264"/>
    </row>
    <row r="607" spans="1:11" ht="27.6">
      <c r="A607" s="37">
        <f t="shared" si="7"/>
        <v>187</v>
      </c>
      <c r="B607" s="46">
        <v>64221</v>
      </c>
      <c r="C607" s="78" t="s">
        <v>1292</v>
      </c>
      <c r="D607" s="301" t="s">
        <v>304</v>
      </c>
      <c r="E607" s="46">
        <v>0</v>
      </c>
      <c r="F607" s="46">
        <v>10</v>
      </c>
      <c r="G607" s="46">
        <v>10</v>
      </c>
      <c r="H607" s="46">
        <v>78110000</v>
      </c>
      <c r="I607" s="38">
        <v>234504</v>
      </c>
      <c r="J607" s="38">
        <f t="shared" si="6"/>
        <v>2345040</v>
      </c>
      <c r="K607" s="264"/>
    </row>
    <row r="608" spans="1:11" ht="27.6">
      <c r="A608" s="37">
        <f t="shared" si="7"/>
        <v>188</v>
      </c>
      <c r="B608" s="46">
        <v>64221</v>
      </c>
      <c r="C608" s="78" t="s">
        <v>1293</v>
      </c>
      <c r="D608" s="301" t="s">
        <v>304</v>
      </c>
      <c r="E608" s="46">
        <v>0</v>
      </c>
      <c r="F608" s="46">
        <v>10</v>
      </c>
      <c r="G608" s="46">
        <v>10</v>
      </c>
      <c r="H608" s="46">
        <v>78110000</v>
      </c>
      <c r="I608" s="38">
        <v>234504</v>
      </c>
      <c r="J608" s="38">
        <f t="shared" si="6"/>
        <v>2345040</v>
      </c>
      <c r="K608" s="264"/>
    </row>
    <row r="609" spans="1:11" ht="27.6">
      <c r="A609" s="37">
        <f t="shared" si="7"/>
        <v>189</v>
      </c>
      <c r="B609" s="46">
        <v>64221</v>
      </c>
      <c r="C609" s="78" t="s">
        <v>1294</v>
      </c>
      <c r="D609" s="301" t="s">
        <v>304</v>
      </c>
      <c r="E609" s="46">
        <v>0</v>
      </c>
      <c r="F609" s="46">
        <v>10</v>
      </c>
      <c r="G609" s="46">
        <v>10</v>
      </c>
      <c r="H609" s="46">
        <v>78110000</v>
      </c>
      <c r="I609" s="38">
        <v>234504</v>
      </c>
      <c r="J609" s="38">
        <f t="shared" si="6"/>
        <v>2345040</v>
      </c>
      <c r="K609" s="264"/>
    </row>
    <row r="610" spans="1:11" ht="27.6">
      <c r="A610" s="37">
        <f t="shared" si="7"/>
        <v>190</v>
      </c>
      <c r="B610" s="46">
        <v>64221</v>
      </c>
      <c r="C610" s="78" t="s">
        <v>1295</v>
      </c>
      <c r="D610" s="301" t="s">
        <v>304</v>
      </c>
      <c r="E610" s="46">
        <v>0</v>
      </c>
      <c r="F610" s="46">
        <v>10</v>
      </c>
      <c r="G610" s="46">
        <v>10</v>
      </c>
      <c r="H610" s="46">
        <v>78110000</v>
      </c>
      <c r="I610" s="38">
        <v>234504</v>
      </c>
      <c r="J610" s="38">
        <f t="shared" si="6"/>
        <v>2345040</v>
      </c>
      <c r="K610" s="264"/>
    </row>
    <row r="611" spans="1:11" ht="27.6">
      <c r="A611" s="37">
        <f t="shared" si="7"/>
        <v>191</v>
      </c>
      <c r="B611" s="46">
        <v>64221</v>
      </c>
      <c r="C611" s="78" t="s">
        <v>1296</v>
      </c>
      <c r="D611" s="301" t="s">
        <v>304</v>
      </c>
      <c r="E611" s="46">
        <v>0</v>
      </c>
      <c r="F611" s="46">
        <v>10</v>
      </c>
      <c r="G611" s="46">
        <v>10</v>
      </c>
      <c r="H611" s="46">
        <v>78110000</v>
      </c>
      <c r="I611" s="38">
        <v>234504</v>
      </c>
      <c r="J611" s="38">
        <f t="shared" si="6"/>
        <v>2345040</v>
      </c>
      <c r="K611" s="264"/>
    </row>
    <row r="612" spans="1:11" ht="27.6">
      <c r="A612" s="37">
        <f t="shared" si="7"/>
        <v>192</v>
      </c>
      <c r="B612" s="46">
        <v>64221</v>
      </c>
      <c r="C612" s="78" t="s">
        <v>1297</v>
      </c>
      <c r="D612" s="301" t="s">
        <v>304</v>
      </c>
      <c r="E612" s="46">
        <v>0</v>
      </c>
      <c r="F612" s="46">
        <v>10</v>
      </c>
      <c r="G612" s="46">
        <v>10</v>
      </c>
      <c r="H612" s="46">
        <v>78110000</v>
      </c>
      <c r="I612" s="38">
        <v>234504</v>
      </c>
      <c r="J612" s="38">
        <f t="shared" si="6"/>
        <v>2345040</v>
      </c>
      <c r="K612" s="264"/>
    </row>
    <row r="613" spans="1:11" ht="27.6">
      <c r="A613" s="37">
        <f t="shared" si="7"/>
        <v>193</v>
      </c>
      <c r="B613" s="46">
        <v>64221</v>
      </c>
      <c r="C613" s="78" t="s">
        <v>1298</v>
      </c>
      <c r="D613" s="301" t="s">
        <v>304</v>
      </c>
      <c r="E613" s="46">
        <v>0</v>
      </c>
      <c r="F613" s="46">
        <v>10</v>
      </c>
      <c r="G613" s="46">
        <v>10</v>
      </c>
      <c r="H613" s="46">
        <v>78110000</v>
      </c>
      <c r="I613" s="38">
        <v>234504</v>
      </c>
      <c r="J613" s="38">
        <f t="shared" si="6"/>
        <v>2345040</v>
      </c>
      <c r="K613" s="264"/>
    </row>
    <row r="614" spans="1:11" ht="27.6">
      <c r="A614" s="37">
        <f t="shared" si="7"/>
        <v>194</v>
      </c>
      <c r="B614" s="46">
        <v>64221</v>
      </c>
      <c r="C614" s="78" t="s">
        <v>1299</v>
      </c>
      <c r="D614" s="301" t="s">
        <v>304</v>
      </c>
      <c r="E614" s="46">
        <v>0</v>
      </c>
      <c r="F614" s="46">
        <v>10</v>
      </c>
      <c r="G614" s="46">
        <v>10</v>
      </c>
      <c r="H614" s="46">
        <v>78110000</v>
      </c>
      <c r="I614" s="38">
        <v>234504</v>
      </c>
      <c r="J614" s="38">
        <f t="shared" si="6"/>
        <v>2345040</v>
      </c>
      <c r="K614" s="264"/>
    </row>
    <row r="615" spans="1:11" ht="27.6">
      <c r="A615" s="37">
        <f t="shared" si="7"/>
        <v>195</v>
      </c>
      <c r="B615" s="46">
        <v>64221</v>
      </c>
      <c r="C615" s="78" t="s">
        <v>1300</v>
      </c>
      <c r="D615" s="301" t="s">
        <v>304</v>
      </c>
      <c r="E615" s="46">
        <v>0</v>
      </c>
      <c r="F615" s="46">
        <v>10</v>
      </c>
      <c r="G615" s="46">
        <v>10</v>
      </c>
      <c r="H615" s="46">
        <v>78110000</v>
      </c>
      <c r="I615" s="38">
        <v>234504</v>
      </c>
      <c r="J615" s="38">
        <f t="shared" si="6"/>
        <v>2345040</v>
      </c>
      <c r="K615" s="264"/>
    </row>
    <row r="616" spans="1:11" ht="41.4">
      <c r="A616" s="37">
        <f t="shared" si="7"/>
        <v>196</v>
      </c>
      <c r="B616" s="46">
        <v>64221</v>
      </c>
      <c r="C616" s="78" t="s">
        <v>1301</v>
      </c>
      <c r="D616" s="301" t="s">
        <v>304</v>
      </c>
      <c r="E616" s="46">
        <v>0</v>
      </c>
      <c r="F616" s="46">
        <v>10</v>
      </c>
      <c r="G616" s="46">
        <v>10</v>
      </c>
      <c r="H616" s="46">
        <v>78110000</v>
      </c>
      <c r="I616" s="38">
        <v>234504</v>
      </c>
      <c r="J616" s="38">
        <f t="shared" si="6"/>
        <v>2345040</v>
      </c>
      <c r="K616" s="264"/>
    </row>
    <row r="617" spans="1:11" ht="27.6">
      <c r="A617" s="37">
        <f t="shared" si="7"/>
        <v>197</v>
      </c>
      <c r="B617" s="46">
        <v>64221</v>
      </c>
      <c r="C617" s="78" t="s">
        <v>1302</v>
      </c>
      <c r="D617" s="301" t="s">
        <v>304</v>
      </c>
      <c r="E617" s="46">
        <v>0</v>
      </c>
      <c r="F617" s="46">
        <v>10</v>
      </c>
      <c r="G617" s="46">
        <v>10</v>
      </c>
      <c r="H617" s="46">
        <v>78110000</v>
      </c>
      <c r="I617" s="38">
        <v>234504</v>
      </c>
      <c r="J617" s="38">
        <f t="shared" si="6"/>
        <v>2345040</v>
      </c>
      <c r="K617" s="264"/>
    </row>
    <row r="618" spans="1:11" ht="27.6">
      <c r="A618" s="37">
        <f t="shared" si="7"/>
        <v>198</v>
      </c>
      <c r="B618" s="46">
        <v>64221</v>
      </c>
      <c r="C618" s="78" t="s">
        <v>1303</v>
      </c>
      <c r="D618" s="301" t="s">
        <v>304</v>
      </c>
      <c r="E618" s="46">
        <v>0</v>
      </c>
      <c r="F618" s="46">
        <v>10</v>
      </c>
      <c r="G618" s="46">
        <v>10</v>
      </c>
      <c r="H618" s="46">
        <v>78110000</v>
      </c>
      <c r="I618" s="38">
        <v>234504</v>
      </c>
      <c r="J618" s="38">
        <f t="shared" si="6"/>
        <v>2345040</v>
      </c>
      <c r="K618" s="264"/>
    </row>
    <row r="619" spans="1:11" ht="27.6">
      <c r="A619" s="37">
        <f t="shared" si="7"/>
        <v>199</v>
      </c>
      <c r="B619" s="46">
        <v>64221</v>
      </c>
      <c r="C619" s="78" t="s">
        <v>1304</v>
      </c>
      <c r="D619" s="301" t="s">
        <v>304</v>
      </c>
      <c r="E619" s="46">
        <v>0</v>
      </c>
      <c r="F619" s="46">
        <v>10</v>
      </c>
      <c r="G619" s="46">
        <v>10</v>
      </c>
      <c r="H619" s="46">
        <v>78110000</v>
      </c>
      <c r="I619" s="38">
        <v>234504</v>
      </c>
      <c r="J619" s="38">
        <f t="shared" si="6"/>
        <v>2345040</v>
      </c>
      <c r="K619" s="264"/>
    </row>
    <row r="620" spans="1:11" ht="27.6">
      <c r="A620" s="37">
        <f t="shared" si="7"/>
        <v>200</v>
      </c>
      <c r="B620" s="46">
        <v>64221</v>
      </c>
      <c r="C620" s="78" t="s">
        <v>1305</v>
      </c>
      <c r="D620" s="301" t="s">
        <v>304</v>
      </c>
      <c r="E620" s="46">
        <v>0</v>
      </c>
      <c r="F620" s="46">
        <v>10</v>
      </c>
      <c r="G620" s="46">
        <v>10</v>
      </c>
      <c r="H620" s="46">
        <v>78110000</v>
      </c>
      <c r="I620" s="38">
        <v>234504</v>
      </c>
      <c r="J620" s="38">
        <f t="shared" si="6"/>
        <v>2345040</v>
      </c>
      <c r="K620" s="264"/>
    </row>
    <row r="621" spans="1:11" ht="27.6">
      <c r="A621" s="37">
        <f t="shared" si="7"/>
        <v>201</v>
      </c>
      <c r="B621" s="46">
        <v>64221</v>
      </c>
      <c r="C621" s="78" t="s">
        <v>1306</v>
      </c>
      <c r="D621" s="301" t="s">
        <v>304</v>
      </c>
      <c r="E621" s="46">
        <v>0</v>
      </c>
      <c r="F621" s="46">
        <v>10</v>
      </c>
      <c r="G621" s="46">
        <v>10</v>
      </c>
      <c r="H621" s="46">
        <v>78110000</v>
      </c>
      <c r="I621" s="38">
        <v>234504</v>
      </c>
      <c r="J621" s="38">
        <f t="shared" si="6"/>
        <v>2345040</v>
      </c>
      <c r="K621" s="264"/>
    </row>
    <row r="622" spans="1:11" ht="27.6">
      <c r="A622" s="37">
        <f t="shared" si="7"/>
        <v>202</v>
      </c>
      <c r="B622" s="46">
        <v>64221</v>
      </c>
      <c r="C622" s="78" t="s">
        <v>1307</v>
      </c>
      <c r="D622" s="301" t="s">
        <v>304</v>
      </c>
      <c r="E622" s="46">
        <v>0</v>
      </c>
      <c r="F622" s="46">
        <v>10</v>
      </c>
      <c r="G622" s="46">
        <v>10</v>
      </c>
      <c r="H622" s="46">
        <v>78110000</v>
      </c>
      <c r="I622" s="38">
        <v>234504</v>
      </c>
      <c r="J622" s="38">
        <f t="shared" si="6"/>
        <v>2345040</v>
      </c>
      <c r="K622" s="264"/>
    </row>
    <row r="623" spans="1:11" ht="27.6">
      <c r="A623" s="37">
        <f t="shared" si="7"/>
        <v>203</v>
      </c>
      <c r="B623" s="46">
        <v>64221</v>
      </c>
      <c r="C623" s="78" t="s">
        <v>1308</v>
      </c>
      <c r="D623" s="301" t="s">
        <v>304</v>
      </c>
      <c r="E623" s="46">
        <v>0</v>
      </c>
      <c r="F623" s="46">
        <v>10</v>
      </c>
      <c r="G623" s="46">
        <v>10</v>
      </c>
      <c r="H623" s="46">
        <v>78110000</v>
      </c>
      <c r="I623" s="38">
        <v>234504</v>
      </c>
      <c r="J623" s="38">
        <f t="shared" si="6"/>
        <v>2345040</v>
      </c>
      <c r="K623" s="264"/>
    </row>
    <row r="624" spans="1:11" ht="27.6">
      <c r="A624" s="37">
        <f t="shared" si="7"/>
        <v>204</v>
      </c>
      <c r="B624" s="46">
        <v>64221</v>
      </c>
      <c r="C624" s="78" t="s">
        <v>1309</v>
      </c>
      <c r="D624" s="301" t="s">
        <v>304</v>
      </c>
      <c r="E624" s="46">
        <v>0</v>
      </c>
      <c r="F624" s="46">
        <v>10</v>
      </c>
      <c r="G624" s="46">
        <v>10</v>
      </c>
      <c r="H624" s="46">
        <v>78110000</v>
      </c>
      <c r="I624" s="38">
        <v>234504</v>
      </c>
      <c r="J624" s="38">
        <f t="shared" si="6"/>
        <v>2345040</v>
      </c>
      <c r="K624" s="264"/>
    </row>
    <row r="625" spans="1:11" ht="27.6">
      <c r="A625" s="37">
        <f t="shared" si="7"/>
        <v>205</v>
      </c>
      <c r="B625" s="46">
        <v>64221</v>
      </c>
      <c r="C625" s="78" t="s">
        <v>1310</v>
      </c>
      <c r="D625" s="301" t="s">
        <v>304</v>
      </c>
      <c r="E625" s="46">
        <v>0</v>
      </c>
      <c r="F625" s="46">
        <v>10</v>
      </c>
      <c r="G625" s="46">
        <v>10</v>
      </c>
      <c r="H625" s="46">
        <v>78110000</v>
      </c>
      <c r="I625" s="38">
        <v>234504</v>
      </c>
      <c r="J625" s="38">
        <f t="shared" si="6"/>
        <v>2345040</v>
      </c>
      <c r="K625" s="264"/>
    </row>
    <row r="626" spans="1:11" ht="27.6">
      <c r="A626" s="37">
        <f t="shared" si="7"/>
        <v>206</v>
      </c>
      <c r="B626" s="46">
        <v>64221</v>
      </c>
      <c r="C626" s="78" t="s">
        <v>1311</v>
      </c>
      <c r="D626" s="301" t="s">
        <v>304</v>
      </c>
      <c r="E626" s="46">
        <v>0</v>
      </c>
      <c r="F626" s="46">
        <v>10</v>
      </c>
      <c r="G626" s="46">
        <v>10</v>
      </c>
      <c r="H626" s="46">
        <v>78110000</v>
      </c>
      <c r="I626" s="38">
        <v>234504</v>
      </c>
      <c r="J626" s="38">
        <f t="shared" ref="J626:J689" si="8">I626*F626</f>
        <v>2345040</v>
      </c>
      <c r="K626" s="264"/>
    </row>
    <row r="627" spans="1:11" ht="27.6">
      <c r="A627" s="37">
        <f t="shared" ref="A627:A690" si="9">A626+1</f>
        <v>207</v>
      </c>
      <c r="B627" s="46">
        <v>64221</v>
      </c>
      <c r="C627" s="78" t="s">
        <v>1312</v>
      </c>
      <c r="D627" s="301" t="s">
        <v>304</v>
      </c>
      <c r="E627" s="46">
        <v>0</v>
      </c>
      <c r="F627" s="46">
        <v>10</v>
      </c>
      <c r="G627" s="46">
        <v>10</v>
      </c>
      <c r="H627" s="46">
        <v>78110000</v>
      </c>
      <c r="I627" s="38">
        <v>234504</v>
      </c>
      <c r="J627" s="38">
        <f t="shared" si="8"/>
        <v>2345040</v>
      </c>
      <c r="K627" s="264"/>
    </row>
    <row r="628" spans="1:11" ht="27.6">
      <c r="A628" s="37">
        <f t="shared" si="9"/>
        <v>208</v>
      </c>
      <c r="B628" s="46">
        <v>64221</v>
      </c>
      <c r="C628" s="78" t="s">
        <v>1313</v>
      </c>
      <c r="D628" s="301" t="s">
        <v>304</v>
      </c>
      <c r="E628" s="46">
        <v>0</v>
      </c>
      <c r="F628" s="46">
        <v>10</v>
      </c>
      <c r="G628" s="46">
        <v>10</v>
      </c>
      <c r="H628" s="46">
        <v>78110000</v>
      </c>
      <c r="I628" s="38">
        <v>234504</v>
      </c>
      <c r="J628" s="38">
        <f t="shared" si="8"/>
        <v>2345040</v>
      </c>
      <c r="K628" s="264"/>
    </row>
    <row r="629" spans="1:11" ht="27.6">
      <c r="A629" s="37">
        <f t="shared" si="9"/>
        <v>209</v>
      </c>
      <c r="B629" s="46">
        <v>64221</v>
      </c>
      <c r="C629" s="78" t="s">
        <v>1314</v>
      </c>
      <c r="D629" s="301" t="s">
        <v>304</v>
      </c>
      <c r="E629" s="46">
        <v>0</v>
      </c>
      <c r="F629" s="46">
        <v>20</v>
      </c>
      <c r="G629" s="46">
        <v>20</v>
      </c>
      <c r="H629" s="46">
        <v>78110000</v>
      </c>
      <c r="I629" s="38">
        <v>234504</v>
      </c>
      <c r="J629" s="38">
        <f t="shared" si="8"/>
        <v>4690080</v>
      </c>
      <c r="K629" s="264"/>
    </row>
    <row r="630" spans="1:11" ht="27.6">
      <c r="A630" s="37">
        <f t="shared" si="9"/>
        <v>210</v>
      </c>
      <c r="B630" s="46">
        <v>64221</v>
      </c>
      <c r="C630" s="78" t="s">
        <v>1315</v>
      </c>
      <c r="D630" s="301" t="s">
        <v>304</v>
      </c>
      <c r="E630" s="46">
        <v>0</v>
      </c>
      <c r="F630" s="46">
        <v>20</v>
      </c>
      <c r="G630" s="46">
        <v>20</v>
      </c>
      <c r="H630" s="46">
        <v>78110000</v>
      </c>
      <c r="I630" s="38">
        <v>234504</v>
      </c>
      <c r="J630" s="38">
        <f t="shared" si="8"/>
        <v>4690080</v>
      </c>
      <c r="K630" s="264"/>
    </row>
    <row r="631" spans="1:11" ht="27.6">
      <c r="A631" s="37">
        <f t="shared" si="9"/>
        <v>211</v>
      </c>
      <c r="B631" s="46">
        <v>64221</v>
      </c>
      <c r="C631" s="78" t="s">
        <v>1316</v>
      </c>
      <c r="D631" s="301" t="s">
        <v>304</v>
      </c>
      <c r="E631" s="46">
        <v>0</v>
      </c>
      <c r="F631" s="46">
        <v>20</v>
      </c>
      <c r="G631" s="46">
        <v>20</v>
      </c>
      <c r="H631" s="46">
        <v>78110000</v>
      </c>
      <c r="I631" s="38">
        <v>234504</v>
      </c>
      <c r="J631" s="38">
        <f t="shared" si="8"/>
        <v>4690080</v>
      </c>
      <c r="K631" s="264"/>
    </row>
    <row r="632" spans="1:11" ht="41.4">
      <c r="A632" s="37">
        <f t="shared" si="9"/>
        <v>212</v>
      </c>
      <c r="B632" s="46">
        <v>64221</v>
      </c>
      <c r="C632" s="78" t="s">
        <v>1317</v>
      </c>
      <c r="D632" s="301" t="s">
        <v>304</v>
      </c>
      <c r="E632" s="46">
        <v>0</v>
      </c>
      <c r="F632" s="46">
        <v>20</v>
      </c>
      <c r="G632" s="46">
        <v>20</v>
      </c>
      <c r="H632" s="46">
        <v>78110000</v>
      </c>
      <c r="I632" s="38">
        <v>234504</v>
      </c>
      <c r="J632" s="38">
        <f t="shared" si="8"/>
        <v>4690080</v>
      </c>
      <c r="K632" s="264"/>
    </row>
    <row r="633" spans="1:11" ht="27.6">
      <c r="A633" s="37">
        <f t="shared" si="9"/>
        <v>213</v>
      </c>
      <c r="B633" s="46">
        <v>64221</v>
      </c>
      <c r="C633" s="78" t="s">
        <v>1318</v>
      </c>
      <c r="D633" s="301" t="s">
        <v>304</v>
      </c>
      <c r="E633" s="46">
        <v>0</v>
      </c>
      <c r="F633" s="46">
        <v>20</v>
      </c>
      <c r="G633" s="46">
        <v>20</v>
      </c>
      <c r="H633" s="46">
        <v>78110000</v>
      </c>
      <c r="I633" s="38">
        <v>234504</v>
      </c>
      <c r="J633" s="38">
        <f t="shared" si="8"/>
        <v>4690080</v>
      </c>
      <c r="K633" s="264"/>
    </row>
    <row r="634" spans="1:11" ht="27.6">
      <c r="A634" s="37">
        <f t="shared" si="9"/>
        <v>214</v>
      </c>
      <c r="B634" s="46">
        <v>64221</v>
      </c>
      <c r="C634" s="78" t="s">
        <v>1319</v>
      </c>
      <c r="D634" s="301" t="s">
        <v>304</v>
      </c>
      <c r="E634" s="46">
        <v>0</v>
      </c>
      <c r="F634" s="46">
        <v>10</v>
      </c>
      <c r="G634" s="46">
        <v>10</v>
      </c>
      <c r="H634" s="46">
        <v>78110000</v>
      </c>
      <c r="I634" s="38">
        <v>234504</v>
      </c>
      <c r="J634" s="38">
        <f t="shared" si="8"/>
        <v>2345040</v>
      </c>
      <c r="K634" s="264"/>
    </row>
    <row r="635" spans="1:11" ht="27.6">
      <c r="A635" s="37">
        <f t="shared" si="9"/>
        <v>215</v>
      </c>
      <c r="B635" s="46">
        <v>64221</v>
      </c>
      <c r="C635" s="78" t="s">
        <v>1320</v>
      </c>
      <c r="D635" s="301" t="s">
        <v>304</v>
      </c>
      <c r="E635" s="46">
        <v>0</v>
      </c>
      <c r="F635" s="46">
        <v>10</v>
      </c>
      <c r="G635" s="46">
        <v>10</v>
      </c>
      <c r="H635" s="46">
        <v>78110000</v>
      </c>
      <c r="I635" s="38">
        <v>234504</v>
      </c>
      <c r="J635" s="38">
        <f t="shared" si="8"/>
        <v>2345040</v>
      </c>
      <c r="K635" s="264"/>
    </row>
    <row r="636" spans="1:11" ht="27.6">
      <c r="A636" s="37">
        <f t="shared" si="9"/>
        <v>216</v>
      </c>
      <c r="B636" s="46">
        <v>64221</v>
      </c>
      <c r="C636" s="78" t="s">
        <v>1321</v>
      </c>
      <c r="D636" s="301" t="s">
        <v>304</v>
      </c>
      <c r="E636" s="46">
        <v>0</v>
      </c>
      <c r="F636" s="46">
        <v>20</v>
      </c>
      <c r="G636" s="46">
        <v>20</v>
      </c>
      <c r="H636" s="46">
        <v>78110000</v>
      </c>
      <c r="I636" s="38">
        <v>234504</v>
      </c>
      <c r="J636" s="38">
        <f t="shared" si="8"/>
        <v>4690080</v>
      </c>
      <c r="K636" s="264"/>
    </row>
    <row r="637" spans="1:11" ht="27.6">
      <c r="A637" s="37">
        <f t="shared" si="9"/>
        <v>217</v>
      </c>
      <c r="B637" s="46">
        <v>64221</v>
      </c>
      <c r="C637" s="78" t="s">
        <v>1322</v>
      </c>
      <c r="D637" s="301" t="s">
        <v>304</v>
      </c>
      <c r="E637" s="46">
        <v>0</v>
      </c>
      <c r="F637" s="46">
        <v>20</v>
      </c>
      <c r="G637" s="46">
        <v>20</v>
      </c>
      <c r="H637" s="46">
        <v>78110000</v>
      </c>
      <c r="I637" s="38">
        <v>234504</v>
      </c>
      <c r="J637" s="38">
        <f t="shared" si="8"/>
        <v>4690080</v>
      </c>
      <c r="K637" s="264"/>
    </row>
    <row r="638" spans="1:11" ht="27.6">
      <c r="A638" s="37">
        <f t="shared" si="9"/>
        <v>218</v>
      </c>
      <c r="B638" s="46">
        <v>64221</v>
      </c>
      <c r="C638" s="78" t="s">
        <v>1323</v>
      </c>
      <c r="D638" s="301" t="s">
        <v>304</v>
      </c>
      <c r="E638" s="46">
        <v>0</v>
      </c>
      <c r="F638" s="46">
        <v>10</v>
      </c>
      <c r="G638" s="46">
        <v>10</v>
      </c>
      <c r="H638" s="46">
        <v>78110000</v>
      </c>
      <c r="I638" s="38">
        <v>234504</v>
      </c>
      <c r="J638" s="38">
        <f t="shared" si="8"/>
        <v>2345040</v>
      </c>
      <c r="K638" s="264"/>
    </row>
    <row r="639" spans="1:11" ht="27.6">
      <c r="A639" s="37">
        <f t="shared" si="9"/>
        <v>219</v>
      </c>
      <c r="B639" s="46">
        <v>64221</v>
      </c>
      <c r="C639" s="78" t="s">
        <v>1324</v>
      </c>
      <c r="D639" s="301" t="s">
        <v>304</v>
      </c>
      <c r="E639" s="46">
        <v>0</v>
      </c>
      <c r="F639" s="46">
        <v>10</v>
      </c>
      <c r="G639" s="46">
        <v>10</v>
      </c>
      <c r="H639" s="46">
        <v>78110000</v>
      </c>
      <c r="I639" s="38">
        <v>234504</v>
      </c>
      <c r="J639" s="38">
        <f t="shared" si="8"/>
        <v>2345040</v>
      </c>
      <c r="K639" s="264"/>
    </row>
    <row r="640" spans="1:11" ht="27.6">
      <c r="A640" s="37">
        <f t="shared" si="9"/>
        <v>220</v>
      </c>
      <c r="B640" s="46">
        <v>64221</v>
      </c>
      <c r="C640" s="78" t="s">
        <v>1325</v>
      </c>
      <c r="D640" s="301" t="s">
        <v>304</v>
      </c>
      <c r="E640" s="46">
        <v>0</v>
      </c>
      <c r="F640" s="46">
        <v>10</v>
      </c>
      <c r="G640" s="46">
        <v>10</v>
      </c>
      <c r="H640" s="46">
        <v>78110000</v>
      </c>
      <c r="I640" s="38">
        <v>234504</v>
      </c>
      <c r="J640" s="38">
        <f t="shared" si="8"/>
        <v>2345040</v>
      </c>
      <c r="K640" s="264"/>
    </row>
    <row r="641" spans="1:11" ht="27.6">
      <c r="A641" s="37">
        <f t="shared" si="9"/>
        <v>221</v>
      </c>
      <c r="B641" s="46">
        <v>64221</v>
      </c>
      <c r="C641" s="78" t="s">
        <v>1326</v>
      </c>
      <c r="D641" s="301" t="s">
        <v>304</v>
      </c>
      <c r="E641" s="46">
        <v>0</v>
      </c>
      <c r="F641" s="46">
        <v>10</v>
      </c>
      <c r="G641" s="46">
        <v>10</v>
      </c>
      <c r="H641" s="46">
        <v>78110000</v>
      </c>
      <c r="I641" s="38">
        <v>234504</v>
      </c>
      <c r="J641" s="38">
        <f t="shared" si="8"/>
        <v>2345040</v>
      </c>
      <c r="K641" s="264"/>
    </row>
    <row r="642" spans="1:11" ht="27.6">
      <c r="A642" s="37">
        <f t="shared" si="9"/>
        <v>222</v>
      </c>
      <c r="B642" s="46">
        <v>64221</v>
      </c>
      <c r="C642" s="78" t="s">
        <v>1327</v>
      </c>
      <c r="D642" s="301" t="s">
        <v>304</v>
      </c>
      <c r="E642" s="46">
        <v>0</v>
      </c>
      <c r="F642" s="46">
        <v>10</v>
      </c>
      <c r="G642" s="46">
        <v>10</v>
      </c>
      <c r="H642" s="46">
        <v>78110000</v>
      </c>
      <c r="I642" s="38">
        <v>234504</v>
      </c>
      <c r="J642" s="38">
        <f t="shared" si="8"/>
        <v>2345040</v>
      </c>
      <c r="K642" s="264"/>
    </row>
    <row r="643" spans="1:11" ht="41.4">
      <c r="A643" s="37">
        <f t="shared" si="9"/>
        <v>223</v>
      </c>
      <c r="B643" s="46">
        <v>64221</v>
      </c>
      <c r="C643" s="78" t="s">
        <v>1328</v>
      </c>
      <c r="D643" s="301" t="s">
        <v>304</v>
      </c>
      <c r="E643" s="46">
        <v>0</v>
      </c>
      <c r="F643" s="46">
        <v>10</v>
      </c>
      <c r="G643" s="46">
        <v>10</v>
      </c>
      <c r="H643" s="46">
        <v>78110000</v>
      </c>
      <c r="I643" s="38">
        <v>234504</v>
      </c>
      <c r="J643" s="38">
        <f t="shared" si="8"/>
        <v>2345040</v>
      </c>
      <c r="K643" s="264"/>
    </row>
    <row r="644" spans="1:11" ht="27.6">
      <c r="A644" s="37">
        <f t="shared" si="9"/>
        <v>224</v>
      </c>
      <c r="B644" s="46">
        <v>64221</v>
      </c>
      <c r="C644" s="78" t="s">
        <v>1329</v>
      </c>
      <c r="D644" s="301" t="s">
        <v>304</v>
      </c>
      <c r="E644" s="46">
        <v>0</v>
      </c>
      <c r="F644" s="46">
        <v>10</v>
      </c>
      <c r="G644" s="46">
        <v>10</v>
      </c>
      <c r="H644" s="46">
        <v>78110000</v>
      </c>
      <c r="I644" s="38">
        <v>234504</v>
      </c>
      <c r="J644" s="38">
        <f t="shared" si="8"/>
        <v>2345040</v>
      </c>
      <c r="K644" s="264"/>
    </row>
    <row r="645" spans="1:11" ht="27.6">
      <c r="A645" s="37">
        <f t="shared" si="9"/>
        <v>225</v>
      </c>
      <c r="B645" s="46">
        <v>64221</v>
      </c>
      <c r="C645" s="78" t="s">
        <v>1330</v>
      </c>
      <c r="D645" s="301" t="s">
        <v>304</v>
      </c>
      <c r="E645" s="46">
        <v>0</v>
      </c>
      <c r="F645" s="46">
        <v>10</v>
      </c>
      <c r="G645" s="46">
        <v>10</v>
      </c>
      <c r="H645" s="46">
        <v>78110000</v>
      </c>
      <c r="I645" s="38">
        <v>234504</v>
      </c>
      <c r="J645" s="38">
        <f t="shared" si="8"/>
        <v>2345040</v>
      </c>
      <c r="K645" s="264"/>
    </row>
    <row r="646" spans="1:11" ht="27.6">
      <c r="A646" s="37">
        <f t="shared" si="9"/>
        <v>226</v>
      </c>
      <c r="B646" s="46">
        <v>64221</v>
      </c>
      <c r="C646" s="78" t="s">
        <v>1331</v>
      </c>
      <c r="D646" s="301" t="s">
        <v>304</v>
      </c>
      <c r="E646" s="46">
        <v>0</v>
      </c>
      <c r="F646" s="46">
        <v>10</v>
      </c>
      <c r="G646" s="46">
        <v>10</v>
      </c>
      <c r="H646" s="46">
        <v>78110000</v>
      </c>
      <c r="I646" s="38">
        <v>234504</v>
      </c>
      <c r="J646" s="38">
        <f t="shared" si="8"/>
        <v>2345040</v>
      </c>
      <c r="K646" s="264"/>
    </row>
    <row r="647" spans="1:11" ht="27.6">
      <c r="A647" s="37">
        <f t="shared" si="9"/>
        <v>227</v>
      </c>
      <c r="B647" s="46">
        <v>64221</v>
      </c>
      <c r="C647" s="78" t="s">
        <v>1332</v>
      </c>
      <c r="D647" s="301" t="s">
        <v>304</v>
      </c>
      <c r="E647" s="46">
        <v>0</v>
      </c>
      <c r="F647" s="46">
        <v>10</v>
      </c>
      <c r="G647" s="46">
        <v>10</v>
      </c>
      <c r="H647" s="46">
        <v>78110000</v>
      </c>
      <c r="I647" s="38">
        <v>234504</v>
      </c>
      <c r="J647" s="38">
        <f t="shared" si="8"/>
        <v>2345040</v>
      </c>
      <c r="K647" s="264"/>
    </row>
    <row r="648" spans="1:11" ht="27.6">
      <c r="A648" s="37">
        <f t="shared" si="9"/>
        <v>228</v>
      </c>
      <c r="B648" s="46">
        <v>64221</v>
      </c>
      <c r="C648" s="78" t="s">
        <v>1333</v>
      </c>
      <c r="D648" s="301" t="s">
        <v>304</v>
      </c>
      <c r="E648" s="46">
        <v>0</v>
      </c>
      <c r="F648" s="46">
        <v>10</v>
      </c>
      <c r="G648" s="46">
        <v>10</v>
      </c>
      <c r="H648" s="46">
        <v>78110000</v>
      </c>
      <c r="I648" s="38">
        <v>234504</v>
      </c>
      <c r="J648" s="38">
        <f t="shared" si="8"/>
        <v>2345040</v>
      </c>
      <c r="K648" s="264"/>
    </row>
    <row r="649" spans="1:11" ht="27.6">
      <c r="A649" s="37">
        <f t="shared" si="9"/>
        <v>229</v>
      </c>
      <c r="B649" s="46">
        <v>64221</v>
      </c>
      <c r="C649" s="78" t="s">
        <v>1334</v>
      </c>
      <c r="D649" s="301" t="s">
        <v>304</v>
      </c>
      <c r="E649" s="46">
        <v>0</v>
      </c>
      <c r="F649" s="46">
        <v>10</v>
      </c>
      <c r="G649" s="46">
        <v>10</v>
      </c>
      <c r="H649" s="46">
        <v>78110000</v>
      </c>
      <c r="I649" s="38">
        <v>234504</v>
      </c>
      <c r="J649" s="38">
        <f t="shared" si="8"/>
        <v>2345040</v>
      </c>
      <c r="K649" s="264"/>
    </row>
    <row r="650" spans="1:11" ht="27.6">
      <c r="A650" s="37">
        <f t="shared" si="9"/>
        <v>230</v>
      </c>
      <c r="B650" s="46">
        <v>64221</v>
      </c>
      <c r="C650" s="78" t="s">
        <v>1335</v>
      </c>
      <c r="D650" s="301" t="s">
        <v>304</v>
      </c>
      <c r="E650" s="46">
        <v>0</v>
      </c>
      <c r="F650" s="46">
        <v>10</v>
      </c>
      <c r="G650" s="46">
        <v>10</v>
      </c>
      <c r="H650" s="46">
        <v>78110000</v>
      </c>
      <c r="I650" s="38">
        <v>234504</v>
      </c>
      <c r="J650" s="38">
        <f t="shared" si="8"/>
        <v>2345040</v>
      </c>
      <c r="K650" s="264"/>
    </row>
    <row r="651" spans="1:11" ht="27.6">
      <c r="A651" s="37">
        <f t="shared" si="9"/>
        <v>231</v>
      </c>
      <c r="B651" s="46">
        <v>64221</v>
      </c>
      <c r="C651" s="78" t="s">
        <v>1336</v>
      </c>
      <c r="D651" s="301" t="s">
        <v>304</v>
      </c>
      <c r="E651" s="46">
        <v>0</v>
      </c>
      <c r="F651" s="46">
        <v>10</v>
      </c>
      <c r="G651" s="46">
        <v>10</v>
      </c>
      <c r="H651" s="46">
        <v>78110000</v>
      </c>
      <c r="I651" s="38">
        <v>234504</v>
      </c>
      <c r="J651" s="38">
        <f t="shared" si="8"/>
        <v>2345040</v>
      </c>
      <c r="K651" s="264"/>
    </row>
    <row r="652" spans="1:11" ht="27.6">
      <c r="A652" s="37">
        <f t="shared" si="9"/>
        <v>232</v>
      </c>
      <c r="B652" s="46">
        <v>64221</v>
      </c>
      <c r="C652" s="78" t="s">
        <v>1337</v>
      </c>
      <c r="D652" s="301" t="s">
        <v>304</v>
      </c>
      <c r="E652" s="46">
        <v>0</v>
      </c>
      <c r="F652" s="46">
        <v>10</v>
      </c>
      <c r="G652" s="46">
        <v>10</v>
      </c>
      <c r="H652" s="46">
        <v>78110000</v>
      </c>
      <c r="I652" s="38">
        <v>234504</v>
      </c>
      <c r="J652" s="38">
        <f t="shared" si="8"/>
        <v>2345040</v>
      </c>
      <c r="K652" s="264"/>
    </row>
    <row r="653" spans="1:11" ht="27.6">
      <c r="A653" s="37">
        <f t="shared" si="9"/>
        <v>233</v>
      </c>
      <c r="B653" s="46">
        <v>64221</v>
      </c>
      <c r="C653" s="78" t="s">
        <v>1338</v>
      </c>
      <c r="D653" s="301" t="s">
        <v>304</v>
      </c>
      <c r="E653" s="46">
        <v>0</v>
      </c>
      <c r="F653" s="46">
        <v>10</v>
      </c>
      <c r="G653" s="46">
        <v>10</v>
      </c>
      <c r="H653" s="46">
        <v>78110000</v>
      </c>
      <c r="I653" s="38">
        <v>234504</v>
      </c>
      <c r="J653" s="38">
        <f t="shared" si="8"/>
        <v>2345040</v>
      </c>
      <c r="K653" s="264"/>
    </row>
    <row r="654" spans="1:11" ht="27.6">
      <c r="A654" s="37">
        <f t="shared" si="9"/>
        <v>234</v>
      </c>
      <c r="B654" s="46">
        <v>64221</v>
      </c>
      <c r="C654" s="78" t="s">
        <v>1339</v>
      </c>
      <c r="D654" s="301" t="s">
        <v>304</v>
      </c>
      <c r="E654" s="46">
        <v>0</v>
      </c>
      <c r="F654" s="46">
        <v>10</v>
      </c>
      <c r="G654" s="46">
        <v>10</v>
      </c>
      <c r="H654" s="46">
        <v>78110000</v>
      </c>
      <c r="I654" s="38">
        <v>234504</v>
      </c>
      <c r="J654" s="38">
        <f t="shared" si="8"/>
        <v>2345040</v>
      </c>
      <c r="K654" s="264"/>
    </row>
    <row r="655" spans="1:11" ht="27.6">
      <c r="A655" s="37">
        <f t="shared" si="9"/>
        <v>235</v>
      </c>
      <c r="B655" s="46">
        <v>64221</v>
      </c>
      <c r="C655" s="78" t="s">
        <v>1340</v>
      </c>
      <c r="D655" s="301" t="s">
        <v>304</v>
      </c>
      <c r="E655" s="46">
        <v>0</v>
      </c>
      <c r="F655" s="46">
        <v>10</v>
      </c>
      <c r="G655" s="46">
        <v>10</v>
      </c>
      <c r="H655" s="46">
        <v>78110000</v>
      </c>
      <c r="I655" s="38">
        <v>234504</v>
      </c>
      <c r="J655" s="38">
        <f t="shared" si="8"/>
        <v>2345040</v>
      </c>
      <c r="K655" s="264"/>
    </row>
    <row r="656" spans="1:11" ht="27.6">
      <c r="A656" s="37">
        <f t="shared" si="9"/>
        <v>236</v>
      </c>
      <c r="B656" s="46">
        <v>64221</v>
      </c>
      <c r="C656" s="78" t="s">
        <v>1341</v>
      </c>
      <c r="D656" s="301" t="s">
        <v>304</v>
      </c>
      <c r="E656" s="46">
        <v>0</v>
      </c>
      <c r="F656" s="46">
        <v>10</v>
      </c>
      <c r="G656" s="46">
        <v>10</v>
      </c>
      <c r="H656" s="46">
        <v>78110000</v>
      </c>
      <c r="I656" s="38">
        <v>234504</v>
      </c>
      <c r="J656" s="38">
        <f t="shared" si="8"/>
        <v>2345040</v>
      </c>
      <c r="K656" s="264"/>
    </row>
    <row r="657" spans="1:11" ht="27.6">
      <c r="A657" s="37">
        <f t="shared" si="9"/>
        <v>237</v>
      </c>
      <c r="B657" s="46">
        <v>64221</v>
      </c>
      <c r="C657" s="78" t="s">
        <v>1342</v>
      </c>
      <c r="D657" s="301" t="s">
        <v>304</v>
      </c>
      <c r="E657" s="46">
        <v>0</v>
      </c>
      <c r="F657" s="46">
        <v>10</v>
      </c>
      <c r="G657" s="46">
        <v>10</v>
      </c>
      <c r="H657" s="46">
        <v>78110000</v>
      </c>
      <c r="I657" s="38">
        <v>234504</v>
      </c>
      <c r="J657" s="38">
        <f t="shared" si="8"/>
        <v>2345040</v>
      </c>
      <c r="K657" s="264"/>
    </row>
    <row r="658" spans="1:11" ht="27.6">
      <c r="A658" s="37">
        <f t="shared" si="9"/>
        <v>238</v>
      </c>
      <c r="B658" s="46">
        <v>64221</v>
      </c>
      <c r="C658" s="78" t="s">
        <v>1343</v>
      </c>
      <c r="D658" s="301" t="s">
        <v>304</v>
      </c>
      <c r="E658" s="46">
        <v>0</v>
      </c>
      <c r="F658" s="46">
        <v>10</v>
      </c>
      <c r="G658" s="46">
        <v>10</v>
      </c>
      <c r="H658" s="46">
        <v>78110000</v>
      </c>
      <c r="I658" s="38">
        <v>234504</v>
      </c>
      <c r="J658" s="38">
        <f t="shared" si="8"/>
        <v>2345040</v>
      </c>
      <c r="K658" s="264"/>
    </row>
    <row r="659" spans="1:11" ht="27.6">
      <c r="A659" s="37">
        <f t="shared" si="9"/>
        <v>239</v>
      </c>
      <c r="B659" s="46">
        <v>64221</v>
      </c>
      <c r="C659" s="78" t="s">
        <v>1344</v>
      </c>
      <c r="D659" s="301" t="s">
        <v>304</v>
      </c>
      <c r="E659" s="46">
        <v>0</v>
      </c>
      <c r="F659" s="46">
        <v>10</v>
      </c>
      <c r="G659" s="46">
        <v>10</v>
      </c>
      <c r="H659" s="46">
        <v>78110000</v>
      </c>
      <c r="I659" s="38">
        <v>234504</v>
      </c>
      <c r="J659" s="38">
        <f t="shared" si="8"/>
        <v>2345040</v>
      </c>
      <c r="K659" s="264"/>
    </row>
    <row r="660" spans="1:11" ht="27.6">
      <c r="A660" s="37">
        <f t="shared" si="9"/>
        <v>240</v>
      </c>
      <c r="B660" s="46">
        <v>64221</v>
      </c>
      <c r="C660" s="78" t="s">
        <v>1345</v>
      </c>
      <c r="D660" s="301" t="s">
        <v>304</v>
      </c>
      <c r="E660" s="46">
        <v>0</v>
      </c>
      <c r="F660" s="46">
        <v>10</v>
      </c>
      <c r="G660" s="46">
        <v>10</v>
      </c>
      <c r="H660" s="46">
        <v>78110000</v>
      </c>
      <c r="I660" s="38">
        <v>234504</v>
      </c>
      <c r="J660" s="38">
        <f t="shared" si="8"/>
        <v>2345040</v>
      </c>
      <c r="K660" s="264"/>
    </row>
    <row r="661" spans="1:11" ht="27.6">
      <c r="A661" s="37">
        <f t="shared" si="9"/>
        <v>241</v>
      </c>
      <c r="B661" s="46">
        <v>64221</v>
      </c>
      <c r="C661" s="78" t="s">
        <v>1346</v>
      </c>
      <c r="D661" s="301" t="s">
        <v>304</v>
      </c>
      <c r="E661" s="46">
        <v>0</v>
      </c>
      <c r="F661" s="46">
        <v>10</v>
      </c>
      <c r="G661" s="46">
        <v>10</v>
      </c>
      <c r="H661" s="46">
        <v>78110000</v>
      </c>
      <c r="I661" s="38">
        <v>234504</v>
      </c>
      <c r="J661" s="38">
        <f t="shared" si="8"/>
        <v>2345040</v>
      </c>
      <c r="K661" s="264"/>
    </row>
    <row r="662" spans="1:11" ht="27.6">
      <c r="A662" s="37">
        <f t="shared" si="9"/>
        <v>242</v>
      </c>
      <c r="B662" s="46">
        <v>64221</v>
      </c>
      <c r="C662" s="78" t="s">
        <v>1347</v>
      </c>
      <c r="D662" s="301" t="s">
        <v>304</v>
      </c>
      <c r="E662" s="46">
        <v>0</v>
      </c>
      <c r="F662" s="46">
        <v>10</v>
      </c>
      <c r="G662" s="46">
        <v>10</v>
      </c>
      <c r="H662" s="46">
        <v>78110000</v>
      </c>
      <c r="I662" s="38">
        <v>234504</v>
      </c>
      <c r="J662" s="38">
        <f t="shared" si="8"/>
        <v>2345040</v>
      </c>
      <c r="K662" s="264"/>
    </row>
    <row r="663" spans="1:11" ht="27.6">
      <c r="A663" s="37">
        <f t="shared" si="9"/>
        <v>243</v>
      </c>
      <c r="B663" s="46">
        <v>64221</v>
      </c>
      <c r="C663" s="78" t="s">
        <v>1348</v>
      </c>
      <c r="D663" s="301" t="s">
        <v>304</v>
      </c>
      <c r="E663" s="46">
        <v>0</v>
      </c>
      <c r="F663" s="46">
        <v>10</v>
      </c>
      <c r="G663" s="46">
        <v>10</v>
      </c>
      <c r="H663" s="46">
        <v>78110000</v>
      </c>
      <c r="I663" s="38">
        <v>234504</v>
      </c>
      <c r="J663" s="38">
        <f t="shared" si="8"/>
        <v>2345040</v>
      </c>
      <c r="K663" s="264"/>
    </row>
    <row r="664" spans="1:11" ht="27.6">
      <c r="A664" s="37">
        <f t="shared" si="9"/>
        <v>244</v>
      </c>
      <c r="B664" s="46">
        <v>64221</v>
      </c>
      <c r="C664" s="78" t="s">
        <v>1349</v>
      </c>
      <c r="D664" s="301" t="s">
        <v>304</v>
      </c>
      <c r="E664" s="46">
        <v>0</v>
      </c>
      <c r="F664" s="46">
        <v>10</v>
      </c>
      <c r="G664" s="46">
        <v>10</v>
      </c>
      <c r="H664" s="46">
        <v>78110000</v>
      </c>
      <c r="I664" s="38">
        <v>234504</v>
      </c>
      <c r="J664" s="38">
        <f t="shared" si="8"/>
        <v>2345040</v>
      </c>
      <c r="K664" s="264"/>
    </row>
    <row r="665" spans="1:11" ht="27.6">
      <c r="A665" s="37">
        <f t="shared" si="9"/>
        <v>245</v>
      </c>
      <c r="B665" s="46">
        <v>64221</v>
      </c>
      <c r="C665" s="78" t="s">
        <v>1350</v>
      </c>
      <c r="D665" s="301" t="s">
        <v>304</v>
      </c>
      <c r="E665" s="46">
        <v>0</v>
      </c>
      <c r="F665" s="46">
        <v>10</v>
      </c>
      <c r="G665" s="46">
        <v>10</v>
      </c>
      <c r="H665" s="46">
        <v>78110000</v>
      </c>
      <c r="I665" s="38">
        <v>234504</v>
      </c>
      <c r="J665" s="38">
        <f t="shared" si="8"/>
        <v>2345040</v>
      </c>
      <c r="K665" s="264"/>
    </row>
    <row r="666" spans="1:11" ht="27.6">
      <c r="A666" s="37">
        <f t="shared" si="9"/>
        <v>246</v>
      </c>
      <c r="B666" s="46">
        <v>64221</v>
      </c>
      <c r="C666" s="78" t="s">
        <v>1351</v>
      </c>
      <c r="D666" s="301" t="s">
        <v>304</v>
      </c>
      <c r="E666" s="46">
        <v>0</v>
      </c>
      <c r="F666" s="46">
        <v>10</v>
      </c>
      <c r="G666" s="46">
        <v>10</v>
      </c>
      <c r="H666" s="46">
        <v>78110000</v>
      </c>
      <c r="I666" s="38">
        <v>234504</v>
      </c>
      <c r="J666" s="38">
        <f t="shared" si="8"/>
        <v>2345040</v>
      </c>
      <c r="K666" s="264"/>
    </row>
    <row r="667" spans="1:11" ht="27.6">
      <c r="A667" s="37">
        <f t="shared" si="9"/>
        <v>247</v>
      </c>
      <c r="B667" s="46">
        <v>64221</v>
      </c>
      <c r="C667" s="78" t="s">
        <v>1352</v>
      </c>
      <c r="D667" s="301" t="s">
        <v>304</v>
      </c>
      <c r="E667" s="46">
        <v>0</v>
      </c>
      <c r="F667" s="46">
        <v>20</v>
      </c>
      <c r="G667" s="46">
        <v>20</v>
      </c>
      <c r="H667" s="46">
        <v>78110000</v>
      </c>
      <c r="I667" s="38">
        <v>234504</v>
      </c>
      <c r="J667" s="38">
        <f t="shared" si="8"/>
        <v>4690080</v>
      </c>
      <c r="K667" s="264"/>
    </row>
    <row r="668" spans="1:11" ht="27.6">
      <c r="A668" s="37">
        <f t="shared" si="9"/>
        <v>248</v>
      </c>
      <c r="B668" s="46">
        <v>64221</v>
      </c>
      <c r="C668" s="78" t="s">
        <v>1353</v>
      </c>
      <c r="D668" s="301" t="s">
        <v>304</v>
      </c>
      <c r="E668" s="46">
        <v>0</v>
      </c>
      <c r="F668" s="46">
        <v>10</v>
      </c>
      <c r="G668" s="46">
        <v>10</v>
      </c>
      <c r="H668" s="46">
        <v>78110000</v>
      </c>
      <c r="I668" s="38">
        <v>234504</v>
      </c>
      <c r="J668" s="38">
        <f t="shared" si="8"/>
        <v>2345040</v>
      </c>
      <c r="K668" s="264"/>
    </row>
    <row r="669" spans="1:11" ht="27.6">
      <c r="A669" s="37">
        <f t="shared" si="9"/>
        <v>249</v>
      </c>
      <c r="B669" s="46">
        <v>64221</v>
      </c>
      <c r="C669" s="78" t="s">
        <v>1354</v>
      </c>
      <c r="D669" s="301" t="s">
        <v>304</v>
      </c>
      <c r="E669" s="46">
        <v>0</v>
      </c>
      <c r="F669" s="46">
        <v>20</v>
      </c>
      <c r="G669" s="46">
        <v>20</v>
      </c>
      <c r="H669" s="46">
        <v>78110000</v>
      </c>
      <c r="I669" s="38">
        <v>234504</v>
      </c>
      <c r="J669" s="38">
        <f t="shared" si="8"/>
        <v>4690080</v>
      </c>
      <c r="K669" s="264"/>
    </row>
    <row r="670" spans="1:11" ht="27.6">
      <c r="A670" s="37">
        <f t="shared" si="9"/>
        <v>250</v>
      </c>
      <c r="B670" s="46">
        <v>64221</v>
      </c>
      <c r="C670" s="78" t="s">
        <v>1355</v>
      </c>
      <c r="D670" s="301" t="s">
        <v>304</v>
      </c>
      <c r="E670" s="46">
        <v>0</v>
      </c>
      <c r="F670" s="46">
        <v>10</v>
      </c>
      <c r="G670" s="46">
        <v>10</v>
      </c>
      <c r="H670" s="46">
        <v>78110000</v>
      </c>
      <c r="I670" s="38">
        <v>234504</v>
      </c>
      <c r="J670" s="38">
        <f t="shared" si="8"/>
        <v>2345040</v>
      </c>
      <c r="K670" s="264"/>
    </row>
    <row r="671" spans="1:11" ht="27.6">
      <c r="A671" s="37">
        <f t="shared" si="9"/>
        <v>251</v>
      </c>
      <c r="B671" s="46">
        <v>64221</v>
      </c>
      <c r="C671" s="78" t="s">
        <v>1356</v>
      </c>
      <c r="D671" s="301" t="s">
        <v>304</v>
      </c>
      <c r="E671" s="46">
        <v>0</v>
      </c>
      <c r="F671" s="46">
        <v>20</v>
      </c>
      <c r="G671" s="46">
        <v>20</v>
      </c>
      <c r="H671" s="46">
        <v>78110000</v>
      </c>
      <c r="I671" s="38">
        <v>234504</v>
      </c>
      <c r="J671" s="38">
        <f t="shared" si="8"/>
        <v>4690080</v>
      </c>
      <c r="K671" s="264"/>
    </row>
    <row r="672" spans="1:11" ht="27.6">
      <c r="A672" s="37">
        <f t="shared" si="9"/>
        <v>252</v>
      </c>
      <c r="B672" s="46">
        <v>64221</v>
      </c>
      <c r="C672" s="78" t="s">
        <v>1357</v>
      </c>
      <c r="D672" s="301" t="s">
        <v>304</v>
      </c>
      <c r="E672" s="46">
        <v>0</v>
      </c>
      <c r="F672" s="46">
        <v>20</v>
      </c>
      <c r="G672" s="46">
        <v>20</v>
      </c>
      <c r="H672" s="46">
        <v>78110000</v>
      </c>
      <c r="I672" s="38">
        <v>234504</v>
      </c>
      <c r="J672" s="38">
        <f t="shared" si="8"/>
        <v>4690080</v>
      </c>
      <c r="K672" s="264"/>
    </row>
    <row r="673" spans="1:11" ht="27.6">
      <c r="A673" s="37">
        <f t="shared" si="9"/>
        <v>253</v>
      </c>
      <c r="B673" s="46">
        <v>64221</v>
      </c>
      <c r="C673" s="78" t="s">
        <v>1358</v>
      </c>
      <c r="D673" s="301" t="s">
        <v>304</v>
      </c>
      <c r="E673" s="46">
        <v>0</v>
      </c>
      <c r="F673" s="46">
        <v>20</v>
      </c>
      <c r="G673" s="46">
        <v>20</v>
      </c>
      <c r="H673" s="46">
        <v>78110000</v>
      </c>
      <c r="I673" s="38">
        <v>234504</v>
      </c>
      <c r="J673" s="38">
        <f t="shared" si="8"/>
        <v>4690080</v>
      </c>
      <c r="K673" s="264"/>
    </row>
    <row r="674" spans="1:11" ht="27.6">
      <c r="A674" s="37">
        <f t="shared" si="9"/>
        <v>254</v>
      </c>
      <c r="B674" s="46">
        <v>64221</v>
      </c>
      <c r="C674" s="78" t="s">
        <v>1359</v>
      </c>
      <c r="D674" s="301" t="s">
        <v>304</v>
      </c>
      <c r="E674" s="46">
        <v>0</v>
      </c>
      <c r="F674" s="46">
        <v>20</v>
      </c>
      <c r="G674" s="46">
        <v>20</v>
      </c>
      <c r="H674" s="46">
        <v>78110000</v>
      </c>
      <c r="I674" s="38">
        <v>234504</v>
      </c>
      <c r="J674" s="38">
        <f t="shared" si="8"/>
        <v>4690080</v>
      </c>
      <c r="K674" s="264"/>
    </row>
    <row r="675" spans="1:11" ht="27.6">
      <c r="A675" s="37">
        <f t="shared" si="9"/>
        <v>255</v>
      </c>
      <c r="B675" s="46">
        <v>64221</v>
      </c>
      <c r="C675" s="78" t="s">
        <v>1360</v>
      </c>
      <c r="D675" s="301" t="s">
        <v>304</v>
      </c>
      <c r="E675" s="46">
        <v>0</v>
      </c>
      <c r="F675" s="46">
        <v>20</v>
      </c>
      <c r="G675" s="46">
        <v>20</v>
      </c>
      <c r="H675" s="46">
        <v>78110000</v>
      </c>
      <c r="I675" s="38">
        <v>234504</v>
      </c>
      <c r="J675" s="38">
        <f t="shared" si="8"/>
        <v>4690080</v>
      </c>
      <c r="K675" s="264"/>
    </row>
    <row r="676" spans="1:11" ht="27.6">
      <c r="A676" s="37">
        <f t="shared" si="9"/>
        <v>256</v>
      </c>
      <c r="B676" s="46">
        <v>64221</v>
      </c>
      <c r="C676" s="78" t="s">
        <v>1361</v>
      </c>
      <c r="D676" s="301" t="s">
        <v>304</v>
      </c>
      <c r="E676" s="46">
        <v>0</v>
      </c>
      <c r="F676" s="46">
        <v>20</v>
      </c>
      <c r="G676" s="46">
        <v>20</v>
      </c>
      <c r="H676" s="46">
        <v>78110000</v>
      </c>
      <c r="I676" s="38">
        <v>234504</v>
      </c>
      <c r="J676" s="38">
        <f t="shared" si="8"/>
        <v>4690080</v>
      </c>
      <c r="K676" s="264"/>
    </row>
    <row r="677" spans="1:11" ht="27.6">
      <c r="A677" s="37">
        <f t="shared" si="9"/>
        <v>257</v>
      </c>
      <c r="B677" s="46">
        <v>64221</v>
      </c>
      <c r="C677" s="78" t="s">
        <v>1362</v>
      </c>
      <c r="D677" s="301" t="s">
        <v>304</v>
      </c>
      <c r="E677" s="46">
        <v>0</v>
      </c>
      <c r="F677" s="46">
        <v>20</v>
      </c>
      <c r="G677" s="46">
        <v>20</v>
      </c>
      <c r="H677" s="46">
        <v>78110000</v>
      </c>
      <c r="I677" s="38">
        <v>234504</v>
      </c>
      <c r="J677" s="38">
        <f t="shared" si="8"/>
        <v>4690080</v>
      </c>
      <c r="K677" s="264"/>
    </row>
    <row r="678" spans="1:11" ht="27.6">
      <c r="A678" s="37">
        <f t="shared" si="9"/>
        <v>258</v>
      </c>
      <c r="B678" s="46">
        <v>64221</v>
      </c>
      <c r="C678" s="78" t="s">
        <v>1363</v>
      </c>
      <c r="D678" s="301" t="s">
        <v>304</v>
      </c>
      <c r="E678" s="46">
        <v>0</v>
      </c>
      <c r="F678" s="46">
        <v>10</v>
      </c>
      <c r="G678" s="46">
        <v>10</v>
      </c>
      <c r="H678" s="46">
        <v>78110000</v>
      </c>
      <c r="I678" s="38">
        <v>234504</v>
      </c>
      <c r="J678" s="38">
        <f t="shared" si="8"/>
        <v>2345040</v>
      </c>
      <c r="K678" s="264"/>
    </row>
    <row r="679" spans="1:11" ht="27" customHeight="1">
      <c r="A679" s="37">
        <f t="shared" si="9"/>
        <v>259</v>
      </c>
      <c r="B679" s="46">
        <v>64221</v>
      </c>
      <c r="C679" s="78" t="s">
        <v>1364</v>
      </c>
      <c r="D679" s="301" t="s">
        <v>304</v>
      </c>
      <c r="E679" s="46">
        <v>0</v>
      </c>
      <c r="F679" s="46">
        <v>10</v>
      </c>
      <c r="G679" s="46">
        <v>10</v>
      </c>
      <c r="H679" s="46">
        <v>78110000</v>
      </c>
      <c r="I679" s="38">
        <v>234504</v>
      </c>
      <c r="J679" s="38">
        <f t="shared" si="8"/>
        <v>2345040</v>
      </c>
      <c r="K679" s="264"/>
    </row>
    <row r="680" spans="1:11" ht="27.6">
      <c r="A680" s="37">
        <f t="shared" si="9"/>
        <v>260</v>
      </c>
      <c r="B680" s="46">
        <v>64221</v>
      </c>
      <c r="C680" s="78" t="s">
        <v>1365</v>
      </c>
      <c r="D680" s="301" t="s">
        <v>304</v>
      </c>
      <c r="E680" s="46">
        <v>0</v>
      </c>
      <c r="F680" s="46">
        <v>20</v>
      </c>
      <c r="G680" s="46">
        <v>20</v>
      </c>
      <c r="H680" s="46">
        <v>78110000</v>
      </c>
      <c r="I680" s="38">
        <v>234504</v>
      </c>
      <c r="J680" s="38">
        <f t="shared" si="8"/>
        <v>4690080</v>
      </c>
      <c r="K680" s="264"/>
    </row>
    <row r="681" spans="1:11" ht="27.6">
      <c r="A681" s="37">
        <f t="shared" si="9"/>
        <v>261</v>
      </c>
      <c r="B681" s="46">
        <v>64221</v>
      </c>
      <c r="C681" s="78" t="s">
        <v>1366</v>
      </c>
      <c r="D681" s="301" t="s">
        <v>304</v>
      </c>
      <c r="E681" s="46">
        <v>0</v>
      </c>
      <c r="F681" s="46">
        <v>20</v>
      </c>
      <c r="G681" s="46">
        <v>20</v>
      </c>
      <c r="H681" s="46">
        <v>78110000</v>
      </c>
      <c r="I681" s="38">
        <v>234504</v>
      </c>
      <c r="J681" s="38">
        <f t="shared" si="8"/>
        <v>4690080</v>
      </c>
      <c r="K681" s="264"/>
    </row>
    <row r="682" spans="1:11" ht="27.6">
      <c r="A682" s="37">
        <f t="shared" si="9"/>
        <v>262</v>
      </c>
      <c r="B682" s="46">
        <v>64221</v>
      </c>
      <c r="C682" s="78" t="s">
        <v>1367</v>
      </c>
      <c r="D682" s="301" t="s">
        <v>304</v>
      </c>
      <c r="E682" s="46">
        <v>0</v>
      </c>
      <c r="F682" s="46">
        <v>10</v>
      </c>
      <c r="G682" s="46">
        <v>10</v>
      </c>
      <c r="H682" s="46">
        <v>78110000</v>
      </c>
      <c r="I682" s="38">
        <v>234504</v>
      </c>
      <c r="J682" s="38">
        <f t="shared" si="8"/>
        <v>2345040</v>
      </c>
      <c r="K682" s="264"/>
    </row>
    <row r="683" spans="1:11" ht="27.6">
      <c r="A683" s="37">
        <f t="shared" si="9"/>
        <v>263</v>
      </c>
      <c r="B683" s="46">
        <v>64221</v>
      </c>
      <c r="C683" s="78" t="s">
        <v>1368</v>
      </c>
      <c r="D683" s="301" t="s">
        <v>304</v>
      </c>
      <c r="E683" s="46">
        <v>0</v>
      </c>
      <c r="F683" s="46">
        <v>10</v>
      </c>
      <c r="G683" s="46">
        <v>10</v>
      </c>
      <c r="H683" s="46">
        <v>78110000</v>
      </c>
      <c r="I683" s="38">
        <v>234504</v>
      </c>
      <c r="J683" s="38">
        <f t="shared" si="8"/>
        <v>2345040</v>
      </c>
      <c r="K683" s="264"/>
    </row>
    <row r="684" spans="1:11" ht="27.6">
      <c r="A684" s="37">
        <f t="shared" si="9"/>
        <v>264</v>
      </c>
      <c r="B684" s="46">
        <v>64221</v>
      </c>
      <c r="C684" s="78" t="s">
        <v>1369</v>
      </c>
      <c r="D684" s="301" t="s">
        <v>304</v>
      </c>
      <c r="E684" s="46">
        <v>0</v>
      </c>
      <c r="F684" s="46">
        <v>10</v>
      </c>
      <c r="G684" s="46">
        <v>10</v>
      </c>
      <c r="H684" s="46">
        <v>78110000</v>
      </c>
      <c r="I684" s="38">
        <v>234504</v>
      </c>
      <c r="J684" s="38">
        <f t="shared" si="8"/>
        <v>2345040</v>
      </c>
      <c r="K684" s="264"/>
    </row>
    <row r="685" spans="1:11" ht="27.6">
      <c r="A685" s="37">
        <f t="shared" si="9"/>
        <v>265</v>
      </c>
      <c r="B685" s="46">
        <v>64221</v>
      </c>
      <c r="C685" s="78" t="s">
        <v>1370</v>
      </c>
      <c r="D685" s="301" t="s">
        <v>304</v>
      </c>
      <c r="E685" s="46">
        <v>0</v>
      </c>
      <c r="F685" s="46">
        <v>10</v>
      </c>
      <c r="G685" s="46">
        <v>10</v>
      </c>
      <c r="H685" s="46">
        <v>78110000</v>
      </c>
      <c r="I685" s="38">
        <v>234504</v>
      </c>
      <c r="J685" s="38">
        <f t="shared" si="8"/>
        <v>2345040</v>
      </c>
      <c r="K685" s="264"/>
    </row>
    <row r="686" spans="1:11" ht="27.6">
      <c r="A686" s="37">
        <f t="shared" si="9"/>
        <v>266</v>
      </c>
      <c r="B686" s="46">
        <v>64221</v>
      </c>
      <c r="C686" s="78" t="s">
        <v>1371</v>
      </c>
      <c r="D686" s="301" t="s">
        <v>304</v>
      </c>
      <c r="E686" s="46">
        <v>0</v>
      </c>
      <c r="F686" s="46">
        <v>10</v>
      </c>
      <c r="G686" s="46">
        <v>10</v>
      </c>
      <c r="H686" s="46">
        <v>78110000</v>
      </c>
      <c r="I686" s="38">
        <v>234504</v>
      </c>
      <c r="J686" s="38">
        <f t="shared" si="8"/>
        <v>2345040</v>
      </c>
      <c r="K686" s="264"/>
    </row>
    <row r="687" spans="1:11" ht="27.6">
      <c r="A687" s="37">
        <f t="shared" si="9"/>
        <v>267</v>
      </c>
      <c r="B687" s="46">
        <v>64221</v>
      </c>
      <c r="C687" s="78" t="s">
        <v>1372</v>
      </c>
      <c r="D687" s="301" t="s">
        <v>304</v>
      </c>
      <c r="E687" s="46">
        <v>0</v>
      </c>
      <c r="F687" s="46">
        <v>10</v>
      </c>
      <c r="G687" s="46">
        <v>10</v>
      </c>
      <c r="H687" s="46">
        <v>78110000</v>
      </c>
      <c r="I687" s="38">
        <v>234504</v>
      </c>
      <c r="J687" s="38">
        <f t="shared" si="8"/>
        <v>2345040</v>
      </c>
      <c r="K687" s="264"/>
    </row>
    <row r="688" spans="1:11" ht="27.6">
      <c r="A688" s="37">
        <f t="shared" si="9"/>
        <v>268</v>
      </c>
      <c r="B688" s="46">
        <v>64221</v>
      </c>
      <c r="C688" s="78" t="s">
        <v>1373</v>
      </c>
      <c r="D688" s="301" t="s">
        <v>304</v>
      </c>
      <c r="E688" s="46">
        <v>0</v>
      </c>
      <c r="F688" s="46">
        <v>10</v>
      </c>
      <c r="G688" s="46">
        <v>10</v>
      </c>
      <c r="H688" s="46">
        <v>78110000</v>
      </c>
      <c r="I688" s="38">
        <v>234504</v>
      </c>
      <c r="J688" s="38">
        <f t="shared" si="8"/>
        <v>2345040</v>
      </c>
      <c r="K688" s="264"/>
    </row>
    <row r="689" spans="1:11" ht="27.6">
      <c r="A689" s="37">
        <f t="shared" si="9"/>
        <v>269</v>
      </c>
      <c r="B689" s="46">
        <v>64221</v>
      </c>
      <c r="C689" s="78" t="s">
        <v>1374</v>
      </c>
      <c r="D689" s="301" t="s">
        <v>304</v>
      </c>
      <c r="E689" s="46">
        <v>0</v>
      </c>
      <c r="F689" s="46">
        <v>10</v>
      </c>
      <c r="G689" s="46">
        <v>10</v>
      </c>
      <c r="H689" s="46">
        <v>78110000</v>
      </c>
      <c r="I689" s="38">
        <v>234504</v>
      </c>
      <c r="J689" s="38">
        <f t="shared" si="8"/>
        <v>2345040</v>
      </c>
      <c r="K689" s="264"/>
    </row>
    <row r="690" spans="1:11" ht="27.6">
      <c r="A690" s="37">
        <f t="shared" si="9"/>
        <v>270</v>
      </c>
      <c r="B690" s="46">
        <v>64221</v>
      </c>
      <c r="C690" s="78" t="s">
        <v>1375</v>
      </c>
      <c r="D690" s="301" t="s">
        <v>304</v>
      </c>
      <c r="E690" s="46">
        <v>0</v>
      </c>
      <c r="F690" s="46">
        <v>10</v>
      </c>
      <c r="G690" s="46">
        <v>10</v>
      </c>
      <c r="H690" s="46">
        <v>78110000</v>
      </c>
      <c r="I690" s="38">
        <v>234504</v>
      </c>
      <c r="J690" s="38">
        <f t="shared" ref="J690:J753" si="10">I690*F690</f>
        <v>2345040</v>
      </c>
      <c r="K690" s="264"/>
    </row>
    <row r="691" spans="1:11" ht="27.6">
      <c r="A691" s="37">
        <f t="shared" ref="A691:A754" si="11">A690+1</f>
        <v>271</v>
      </c>
      <c r="B691" s="46">
        <v>64221</v>
      </c>
      <c r="C691" s="78" t="s">
        <v>1376</v>
      </c>
      <c r="D691" s="301" t="s">
        <v>304</v>
      </c>
      <c r="E691" s="46">
        <v>0</v>
      </c>
      <c r="F691" s="46">
        <v>10</v>
      </c>
      <c r="G691" s="46">
        <v>10</v>
      </c>
      <c r="H691" s="46">
        <v>78110000</v>
      </c>
      <c r="I691" s="38">
        <v>234504</v>
      </c>
      <c r="J691" s="38">
        <f t="shared" si="10"/>
        <v>2345040</v>
      </c>
      <c r="K691" s="264"/>
    </row>
    <row r="692" spans="1:11" ht="41.4">
      <c r="A692" s="37">
        <f t="shared" si="11"/>
        <v>272</v>
      </c>
      <c r="B692" s="46">
        <v>64221</v>
      </c>
      <c r="C692" s="78" t="s">
        <v>1377</v>
      </c>
      <c r="D692" s="301" t="s">
        <v>304</v>
      </c>
      <c r="E692" s="46">
        <v>0</v>
      </c>
      <c r="F692" s="46">
        <v>10</v>
      </c>
      <c r="G692" s="46">
        <v>10</v>
      </c>
      <c r="H692" s="46">
        <v>78110000</v>
      </c>
      <c r="I692" s="38">
        <v>234504</v>
      </c>
      <c r="J692" s="38">
        <f t="shared" si="10"/>
        <v>2345040</v>
      </c>
      <c r="K692" s="264"/>
    </row>
    <row r="693" spans="1:11" ht="27.6">
      <c r="A693" s="37">
        <f t="shared" si="11"/>
        <v>273</v>
      </c>
      <c r="B693" s="46">
        <v>64221</v>
      </c>
      <c r="C693" s="78" t="s">
        <v>1378</v>
      </c>
      <c r="D693" s="301" t="s">
        <v>304</v>
      </c>
      <c r="E693" s="46">
        <v>0</v>
      </c>
      <c r="F693" s="46">
        <v>10</v>
      </c>
      <c r="G693" s="46">
        <v>10</v>
      </c>
      <c r="H693" s="46">
        <v>78110000</v>
      </c>
      <c r="I693" s="38">
        <v>234504</v>
      </c>
      <c r="J693" s="38">
        <f t="shared" si="10"/>
        <v>2345040</v>
      </c>
      <c r="K693" s="264"/>
    </row>
    <row r="694" spans="1:11" ht="27.6">
      <c r="A694" s="37">
        <f t="shared" si="11"/>
        <v>274</v>
      </c>
      <c r="B694" s="46">
        <v>64221</v>
      </c>
      <c r="C694" s="78" t="s">
        <v>1379</v>
      </c>
      <c r="D694" s="301" t="s">
        <v>304</v>
      </c>
      <c r="E694" s="46">
        <v>0</v>
      </c>
      <c r="F694" s="46">
        <v>10</v>
      </c>
      <c r="G694" s="46">
        <v>10</v>
      </c>
      <c r="H694" s="46">
        <v>78110000</v>
      </c>
      <c r="I694" s="38">
        <v>234504</v>
      </c>
      <c r="J694" s="38">
        <f t="shared" si="10"/>
        <v>2345040</v>
      </c>
      <c r="K694" s="264"/>
    </row>
    <row r="695" spans="1:11" ht="27.6">
      <c r="A695" s="37">
        <f t="shared" si="11"/>
        <v>275</v>
      </c>
      <c r="B695" s="46">
        <v>64221</v>
      </c>
      <c r="C695" s="78" t="s">
        <v>1380</v>
      </c>
      <c r="D695" s="301" t="s">
        <v>304</v>
      </c>
      <c r="E695" s="46">
        <v>0</v>
      </c>
      <c r="F695" s="46">
        <v>10</v>
      </c>
      <c r="G695" s="46">
        <v>10</v>
      </c>
      <c r="H695" s="46">
        <v>78110000</v>
      </c>
      <c r="I695" s="38">
        <v>234504</v>
      </c>
      <c r="J695" s="38">
        <f t="shared" si="10"/>
        <v>2345040</v>
      </c>
      <c r="K695" s="264"/>
    </row>
    <row r="696" spans="1:11" ht="27.6">
      <c r="A696" s="37">
        <f t="shared" si="11"/>
        <v>276</v>
      </c>
      <c r="B696" s="46">
        <v>64221</v>
      </c>
      <c r="C696" s="78" t="s">
        <v>1381</v>
      </c>
      <c r="D696" s="301" t="s">
        <v>304</v>
      </c>
      <c r="E696" s="46">
        <v>0</v>
      </c>
      <c r="F696" s="46">
        <v>10</v>
      </c>
      <c r="G696" s="46">
        <v>10</v>
      </c>
      <c r="H696" s="46">
        <v>78110000</v>
      </c>
      <c r="I696" s="38">
        <v>234504</v>
      </c>
      <c r="J696" s="38">
        <f t="shared" si="10"/>
        <v>2345040</v>
      </c>
      <c r="K696" s="264"/>
    </row>
    <row r="697" spans="1:11" ht="27.6">
      <c r="A697" s="37">
        <f t="shared" si="11"/>
        <v>277</v>
      </c>
      <c r="B697" s="46">
        <v>64221</v>
      </c>
      <c r="C697" s="78" t="s">
        <v>1382</v>
      </c>
      <c r="D697" s="301" t="s">
        <v>304</v>
      </c>
      <c r="E697" s="46">
        <v>0</v>
      </c>
      <c r="F697" s="46">
        <v>10</v>
      </c>
      <c r="G697" s="46">
        <v>10</v>
      </c>
      <c r="H697" s="46">
        <v>78110000</v>
      </c>
      <c r="I697" s="38">
        <v>234504</v>
      </c>
      <c r="J697" s="38">
        <f t="shared" si="10"/>
        <v>2345040</v>
      </c>
      <c r="K697" s="264"/>
    </row>
    <row r="698" spans="1:11" ht="27.6">
      <c r="A698" s="37">
        <f t="shared" si="11"/>
        <v>278</v>
      </c>
      <c r="B698" s="46">
        <v>64221</v>
      </c>
      <c r="C698" s="78" t="s">
        <v>1383</v>
      </c>
      <c r="D698" s="301" t="s">
        <v>304</v>
      </c>
      <c r="E698" s="46">
        <v>0</v>
      </c>
      <c r="F698" s="46">
        <v>10</v>
      </c>
      <c r="G698" s="46">
        <v>10</v>
      </c>
      <c r="H698" s="46">
        <v>78110000</v>
      </c>
      <c r="I698" s="38">
        <v>234504</v>
      </c>
      <c r="J698" s="38">
        <f t="shared" si="10"/>
        <v>2345040</v>
      </c>
      <c r="K698" s="264"/>
    </row>
    <row r="699" spans="1:11" ht="27.6">
      <c r="A699" s="37">
        <f t="shared" si="11"/>
        <v>279</v>
      </c>
      <c r="B699" s="46">
        <v>64221</v>
      </c>
      <c r="C699" s="78" t="s">
        <v>1384</v>
      </c>
      <c r="D699" s="301" t="s">
        <v>304</v>
      </c>
      <c r="E699" s="46">
        <v>0</v>
      </c>
      <c r="F699" s="46">
        <v>10</v>
      </c>
      <c r="G699" s="46">
        <v>10</v>
      </c>
      <c r="H699" s="46">
        <v>78110000</v>
      </c>
      <c r="I699" s="38">
        <v>234504</v>
      </c>
      <c r="J699" s="38">
        <f t="shared" si="10"/>
        <v>2345040</v>
      </c>
      <c r="K699" s="264"/>
    </row>
    <row r="700" spans="1:11" ht="41.4">
      <c r="A700" s="37">
        <f t="shared" si="11"/>
        <v>280</v>
      </c>
      <c r="B700" s="46">
        <v>64221</v>
      </c>
      <c r="C700" s="78" t="s">
        <v>1385</v>
      </c>
      <c r="D700" s="301" t="s">
        <v>304</v>
      </c>
      <c r="E700" s="46">
        <v>0</v>
      </c>
      <c r="F700" s="46">
        <v>10</v>
      </c>
      <c r="G700" s="46">
        <v>10</v>
      </c>
      <c r="H700" s="46">
        <v>78110000</v>
      </c>
      <c r="I700" s="38">
        <v>234504</v>
      </c>
      <c r="J700" s="38">
        <f t="shared" si="10"/>
        <v>2345040</v>
      </c>
      <c r="K700" s="264"/>
    </row>
    <row r="701" spans="1:11" ht="27.6">
      <c r="A701" s="37">
        <f t="shared" si="11"/>
        <v>281</v>
      </c>
      <c r="B701" s="46">
        <v>64221</v>
      </c>
      <c r="C701" s="78" t="s">
        <v>1386</v>
      </c>
      <c r="D701" s="301" t="s">
        <v>304</v>
      </c>
      <c r="E701" s="46">
        <v>0</v>
      </c>
      <c r="F701" s="46">
        <v>10</v>
      </c>
      <c r="G701" s="46">
        <v>10</v>
      </c>
      <c r="H701" s="46">
        <v>78110000</v>
      </c>
      <c r="I701" s="38">
        <v>234504</v>
      </c>
      <c r="J701" s="38">
        <f t="shared" si="10"/>
        <v>2345040</v>
      </c>
      <c r="K701" s="264"/>
    </row>
    <row r="702" spans="1:11" ht="27.6">
      <c r="A702" s="37">
        <f t="shared" si="11"/>
        <v>282</v>
      </c>
      <c r="B702" s="46">
        <v>64221</v>
      </c>
      <c r="C702" s="78" t="s">
        <v>1387</v>
      </c>
      <c r="D702" s="301" t="s">
        <v>304</v>
      </c>
      <c r="E702" s="46">
        <v>0</v>
      </c>
      <c r="F702" s="46">
        <v>10</v>
      </c>
      <c r="G702" s="46">
        <v>10</v>
      </c>
      <c r="H702" s="46">
        <v>78110000</v>
      </c>
      <c r="I702" s="38">
        <v>234504</v>
      </c>
      <c r="J702" s="38">
        <f t="shared" si="10"/>
        <v>2345040</v>
      </c>
      <c r="K702" s="264"/>
    </row>
    <row r="703" spans="1:11" ht="27.6">
      <c r="A703" s="37">
        <f t="shared" si="11"/>
        <v>283</v>
      </c>
      <c r="B703" s="46">
        <v>64221</v>
      </c>
      <c r="C703" s="78" t="s">
        <v>1388</v>
      </c>
      <c r="D703" s="301" t="s">
        <v>304</v>
      </c>
      <c r="E703" s="46">
        <v>0</v>
      </c>
      <c r="F703" s="46">
        <v>10</v>
      </c>
      <c r="G703" s="46">
        <v>10</v>
      </c>
      <c r="H703" s="46">
        <v>78110000</v>
      </c>
      <c r="I703" s="38">
        <v>234504</v>
      </c>
      <c r="J703" s="38">
        <f t="shared" si="10"/>
        <v>2345040</v>
      </c>
      <c r="K703" s="264"/>
    </row>
    <row r="704" spans="1:11" ht="27.6">
      <c r="A704" s="37">
        <f t="shared" si="11"/>
        <v>284</v>
      </c>
      <c r="B704" s="46">
        <v>64221</v>
      </c>
      <c r="C704" s="78" t="s">
        <v>1389</v>
      </c>
      <c r="D704" s="301" t="s">
        <v>304</v>
      </c>
      <c r="E704" s="46">
        <v>0</v>
      </c>
      <c r="F704" s="46">
        <v>10</v>
      </c>
      <c r="G704" s="46">
        <v>10</v>
      </c>
      <c r="H704" s="46">
        <v>78110000</v>
      </c>
      <c r="I704" s="38">
        <v>234504</v>
      </c>
      <c r="J704" s="38">
        <f t="shared" si="10"/>
        <v>2345040</v>
      </c>
      <c r="K704" s="264"/>
    </row>
    <row r="705" spans="1:11" ht="27.6">
      <c r="A705" s="37">
        <f t="shared" si="11"/>
        <v>285</v>
      </c>
      <c r="B705" s="46">
        <v>64221</v>
      </c>
      <c r="C705" s="78" t="s">
        <v>1390</v>
      </c>
      <c r="D705" s="301" t="s">
        <v>304</v>
      </c>
      <c r="E705" s="46">
        <v>0</v>
      </c>
      <c r="F705" s="46">
        <v>10</v>
      </c>
      <c r="G705" s="46">
        <v>10</v>
      </c>
      <c r="H705" s="46">
        <v>78110000</v>
      </c>
      <c r="I705" s="38">
        <v>234504</v>
      </c>
      <c r="J705" s="38">
        <f t="shared" si="10"/>
        <v>2345040</v>
      </c>
      <c r="K705" s="264"/>
    </row>
    <row r="706" spans="1:11" ht="27.6">
      <c r="A706" s="37">
        <f t="shared" si="11"/>
        <v>286</v>
      </c>
      <c r="B706" s="46">
        <v>64221</v>
      </c>
      <c r="C706" s="78" t="s">
        <v>1391</v>
      </c>
      <c r="D706" s="301" t="s">
        <v>304</v>
      </c>
      <c r="E706" s="46">
        <v>0</v>
      </c>
      <c r="F706" s="46">
        <v>10</v>
      </c>
      <c r="G706" s="46">
        <v>10</v>
      </c>
      <c r="H706" s="46">
        <v>78110000</v>
      </c>
      <c r="I706" s="38">
        <v>234504</v>
      </c>
      <c r="J706" s="38">
        <f t="shared" si="10"/>
        <v>2345040</v>
      </c>
      <c r="K706" s="264"/>
    </row>
    <row r="707" spans="1:11" ht="27.6">
      <c r="A707" s="37">
        <f t="shared" si="11"/>
        <v>287</v>
      </c>
      <c r="B707" s="46">
        <v>64221</v>
      </c>
      <c r="C707" s="78" t="s">
        <v>1392</v>
      </c>
      <c r="D707" s="301" t="s">
        <v>304</v>
      </c>
      <c r="E707" s="46">
        <v>0</v>
      </c>
      <c r="F707" s="46">
        <v>10</v>
      </c>
      <c r="G707" s="46">
        <v>10</v>
      </c>
      <c r="H707" s="46">
        <v>78110000</v>
      </c>
      <c r="I707" s="38">
        <v>234504</v>
      </c>
      <c r="J707" s="38">
        <f t="shared" si="10"/>
        <v>2345040</v>
      </c>
      <c r="K707" s="264"/>
    </row>
    <row r="708" spans="1:11" ht="27.6">
      <c r="A708" s="37">
        <f t="shared" si="11"/>
        <v>288</v>
      </c>
      <c r="B708" s="46">
        <v>64221</v>
      </c>
      <c r="C708" s="78" t="s">
        <v>1393</v>
      </c>
      <c r="D708" s="301" t="s">
        <v>304</v>
      </c>
      <c r="E708" s="46">
        <v>0</v>
      </c>
      <c r="F708" s="46">
        <v>10</v>
      </c>
      <c r="G708" s="46">
        <v>10</v>
      </c>
      <c r="H708" s="46">
        <v>78110000</v>
      </c>
      <c r="I708" s="38">
        <v>234504</v>
      </c>
      <c r="J708" s="38">
        <f t="shared" si="10"/>
        <v>2345040</v>
      </c>
      <c r="K708" s="264"/>
    </row>
    <row r="709" spans="1:11" ht="27.6">
      <c r="A709" s="37">
        <f t="shared" si="11"/>
        <v>289</v>
      </c>
      <c r="B709" s="46">
        <v>64221</v>
      </c>
      <c r="C709" s="78" t="s">
        <v>1394</v>
      </c>
      <c r="D709" s="301" t="s">
        <v>304</v>
      </c>
      <c r="E709" s="46">
        <v>0</v>
      </c>
      <c r="F709" s="46">
        <v>10</v>
      </c>
      <c r="G709" s="46">
        <v>10</v>
      </c>
      <c r="H709" s="46">
        <v>78110000</v>
      </c>
      <c r="I709" s="38">
        <v>234504</v>
      </c>
      <c r="J709" s="38">
        <f t="shared" si="10"/>
        <v>2345040</v>
      </c>
      <c r="K709" s="264"/>
    </row>
    <row r="710" spans="1:11" ht="27.6">
      <c r="A710" s="37">
        <f t="shared" si="11"/>
        <v>290</v>
      </c>
      <c r="B710" s="46">
        <v>64221</v>
      </c>
      <c r="C710" s="78" t="s">
        <v>1395</v>
      </c>
      <c r="D710" s="301" t="s">
        <v>304</v>
      </c>
      <c r="E710" s="46">
        <v>0</v>
      </c>
      <c r="F710" s="46">
        <v>10</v>
      </c>
      <c r="G710" s="46">
        <v>10</v>
      </c>
      <c r="H710" s="46">
        <v>78110000</v>
      </c>
      <c r="I710" s="38">
        <v>234504</v>
      </c>
      <c r="J710" s="38">
        <f t="shared" si="10"/>
        <v>2345040</v>
      </c>
      <c r="K710" s="264"/>
    </row>
    <row r="711" spans="1:11" ht="27.6">
      <c r="A711" s="37">
        <f t="shared" si="11"/>
        <v>291</v>
      </c>
      <c r="B711" s="46">
        <v>64221</v>
      </c>
      <c r="C711" s="78" t="s">
        <v>1396</v>
      </c>
      <c r="D711" s="301" t="s">
        <v>304</v>
      </c>
      <c r="E711" s="46">
        <v>0</v>
      </c>
      <c r="F711" s="46">
        <v>10</v>
      </c>
      <c r="G711" s="46">
        <v>10</v>
      </c>
      <c r="H711" s="46">
        <v>78110000</v>
      </c>
      <c r="I711" s="38">
        <v>234504</v>
      </c>
      <c r="J711" s="38">
        <f t="shared" si="10"/>
        <v>2345040</v>
      </c>
      <c r="K711" s="264"/>
    </row>
    <row r="712" spans="1:11" ht="27" customHeight="1">
      <c r="A712" s="37">
        <f t="shared" si="11"/>
        <v>292</v>
      </c>
      <c r="B712" s="46">
        <v>64221</v>
      </c>
      <c r="C712" s="78" t="s">
        <v>1692</v>
      </c>
      <c r="D712" s="301" t="s">
        <v>304</v>
      </c>
      <c r="E712" s="46">
        <v>0</v>
      </c>
      <c r="F712" s="46">
        <v>10</v>
      </c>
      <c r="G712" s="46">
        <v>10</v>
      </c>
      <c r="H712" s="46">
        <v>78110000</v>
      </c>
      <c r="I712" s="38">
        <v>234504</v>
      </c>
      <c r="J712" s="38">
        <f t="shared" si="10"/>
        <v>2345040</v>
      </c>
      <c r="K712" s="264"/>
    </row>
    <row r="713" spans="1:11" ht="27.6">
      <c r="A713" s="37">
        <f t="shared" si="11"/>
        <v>293</v>
      </c>
      <c r="B713" s="46">
        <v>64221</v>
      </c>
      <c r="C713" s="78" t="s">
        <v>1397</v>
      </c>
      <c r="D713" s="301" t="s">
        <v>304</v>
      </c>
      <c r="E713" s="46">
        <v>0</v>
      </c>
      <c r="F713" s="46">
        <v>10</v>
      </c>
      <c r="G713" s="46">
        <v>10</v>
      </c>
      <c r="H713" s="46">
        <v>78110000</v>
      </c>
      <c r="I713" s="38">
        <v>234504</v>
      </c>
      <c r="J713" s="38">
        <f t="shared" si="10"/>
        <v>2345040</v>
      </c>
      <c r="K713" s="264"/>
    </row>
    <row r="714" spans="1:11" ht="27.6">
      <c r="A714" s="37">
        <f t="shared" si="11"/>
        <v>294</v>
      </c>
      <c r="B714" s="46">
        <v>64221</v>
      </c>
      <c r="C714" s="78" t="s">
        <v>1398</v>
      </c>
      <c r="D714" s="301" t="s">
        <v>304</v>
      </c>
      <c r="E714" s="46">
        <v>0</v>
      </c>
      <c r="F714" s="46">
        <v>10</v>
      </c>
      <c r="G714" s="46">
        <v>10</v>
      </c>
      <c r="H714" s="46">
        <v>78110000</v>
      </c>
      <c r="I714" s="38">
        <v>234504</v>
      </c>
      <c r="J714" s="38">
        <f t="shared" si="10"/>
        <v>2345040</v>
      </c>
      <c r="K714" s="264"/>
    </row>
    <row r="715" spans="1:11" ht="41.4">
      <c r="A715" s="37">
        <f t="shared" si="11"/>
        <v>295</v>
      </c>
      <c r="B715" s="46">
        <v>64221</v>
      </c>
      <c r="C715" s="78" t="s">
        <v>1399</v>
      </c>
      <c r="D715" s="301" t="s">
        <v>304</v>
      </c>
      <c r="E715" s="46">
        <v>0</v>
      </c>
      <c r="F715" s="46">
        <v>10</v>
      </c>
      <c r="G715" s="46">
        <v>10</v>
      </c>
      <c r="H715" s="46">
        <v>78110000</v>
      </c>
      <c r="I715" s="38">
        <v>234504</v>
      </c>
      <c r="J715" s="38">
        <f t="shared" si="10"/>
        <v>2345040</v>
      </c>
      <c r="K715" s="264"/>
    </row>
    <row r="716" spans="1:11" ht="27.6">
      <c r="A716" s="37">
        <f t="shared" si="11"/>
        <v>296</v>
      </c>
      <c r="B716" s="46">
        <v>64221</v>
      </c>
      <c r="C716" s="78" t="s">
        <v>1400</v>
      </c>
      <c r="D716" s="301" t="s">
        <v>304</v>
      </c>
      <c r="E716" s="46">
        <v>0</v>
      </c>
      <c r="F716" s="46">
        <v>10</v>
      </c>
      <c r="G716" s="46">
        <v>10</v>
      </c>
      <c r="H716" s="46">
        <v>78110000</v>
      </c>
      <c r="I716" s="38">
        <v>234504</v>
      </c>
      <c r="J716" s="38">
        <f t="shared" si="10"/>
        <v>2345040</v>
      </c>
      <c r="K716" s="264"/>
    </row>
    <row r="717" spans="1:11" ht="27.6">
      <c r="A717" s="37">
        <f t="shared" si="11"/>
        <v>297</v>
      </c>
      <c r="B717" s="46">
        <v>64221</v>
      </c>
      <c r="C717" s="78" t="s">
        <v>1401</v>
      </c>
      <c r="D717" s="301" t="s">
        <v>304</v>
      </c>
      <c r="E717" s="46">
        <v>0</v>
      </c>
      <c r="F717" s="46">
        <v>10</v>
      </c>
      <c r="G717" s="46">
        <v>10</v>
      </c>
      <c r="H717" s="46">
        <v>78110000</v>
      </c>
      <c r="I717" s="38">
        <v>234504</v>
      </c>
      <c r="J717" s="38">
        <f t="shared" si="10"/>
        <v>2345040</v>
      </c>
      <c r="K717" s="264"/>
    </row>
    <row r="718" spans="1:11" ht="27.6">
      <c r="A718" s="37">
        <f t="shared" si="11"/>
        <v>298</v>
      </c>
      <c r="B718" s="46">
        <v>64221</v>
      </c>
      <c r="C718" s="78" t="s">
        <v>1402</v>
      </c>
      <c r="D718" s="301" t="s">
        <v>304</v>
      </c>
      <c r="E718" s="46">
        <v>0</v>
      </c>
      <c r="F718" s="46">
        <v>10</v>
      </c>
      <c r="G718" s="46">
        <v>10</v>
      </c>
      <c r="H718" s="46">
        <v>78110000</v>
      </c>
      <c r="I718" s="38">
        <v>234504</v>
      </c>
      <c r="J718" s="38">
        <f t="shared" si="10"/>
        <v>2345040</v>
      </c>
      <c r="K718" s="264"/>
    </row>
    <row r="719" spans="1:11" ht="27.6">
      <c r="A719" s="37">
        <f t="shared" si="11"/>
        <v>299</v>
      </c>
      <c r="B719" s="46">
        <v>64221</v>
      </c>
      <c r="C719" s="78" t="s">
        <v>1403</v>
      </c>
      <c r="D719" s="301" t="s">
        <v>304</v>
      </c>
      <c r="E719" s="46">
        <v>0</v>
      </c>
      <c r="F719" s="46">
        <v>10</v>
      </c>
      <c r="G719" s="46">
        <v>10</v>
      </c>
      <c r="H719" s="46">
        <v>78110000</v>
      </c>
      <c r="I719" s="38">
        <v>234504</v>
      </c>
      <c r="J719" s="38">
        <f t="shared" si="10"/>
        <v>2345040</v>
      </c>
      <c r="K719" s="264"/>
    </row>
    <row r="720" spans="1:11" ht="27.6">
      <c r="A720" s="37">
        <f t="shared" si="11"/>
        <v>300</v>
      </c>
      <c r="B720" s="46">
        <v>64221</v>
      </c>
      <c r="C720" s="78" t="s">
        <v>1404</v>
      </c>
      <c r="D720" s="301" t="s">
        <v>304</v>
      </c>
      <c r="E720" s="46">
        <v>0</v>
      </c>
      <c r="F720" s="46">
        <v>10</v>
      </c>
      <c r="G720" s="46">
        <v>10</v>
      </c>
      <c r="H720" s="46">
        <v>78110000</v>
      </c>
      <c r="I720" s="38">
        <v>234504</v>
      </c>
      <c r="J720" s="38">
        <f t="shared" si="10"/>
        <v>2345040</v>
      </c>
      <c r="K720" s="264"/>
    </row>
    <row r="721" spans="1:11" ht="27.6">
      <c r="A721" s="37">
        <f t="shared" si="11"/>
        <v>301</v>
      </c>
      <c r="B721" s="46">
        <v>64221</v>
      </c>
      <c r="C721" s="78" t="s">
        <v>1405</v>
      </c>
      <c r="D721" s="301" t="s">
        <v>304</v>
      </c>
      <c r="E721" s="46">
        <v>0</v>
      </c>
      <c r="F721" s="46">
        <v>10</v>
      </c>
      <c r="G721" s="46">
        <v>10</v>
      </c>
      <c r="H721" s="46">
        <v>78110000</v>
      </c>
      <c r="I721" s="38">
        <v>234504</v>
      </c>
      <c r="J721" s="38">
        <f t="shared" si="10"/>
        <v>2345040</v>
      </c>
      <c r="K721" s="264"/>
    </row>
    <row r="722" spans="1:11" ht="27.6">
      <c r="A722" s="37">
        <f t="shared" si="11"/>
        <v>302</v>
      </c>
      <c r="B722" s="46">
        <v>64221</v>
      </c>
      <c r="C722" s="78" t="s">
        <v>1406</v>
      </c>
      <c r="D722" s="301" t="s">
        <v>304</v>
      </c>
      <c r="E722" s="46">
        <v>0</v>
      </c>
      <c r="F722" s="46">
        <v>10</v>
      </c>
      <c r="G722" s="46">
        <v>10</v>
      </c>
      <c r="H722" s="46">
        <v>78110000</v>
      </c>
      <c r="I722" s="38">
        <v>234504</v>
      </c>
      <c r="J722" s="38">
        <f t="shared" si="10"/>
        <v>2345040</v>
      </c>
      <c r="K722" s="264"/>
    </row>
    <row r="723" spans="1:11" ht="27.6">
      <c r="A723" s="37">
        <f t="shared" si="11"/>
        <v>303</v>
      </c>
      <c r="B723" s="46">
        <v>64221</v>
      </c>
      <c r="C723" s="78" t="s">
        <v>1407</v>
      </c>
      <c r="D723" s="301" t="s">
        <v>304</v>
      </c>
      <c r="E723" s="46">
        <v>0</v>
      </c>
      <c r="F723" s="46">
        <v>10</v>
      </c>
      <c r="G723" s="46">
        <v>10</v>
      </c>
      <c r="H723" s="46">
        <v>78110000</v>
      </c>
      <c r="I723" s="38">
        <v>234504</v>
      </c>
      <c r="J723" s="38">
        <f t="shared" si="10"/>
        <v>2345040</v>
      </c>
      <c r="K723" s="264"/>
    </row>
    <row r="724" spans="1:11" ht="27.6">
      <c r="A724" s="37">
        <f t="shared" si="11"/>
        <v>304</v>
      </c>
      <c r="B724" s="46">
        <v>64221</v>
      </c>
      <c r="C724" s="78" t="s">
        <v>1408</v>
      </c>
      <c r="D724" s="301" t="s">
        <v>304</v>
      </c>
      <c r="E724" s="46">
        <v>0</v>
      </c>
      <c r="F724" s="46">
        <v>10</v>
      </c>
      <c r="G724" s="46">
        <v>10</v>
      </c>
      <c r="H724" s="46">
        <v>78110000</v>
      </c>
      <c r="I724" s="38">
        <v>234504</v>
      </c>
      <c r="J724" s="38">
        <f t="shared" si="10"/>
        <v>2345040</v>
      </c>
      <c r="K724" s="264"/>
    </row>
    <row r="725" spans="1:11" ht="27.6">
      <c r="A725" s="37">
        <f t="shared" si="11"/>
        <v>305</v>
      </c>
      <c r="B725" s="46">
        <v>64221</v>
      </c>
      <c r="C725" s="78" t="s">
        <v>1409</v>
      </c>
      <c r="D725" s="301" t="s">
        <v>304</v>
      </c>
      <c r="E725" s="46">
        <v>0</v>
      </c>
      <c r="F725" s="46">
        <v>10</v>
      </c>
      <c r="G725" s="46">
        <v>10</v>
      </c>
      <c r="H725" s="46">
        <v>78110000</v>
      </c>
      <c r="I725" s="38">
        <v>234504</v>
      </c>
      <c r="J725" s="38">
        <f t="shared" si="10"/>
        <v>2345040</v>
      </c>
      <c r="K725" s="264"/>
    </row>
    <row r="726" spans="1:11" ht="41.4">
      <c r="A726" s="37">
        <f t="shared" si="11"/>
        <v>306</v>
      </c>
      <c r="B726" s="46">
        <v>64221</v>
      </c>
      <c r="C726" s="78" t="s">
        <v>1410</v>
      </c>
      <c r="D726" s="301" t="s">
        <v>304</v>
      </c>
      <c r="E726" s="46">
        <v>0</v>
      </c>
      <c r="F726" s="46">
        <v>10</v>
      </c>
      <c r="G726" s="46">
        <v>10</v>
      </c>
      <c r="H726" s="46">
        <v>78110000</v>
      </c>
      <c r="I726" s="38">
        <v>234504</v>
      </c>
      <c r="J726" s="38">
        <f t="shared" si="10"/>
        <v>2345040</v>
      </c>
      <c r="K726" s="264"/>
    </row>
    <row r="727" spans="1:11" ht="27.6">
      <c r="A727" s="37">
        <f t="shared" si="11"/>
        <v>307</v>
      </c>
      <c r="B727" s="46">
        <v>64221</v>
      </c>
      <c r="C727" s="78" t="s">
        <v>1411</v>
      </c>
      <c r="D727" s="301" t="s">
        <v>304</v>
      </c>
      <c r="E727" s="46">
        <v>0</v>
      </c>
      <c r="F727" s="46">
        <v>10</v>
      </c>
      <c r="G727" s="46">
        <v>10</v>
      </c>
      <c r="H727" s="46">
        <v>78110000</v>
      </c>
      <c r="I727" s="38">
        <v>234504</v>
      </c>
      <c r="J727" s="38">
        <f t="shared" si="10"/>
        <v>2345040</v>
      </c>
      <c r="K727" s="264"/>
    </row>
    <row r="728" spans="1:11" ht="27.6">
      <c r="A728" s="37">
        <f t="shared" si="11"/>
        <v>308</v>
      </c>
      <c r="B728" s="46">
        <v>64221</v>
      </c>
      <c r="C728" s="78" t="s">
        <v>1412</v>
      </c>
      <c r="D728" s="301" t="s">
        <v>304</v>
      </c>
      <c r="E728" s="46">
        <v>0</v>
      </c>
      <c r="F728" s="46">
        <v>10</v>
      </c>
      <c r="G728" s="46">
        <v>10</v>
      </c>
      <c r="H728" s="46">
        <v>78110000</v>
      </c>
      <c r="I728" s="38">
        <v>234504</v>
      </c>
      <c r="J728" s="38">
        <f t="shared" si="10"/>
        <v>2345040</v>
      </c>
      <c r="K728" s="264"/>
    </row>
    <row r="729" spans="1:11" ht="27.6">
      <c r="A729" s="37">
        <f t="shared" si="11"/>
        <v>309</v>
      </c>
      <c r="B729" s="46">
        <v>64221</v>
      </c>
      <c r="C729" s="78" t="s">
        <v>1413</v>
      </c>
      <c r="D729" s="301" t="s">
        <v>304</v>
      </c>
      <c r="E729" s="46">
        <v>0</v>
      </c>
      <c r="F729" s="46">
        <v>10</v>
      </c>
      <c r="G729" s="46">
        <v>10</v>
      </c>
      <c r="H729" s="46">
        <v>78110000</v>
      </c>
      <c r="I729" s="38">
        <v>234504</v>
      </c>
      <c r="J729" s="38">
        <f t="shared" si="10"/>
        <v>2345040</v>
      </c>
      <c r="K729" s="264"/>
    </row>
    <row r="730" spans="1:11" ht="27.6">
      <c r="A730" s="37">
        <f t="shared" si="11"/>
        <v>310</v>
      </c>
      <c r="B730" s="46">
        <v>64221</v>
      </c>
      <c r="C730" s="78" t="s">
        <v>1414</v>
      </c>
      <c r="D730" s="301" t="s">
        <v>304</v>
      </c>
      <c r="E730" s="46">
        <v>0</v>
      </c>
      <c r="F730" s="46">
        <v>10</v>
      </c>
      <c r="G730" s="46">
        <v>10</v>
      </c>
      <c r="H730" s="46">
        <v>78110000</v>
      </c>
      <c r="I730" s="38">
        <v>234504</v>
      </c>
      <c r="J730" s="38">
        <f t="shared" si="10"/>
        <v>2345040</v>
      </c>
      <c r="K730" s="264"/>
    </row>
    <row r="731" spans="1:11" ht="27.6">
      <c r="A731" s="37">
        <f t="shared" si="11"/>
        <v>311</v>
      </c>
      <c r="B731" s="46">
        <v>64221</v>
      </c>
      <c r="C731" s="78" t="s">
        <v>1415</v>
      </c>
      <c r="D731" s="301" t="s">
        <v>304</v>
      </c>
      <c r="E731" s="46">
        <v>0</v>
      </c>
      <c r="F731" s="46">
        <v>10</v>
      </c>
      <c r="G731" s="46">
        <v>10</v>
      </c>
      <c r="H731" s="46">
        <v>78110000</v>
      </c>
      <c r="I731" s="38">
        <v>234504</v>
      </c>
      <c r="J731" s="38">
        <f t="shared" si="10"/>
        <v>2345040</v>
      </c>
      <c r="K731" s="264"/>
    </row>
    <row r="732" spans="1:11" ht="27.6">
      <c r="A732" s="37">
        <f t="shared" si="11"/>
        <v>312</v>
      </c>
      <c r="B732" s="46">
        <v>64221</v>
      </c>
      <c r="C732" s="78" t="s">
        <v>1416</v>
      </c>
      <c r="D732" s="301" t="s">
        <v>304</v>
      </c>
      <c r="E732" s="46">
        <v>0</v>
      </c>
      <c r="F732" s="46">
        <v>10</v>
      </c>
      <c r="G732" s="46">
        <v>10</v>
      </c>
      <c r="H732" s="46">
        <v>78110000</v>
      </c>
      <c r="I732" s="38">
        <v>234504</v>
      </c>
      <c r="J732" s="38">
        <f t="shared" si="10"/>
        <v>2345040</v>
      </c>
      <c r="K732" s="264"/>
    </row>
    <row r="733" spans="1:11" ht="27.6">
      <c r="A733" s="37">
        <f t="shared" si="11"/>
        <v>313</v>
      </c>
      <c r="B733" s="46">
        <v>64221</v>
      </c>
      <c r="C733" s="78" t="s">
        <v>1417</v>
      </c>
      <c r="D733" s="301" t="s">
        <v>304</v>
      </c>
      <c r="E733" s="46">
        <v>0</v>
      </c>
      <c r="F733" s="46">
        <v>10</v>
      </c>
      <c r="G733" s="46">
        <v>10</v>
      </c>
      <c r="H733" s="46">
        <v>78110000</v>
      </c>
      <c r="I733" s="38">
        <v>234504</v>
      </c>
      <c r="J733" s="38">
        <f t="shared" si="10"/>
        <v>2345040</v>
      </c>
      <c r="K733" s="264"/>
    </row>
    <row r="734" spans="1:11" ht="27.6">
      <c r="A734" s="37">
        <f t="shared" si="11"/>
        <v>314</v>
      </c>
      <c r="B734" s="46">
        <v>64221</v>
      </c>
      <c r="C734" s="78" t="s">
        <v>1418</v>
      </c>
      <c r="D734" s="301" t="s">
        <v>304</v>
      </c>
      <c r="E734" s="46">
        <v>0</v>
      </c>
      <c r="F734" s="46">
        <v>10</v>
      </c>
      <c r="G734" s="46">
        <v>10</v>
      </c>
      <c r="H734" s="46">
        <v>78110000</v>
      </c>
      <c r="I734" s="38">
        <v>234504</v>
      </c>
      <c r="J734" s="38">
        <f t="shared" si="10"/>
        <v>2345040</v>
      </c>
      <c r="K734" s="264"/>
    </row>
    <row r="735" spans="1:11" ht="27.6">
      <c r="A735" s="37">
        <f t="shared" si="11"/>
        <v>315</v>
      </c>
      <c r="B735" s="46">
        <v>64221</v>
      </c>
      <c r="C735" s="78" t="s">
        <v>1419</v>
      </c>
      <c r="D735" s="301" t="s">
        <v>304</v>
      </c>
      <c r="E735" s="46">
        <v>0</v>
      </c>
      <c r="F735" s="46">
        <v>10</v>
      </c>
      <c r="G735" s="46">
        <v>10</v>
      </c>
      <c r="H735" s="46">
        <v>78110000</v>
      </c>
      <c r="I735" s="38">
        <v>234504</v>
      </c>
      <c r="J735" s="38">
        <f t="shared" si="10"/>
        <v>2345040</v>
      </c>
      <c r="K735" s="264"/>
    </row>
    <row r="736" spans="1:11" ht="27.6">
      <c r="A736" s="37">
        <f t="shared" si="11"/>
        <v>316</v>
      </c>
      <c r="B736" s="46">
        <v>64221</v>
      </c>
      <c r="C736" s="78" t="s">
        <v>1420</v>
      </c>
      <c r="D736" s="301" t="s">
        <v>304</v>
      </c>
      <c r="E736" s="46">
        <v>0</v>
      </c>
      <c r="F736" s="46">
        <v>10</v>
      </c>
      <c r="G736" s="46">
        <v>10</v>
      </c>
      <c r="H736" s="46">
        <v>78110000</v>
      </c>
      <c r="I736" s="38">
        <v>234504</v>
      </c>
      <c r="J736" s="38">
        <f t="shared" si="10"/>
        <v>2345040</v>
      </c>
      <c r="K736" s="264"/>
    </row>
    <row r="737" spans="1:11" ht="27.6">
      <c r="A737" s="37">
        <f t="shared" si="11"/>
        <v>317</v>
      </c>
      <c r="B737" s="46">
        <v>64221</v>
      </c>
      <c r="C737" s="78" t="s">
        <v>1421</v>
      </c>
      <c r="D737" s="301" t="s">
        <v>304</v>
      </c>
      <c r="E737" s="46">
        <v>0</v>
      </c>
      <c r="F737" s="46">
        <v>10</v>
      </c>
      <c r="G737" s="46">
        <v>10</v>
      </c>
      <c r="H737" s="46">
        <v>78110000</v>
      </c>
      <c r="I737" s="38">
        <v>234504</v>
      </c>
      <c r="J737" s="38">
        <f t="shared" si="10"/>
        <v>2345040</v>
      </c>
      <c r="K737" s="264"/>
    </row>
    <row r="738" spans="1:11" ht="27.6">
      <c r="A738" s="37">
        <f t="shared" si="11"/>
        <v>318</v>
      </c>
      <c r="B738" s="46">
        <v>64221</v>
      </c>
      <c r="C738" s="78" t="s">
        <v>1422</v>
      </c>
      <c r="D738" s="301" t="s">
        <v>304</v>
      </c>
      <c r="E738" s="46">
        <v>0</v>
      </c>
      <c r="F738" s="46">
        <v>10</v>
      </c>
      <c r="G738" s="46">
        <v>10</v>
      </c>
      <c r="H738" s="46">
        <v>78110000</v>
      </c>
      <c r="I738" s="38">
        <v>234504</v>
      </c>
      <c r="J738" s="38">
        <f t="shared" si="10"/>
        <v>2345040</v>
      </c>
      <c r="K738" s="264"/>
    </row>
    <row r="739" spans="1:11" ht="27.6">
      <c r="A739" s="37">
        <f t="shared" si="11"/>
        <v>319</v>
      </c>
      <c r="B739" s="46">
        <v>64221</v>
      </c>
      <c r="C739" s="78" t="s">
        <v>1423</v>
      </c>
      <c r="D739" s="301" t="s">
        <v>304</v>
      </c>
      <c r="E739" s="46">
        <v>0</v>
      </c>
      <c r="F739" s="46">
        <v>10</v>
      </c>
      <c r="G739" s="46">
        <v>10</v>
      </c>
      <c r="H739" s="46">
        <v>78110000</v>
      </c>
      <c r="I739" s="38">
        <v>234504</v>
      </c>
      <c r="J739" s="38">
        <f t="shared" si="10"/>
        <v>2345040</v>
      </c>
      <c r="K739" s="264"/>
    </row>
    <row r="740" spans="1:11" ht="27.6">
      <c r="A740" s="37">
        <f t="shared" si="11"/>
        <v>320</v>
      </c>
      <c r="B740" s="46">
        <v>64221</v>
      </c>
      <c r="C740" s="78" t="s">
        <v>1424</v>
      </c>
      <c r="D740" s="301" t="s">
        <v>304</v>
      </c>
      <c r="E740" s="46">
        <v>0</v>
      </c>
      <c r="F740" s="46">
        <v>10</v>
      </c>
      <c r="G740" s="46">
        <v>10</v>
      </c>
      <c r="H740" s="46">
        <v>78110000</v>
      </c>
      <c r="I740" s="38">
        <v>234504</v>
      </c>
      <c r="J740" s="38">
        <f t="shared" si="10"/>
        <v>2345040</v>
      </c>
      <c r="K740" s="264"/>
    </row>
    <row r="741" spans="1:11" ht="27.6">
      <c r="A741" s="37">
        <f t="shared" si="11"/>
        <v>321</v>
      </c>
      <c r="B741" s="46">
        <v>64221</v>
      </c>
      <c r="C741" s="78" t="s">
        <v>1425</v>
      </c>
      <c r="D741" s="301" t="s">
        <v>304</v>
      </c>
      <c r="E741" s="46">
        <v>0</v>
      </c>
      <c r="F741" s="46">
        <v>10</v>
      </c>
      <c r="G741" s="46">
        <v>10</v>
      </c>
      <c r="H741" s="46">
        <v>78110000</v>
      </c>
      <c r="I741" s="38">
        <v>234504</v>
      </c>
      <c r="J741" s="38">
        <f t="shared" si="10"/>
        <v>2345040</v>
      </c>
      <c r="K741" s="264"/>
    </row>
    <row r="742" spans="1:11" ht="27.6">
      <c r="A742" s="37">
        <f t="shared" si="11"/>
        <v>322</v>
      </c>
      <c r="B742" s="46">
        <v>64221</v>
      </c>
      <c r="C742" s="78" t="s">
        <v>1426</v>
      </c>
      <c r="D742" s="301" t="s">
        <v>304</v>
      </c>
      <c r="E742" s="46">
        <v>0</v>
      </c>
      <c r="F742" s="46">
        <v>10</v>
      </c>
      <c r="G742" s="46">
        <v>10</v>
      </c>
      <c r="H742" s="46">
        <v>78110000</v>
      </c>
      <c r="I742" s="38">
        <v>234504</v>
      </c>
      <c r="J742" s="38">
        <f t="shared" si="10"/>
        <v>2345040</v>
      </c>
      <c r="K742" s="264"/>
    </row>
    <row r="743" spans="1:11" ht="27.6">
      <c r="A743" s="37">
        <f t="shared" si="11"/>
        <v>323</v>
      </c>
      <c r="B743" s="46">
        <v>64221</v>
      </c>
      <c r="C743" s="78" t="s">
        <v>1427</v>
      </c>
      <c r="D743" s="301" t="s">
        <v>304</v>
      </c>
      <c r="E743" s="46">
        <v>0</v>
      </c>
      <c r="F743" s="46">
        <v>10</v>
      </c>
      <c r="G743" s="46">
        <v>10</v>
      </c>
      <c r="H743" s="46">
        <v>78110000</v>
      </c>
      <c r="I743" s="38">
        <v>234504</v>
      </c>
      <c r="J743" s="38">
        <f t="shared" si="10"/>
        <v>2345040</v>
      </c>
      <c r="K743" s="264"/>
    </row>
    <row r="744" spans="1:11" ht="27.6">
      <c r="A744" s="37">
        <f t="shared" si="11"/>
        <v>324</v>
      </c>
      <c r="B744" s="46">
        <v>64221</v>
      </c>
      <c r="C744" s="78" t="s">
        <v>1428</v>
      </c>
      <c r="D744" s="301" t="s">
        <v>304</v>
      </c>
      <c r="E744" s="46">
        <v>0</v>
      </c>
      <c r="F744" s="46">
        <v>10</v>
      </c>
      <c r="G744" s="46">
        <v>10</v>
      </c>
      <c r="H744" s="46">
        <v>78110000</v>
      </c>
      <c r="I744" s="38">
        <v>234504</v>
      </c>
      <c r="J744" s="38">
        <f t="shared" si="10"/>
        <v>2345040</v>
      </c>
      <c r="K744" s="264"/>
    </row>
    <row r="745" spans="1:11" ht="27.6">
      <c r="A745" s="37">
        <f t="shared" si="11"/>
        <v>325</v>
      </c>
      <c r="B745" s="46">
        <v>64221</v>
      </c>
      <c r="C745" s="78" t="s">
        <v>1429</v>
      </c>
      <c r="D745" s="301" t="s">
        <v>304</v>
      </c>
      <c r="E745" s="46">
        <v>0</v>
      </c>
      <c r="F745" s="46">
        <v>10</v>
      </c>
      <c r="G745" s="46">
        <v>10</v>
      </c>
      <c r="H745" s="46">
        <v>78110000</v>
      </c>
      <c r="I745" s="38">
        <v>234504</v>
      </c>
      <c r="J745" s="38">
        <f t="shared" si="10"/>
        <v>2345040</v>
      </c>
      <c r="K745" s="264"/>
    </row>
    <row r="746" spans="1:11" ht="27.6">
      <c r="A746" s="37">
        <f t="shared" si="11"/>
        <v>326</v>
      </c>
      <c r="B746" s="46">
        <v>64221</v>
      </c>
      <c r="C746" s="78" t="s">
        <v>1430</v>
      </c>
      <c r="D746" s="301" t="s">
        <v>304</v>
      </c>
      <c r="E746" s="46">
        <v>0</v>
      </c>
      <c r="F746" s="46">
        <v>20</v>
      </c>
      <c r="G746" s="46">
        <v>20</v>
      </c>
      <c r="H746" s="46">
        <v>78110000</v>
      </c>
      <c r="I746" s="38">
        <v>234504</v>
      </c>
      <c r="J746" s="38">
        <f t="shared" si="10"/>
        <v>4690080</v>
      </c>
      <c r="K746" s="264"/>
    </row>
    <row r="747" spans="1:11" ht="41.4">
      <c r="A747" s="37">
        <f t="shared" si="11"/>
        <v>327</v>
      </c>
      <c r="B747" s="46">
        <v>64221</v>
      </c>
      <c r="C747" s="78" t="s">
        <v>1431</v>
      </c>
      <c r="D747" s="301" t="s">
        <v>304</v>
      </c>
      <c r="E747" s="46">
        <v>0</v>
      </c>
      <c r="F747" s="46">
        <v>10</v>
      </c>
      <c r="G747" s="46">
        <v>10</v>
      </c>
      <c r="H747" s="46">
        <v>78110000</v>
      </c>
      <c r="I747" s="38">
        <v>234504</v>
      </c>
      <c r="J747" s="38">
        <f t="shared" si="10"/>
        <v>2345040</v>
      </c>
      <c r="K747" s="264"/>
    </row>
    <row r="748" spans="1:11" ht="27.6">
      <c r="A748" s="37">
        <f t="shared" si="11"/>
        <v>328</v>
      </c>
      <c r="B748" s="46">
        <v>64221</v>
      </c>
      <c r="C748" s="78" t="s">
        <v>1432</v>
      </c>
      <c r="D748" s="301" t="s">
        <v>304</v>
      </c>
      <c r="E748" s="46">
        <v>0</v>
      </c>
      <c r="F748" s="46">
        <v>10</v>
      </c>
      <c r="G748" s="46">
        <v>10</v>
      </c>
      <c r="H748" s="46">
        <v>78110000</v>
      </c>
      <c r="I748" s="38">
        <v>234504</v>
      </c>
      <c r="J748" s="38">
        <f t="shared" si="10"/>
        <v>2345040</v>
      </c>
      <c r="K748" s="264"/>
    </row>
    <row r="749" spans="1:11" ht="27.6">
      <c r="A749" s="37">
        <f t="shared" si="11"/>
        <v>329</v>
      </c>
      <c r="B749" s="46">
        <v>64221</v>
      </c>
      <c r="C749" s="78" t="s">
        <v>1433</v>
      </c>
      <c r="D749" s="301" t="s">
        <v>304</v>
      </c>
      <c r="E749" s="46">
        <v>0</v>
      </c>
      <c r="F749" s="46">
        <v>10</v>
      </c>
      <c r="G749" s="46">
        <v>10</v>
      </c>
      <c r="H749" s="46">
        <v>78110000</v>
      </c>
      <c r="I749" s="38">
        <v>234504</v>
      </c>
      <c r="J749" s="38">
        <f t="shared" si="10"/>
        <v>2345040</v>
      </c>
      <c r="K749" s="264"/>
    </row>
    <row r="750" spans="1:11" ht="27.6">
      <c r="A750" s="37">
        <f t="shared" si="11"/>
        <v>330</v>
      </c>
      <c r="B750" s="46">
        <v>64221</v>
      </c>
      <c r="C750" s="78" t="s">
        <v>1434</v>
      </c>
      <c r="D750" s="301" t="s">
        <v>304</v>
      </c>
      <c r="E750" s="46">
        <v>0</v>
      </c>
      <c r="F750" s="46">
        <v>10</v>
      </c>
      <c r="G750" s="46">
        <v>10</v>
      </c>
      <c r="H750" s="46">
        <v>78110000</v>
      </c>
      <c r="I750" s="38">
        <v>234504</v>
      </c>
      <c r="J750" s="38">
        <f t="shared" si="10"/>
        <v>2345040</v>
      </c>
      <c r="K750" s="264"/>
    </row>
    <row r="751" spans="1:11" ht="27.6">
      <c r="A751" s="37">
        <f t="shared" si="11"/>
        <v>331</v>
      </c>
      <c r="B751" s="46">
        <v>64221</v>
      </c>
      <c r="C751" s="78" t="s">
        <v>1435</v>
      </c>
      <c r="D751" s="301" t="s">
        <v>304</v>
      </c>
      <c r="E751" s="46">
        <v>0</v>
      </c>
      <c r="F751" s="46">
        <v>10</v>
      </c>
      <c r="G751" s="46">
        <v>10</v>
      </c>
      <c r="H751" s="46">
        <v>78110000</v>
      </c>
      <c r="I751" s="38">
        <v>234504</v>
      </c>
      <c r="J751" s="38">
        <f t="shared" si="10"/>
        <v>2345040</v>
      </c>
      <c r="K751" s="264"/>
    </row>
    <row r="752" spans="1:11" ht="27.6">
      <c r="A752" s="37">
        <f t="shared" si="11"/>
        <v>332</v>
      </c>
      <c r="B752" s="46">
        <v>64221</v>
      </c>
      <c r="C752" s="78" t="s">
        <v>1436</v>
      </c>
      <c r="D752" s="301" t="s">
        <v>304</v>
      </c>
      <c r="E752" s="46">
        <v>0</v>
      </c>
      <c r="F752" s="46">
        <v>10</v>
      </c>
      <c r="G752" s="46">
        <v>10</v>
      </c>
      <c r="H752" s="46">
        <v>78110000</v>
      </c>
      <c r="I752" s="38">
        <v>234504</v>
      </c>
      <c r="J752" s="38">
        <f t="shared" si="10"/>
        <v>2345040</v>
      </c>
      <c r="K752" s="264"/>
    </row>
    <row r="753" spans="1:11" ht="27.6">
      <c r="A753" s="37">
        <f t="shared" si="11"/>
        <v>333</v>
      </c>
      <c r="B753" s="46">
        <v>64221</v>
      </c>
      <c r="C753" s="78" t="s">
        <v>1437</v>
      </c>
      <c r="D753" s="301" t="s">
        <v>304</v>
      </c>
      <c r="E753" s="46">
        <v>0</v>
      </c>
      <c r="F753" s="46">
        <v>10</v>
      </c>
      <c r="G753" s="46">
        <v>10</v>
      </c>
      <c r="H753" s="46">
        <v>78110000</v>
      </c>
      <c r="I753" s="38">
        <v>234504</v>
      </c>
      <c r="J753" s="38">
        <f t="shared" si="10"/>
        <v>2345040</v>
      </c>
      <c r="K753" s="264"/>
    </row>
    <row r="754" spans="1:11" ht="27.6">
      <c r="A754" s="37">
        <f t="shared" si="11"/>
        <v>334</v>
      </c>
      <c r="B754" s="46">
        <v>64221</v>
      </c>
      <c r="C754" s="78" t="s">
        <v>1438</v>
      </c>
      <c r="D754" s="301" t="s">
        <v>304</v>
      </c>
      <c r="E754" s="46">
        <v>0</v>
      </c>
      <c r="F754" s="46">
        <v>10</v>
      </c>
      <c r="G754" s="46">
        <v>10</v>
      </c>
      <c r="H754" s="46">
        <v>78110000</v>
      </c>
      <c r="I754" s="38">
        <v>234504</v>
      </c>
      <c r="J754" s="38">
        <f t="shared" ref="J754:J874" si="12">I754*F754</f>
        <v>2345040</v>
      </c>
      <c r="K754" s="264"/>
    </row>
    <row r="755" spans="1:11" ht="27.6">
      <c r="A755" s="37">
        <f t="shared" ref="A755:A818" si="13">A754+1</f>
        <v>335</v>
      </c>
      <c r="B755" s="46">
        <v>64221</v>
      </c>
      <c r="C755" s="78" t="s">
        <v>1439</v>
      </c>
      <c r="D755" s="301" t="s">
        <v>304</v>
      </c>
      <c r="E755" s="46">
        <v>0</v>
      </c>
      <c r="F755" s="46">
        <v>10</v>
      </c>
      <c r="G755" s="46">
        <v>10</v>
      </c>
      <c r="H755" s="46">
        <v>78110000</v>
      </c>
      <c r="I755" s="38">
        <v>234504</v>
      </c>
      <c r="J755" s="38">
        <f t="shared" si="12"/>
        <v>2345040</v>
      </c>
      <c r="K755" s="264"/>
    </row>
    <row r="756" spans="1:11" ht="27.6">
      <c r="A756" s="37">
        <f t="shared" si="13"/>
        <v>336</v>
      </c>
      <c r="B756" s="46">
        <v>64221</v>
      </c>
      <c r="C756" s="78" t="s">
        <v>1440</v>
      </c>
      <c r="D756" s="301" t="s">
        <v>304</v>
      </c>
      <c r="E756" s="46">
        <v>0</v>
      </c>
      <c r="F756" s="46">
        <v>10</v>
      </c>
      <c r="G756" s="46">
        <v>10</v>
      </c>
      <c r="H756" s="46">
        <v>78110000</v>
      </c>
      <c r="I756" s="38">
        <v>234504</v>
      </c>
      <c r="J756" s="38">
        <f t="shared" si="12"/>
        <v>2345040</v>
      </c>
      <c r="K756" s="264"/>
    </row>
    <row r="757" spans="1:11" ht="27.6">
      <c r="A757" s="37">
        <f t="shared" si="13"/>
        <v>337</v>
      </c>
      <c r="B757" s="46">
        <v>64221</v>
      </c>
      <c r="C757" s="78" t="s">
        <v>1441</v>
      </c>
      <c r="D757" s="301" t="s">
        <v>304</v>
      </c>
      <c r="E757" s="46">
        <v>0</v>
      </c>
      <c r="F757" s="46">
        <v>10</v>
      </c>
      <c r="G757" s="46">
        <v>10</v>
      </c>
      <c r="H757" s="46">
        <v>78110000</v>
      </c>
      <c r="I757" s="38">
        <v>234504</v>
      </c>
      <c r="J757" s="38">
        <f t="shared" si="12"/>
        <v>2345040</v>
      </c>
      <c r="K757" s="264"/>
    </row>
    <row r="758" spans="1:11" ht="27.6">
      <c r="A758" s="37">
        <f t="shared" si="13"/>
        <v>338</v>
      </c>
      <c r="B758" s="46">
        <v>64221</v>
      </c>
      <c r="C758" s="78" t="s">
        <v>1442</v>
      </c>
      <c r="D758" s="301" t="s">
        <v>304</v>
      </c>
      <c r="E758" s="46">
        <v>0</v>
      </c>
      <c r="F758" s="46">
        <v>10</v>
      </c>
      <c r="G758" s="46">
        <v>10</v>
      </c>
      <c r="H758" s="46">
        <v>78110000</v>
      </c>
      <c r="I758" s="38">
        <v>234504</v>
      </c>
      <c r="J758" s="38">
        <f t="shared" si="12"/>
        <v>2345040</v>
      </c>
      <c r="K758" s="264"/>
    </row>
    <row r="759" spans="1:11" ht="27.6">
      <c r="A759" s="37">
        <f t="shared" si="13"/>
        <v>339</v>
      </c>
      <c r="B759" s="46">
        <v>64221</v>
      </c>
      <c r="C759" s="78" t="s">
        <v>1443</v>
      </c>
      <c r="D759" s="301" t="s">
        <v>304</v>
      </c>
      <c r="E759" s="46">
        <v>0</v>
      </c>
      <c r="F759" s="46">
        <v>10</v>
      </c>
      <c r="G759" s="46">
        <v>10</v>
      </c>
      <c r="H759" s="46">
        <v>78110000</v>
      </c>
      <c r="I759" s="38">
        <v>234504</v>
      </c>
      <c r="J759" s="38">
        <f t="shared" si="12"/>
        <v>2345040</v>
      </c>
      <c r="K759" s="264"/>
    </row>
    <row r="760" spans="1:11" ht="27.6">
      <c r="A760" s="37">
        <f t="shared" si="13"/>
        <v>340</v>
      </c>
      <c r="B760" s="46">
        <v>64221</v>
      </c>
      <c r="C760" s="78" t="s">
        <v>1444</v>
      </c>
      <c r="D760" s="301" t="s">
        <v>304</v>
      </c>
      <c r="E760" s="46">
        <v>0</v>
      </c>
      <c r="F760" s="46">
        <v>10</v>
      </c>
      <c r="G760" s="46">
        <v>10</v>
      </c>
      <c r="H760" s="46">
        <v>78110000</v>
      </c>
      <c r="I760" s="38">
        <v>234504</v>
      </c>
      <c r="J760" s="38">
        <f t="shared" si="12"/>
        <v>2345040</v>
      </c>
      <c r="K760" s="264"/>
    </row>
    <row r="761" spans="1:11" ht="27" customHeight="1">
      <c r="A761" s="37">
        <f t="shared" si="13"/>
        <v>341</v>
      </c>
      <c r="B761" s="46">
        <v>64221</v>
      </c>
      <c r="C761" s="78" t="s">
        <v>1445</v>
      </c>
      <c r="D761" s="301" t="s">
        <v>304</v>
      </c>
      <c r="E761" s="46">
        <v>0</v>
      </c>
      <c r="F761" s="46">
        <v>10</v>
      </c>
      <c r="G761" s="46">
        <v>10</v>
      </c>
      <c r="H761" s="46">
        <v>78110000</v>
      </c>
      <c r="I761" s="38">
        <v>234504</v>
      </c>
      <c r="J761" s="38">
        <f t="shared" si="12"/>
        <v>2345040</v>
      </c>
      <c r="K761" s="264"/>
    </row>
    <row r="762" spans="1:11" ht="27.6">
      <c r="A762" s="37">
        <f t="shared" si="13"/>
        <v>342</v>
      </c>
      <c r="B762" s="46">
        <v>64221</v>
      </c>
      <c r="C762" s="78" t="s">
        <v>1446</v>
      </c>
      <c r="D762" s="301" t="s">
        <v>304</v>
      </c>
      <c r="E762" s="46">
        <v>0</v>
      </c>
      <c r="F762" s="46">
        <v>10</v>
      </c>
      <c r="G762" s="46">
        <v>10</v>
      </c>
      <c r="H762" s="46">
        <v>78110000</v>
      </c>
      <c r="I762" s="38">
        <v>234504</v>
      </c>
      <c r="J762" s="38">
        <f t="shared" si="12"/>
        <v>2345040</v>
      </c>
      <c r="K762" s="264"/>
    </row>
    <row r="763" spans="1:11" ht="27.6">
      <c r="A763" s="37">
        <f t="shared" si="13"/>
        <v>343</v>
      </c>
      <c r="B763" s="46">
        <v>64221</v>
      </c>
      <c r="C763" s="78" t="s">
        <v>1447</v>
      </c>
      <c r="D763" s="301" t="s">
        <v>304</v>
      </c>
      <c r="E763" s="46">
        <v>0</v>
      </c>
      <c r="F763" s="46">
        <v>10</v>
      </c>
      <c r="G763" s="46">
        <v>10</v>
      </c>
      <c r="H763" s="46">
        <v>78110000</v>
      </c>
      <c r="I763" s="38">
        <v>234504</v>
      </c>
      <c r="J763" s="38">
        <f t="shared" si="12"/>
        <v>2345040</v>
      </c>
      <c r="K763" s="264"/>
    </row>
    <row r="764" spans="1:11" ht="27.6">
      <c r="A764" s="37">
        <f t="shared" si="13"/>
        <v>344</v>
      </c>
      <c r="B764" s="46">
        <v>64221</v>
      </c>
      <c r="C764" s="78" t="s">
        <v>1448</v>
      </c>
      <c r="D764" s="301" t="s">
        <v>304</v>
      </c>
      <c r="E764" s="46">
        <v>0</v>
      </c>
      <c r="F764" s="46">
        <v>10</v>
      </c>
      <c r="G764" s="46">
        <v>10</v>
      </c>
      <c r="H764" s="46">
        <v>78110000</v>
      </c>
      <c r="I764" s="38">
        <v>234504</v>
      </c>
      <c r="J764" s="38">
        <f t="shared" si="12"/>
        <v>2345040</v>
      </c>
      <c r="K764" s="264"/>
    </row>
    <row r="765" spans="1:11" ht="41.4">
      <c r="A765" s="37">
        <f t="shared" si="13"/>
        <v>345</v>
      </c>
      <c r="B765" s="46">
        <v>64221</v>
      </c>
      <c r="C765" s="78" t="s">
        <v>1449</v>
      </c>
      <c r="D765" s="301" t="s">
        <v>304</v>
      </c>
      <c r="E765" s="46">
        <v>0</v>
      </c>
      <c r="F765" s="46">
        <v>10</v>
      </c>
      <c r="G765" s="46">
        <v>10</v>
      </c>
      <c r="H765" s="46">
        <v>78110000</v>
      </c>
      <c r="I765" s="38">
        <v>234504</v>
      </c>
      <c r="J765" s="38">
        <f t="shared" si="12"/>
        <v>2345040</v>
      </c>
      <c r="K765" s="264"/>
    </row>
    <row r="766" spans="1:11" ht="27.6">
      <c r="A766" s="37">
        <f t="shared" si="13"/>
        <v>346</v>
      </c>
      <c r="B766" s="46">
        <v>64221</v>
      </c>
      <c r="C766" s="78" t="s">
        <v>1450</v>
      </c>
      <c r="D766" s="301" t="s">
        <v>304</v>
      </c>
      <c r="E766" s="46">
        <v>0</v>
      </c>
      <c r="F766" s="46">
        <v>10</v>
      </c>
      <c r="G766" s="46">
        <v>10</v>
      </c>
      <c r="H766" s="46">
        <v>78110000</v>
      </c>
      <c r="I766" s="38">
        <v>234504</v>
      </c>
      <c r="J766" s="38">
        <f t="shared" si="12"/>
        <v>2345040</v>
      </c>
      <c r="K766" s="264"/>
    </row>
    <row r="767" spans="1:11" ht="27.6">
      <c r="A767" s="37">
        <f t="shared" si="13"/>
        <v>347</v>
      </c>
      <c r="B767" s="46">
        <v>64221</v>
      </c>
      <c r="C767" s="78" t="s">
        <v>1451</v>
      </c>
      <c r="D767" s="301" t="s">
        <v>304</v>
      </c>
      <c r="E767" s="46">
        <v>0</v>
      </c>
      <c r="F767" s="46">
        <v>10</v>
      </c>
      <c r="G767" s="46">
        <v>10</v>
      </c>
      <c r="H767" s="46">
        <v>78110000</v>
      </c>
      <c r="I767" s="38">
        <v>234504</v>
      </c>
      <c r="J767" s="38">
        <f t="shared" si="12"/>
        <v>2345040</v>
      </c>
      <c r="K767" s="264"/>
    </row>
    <row r="768" spans="1:11" ht="27.6">
      <c r="A768" s="37">
        <f t="shared" si="13"/>
        <v>348</v>
      </c>
      <c r="B768" s="46">
        <v>64221</v>
      </c>
      <c r="C768" s="78" t="s">
        <v>1452</v>
      </c>
      <c r="D768" s="301" t="s">
        <v>304</v>
      </c>
      <c r="E768" s="46">
        <v>0</v>
      </c>
      <c r="F768" s="46">
        <v>10</v>
      </c>
      <c r="G768" s="46">
        <v>10</v>
      </c>
      <c r="H768" s="46">
        <v>78110000</v>
      </c>
      <c r="I768" s="38">
        <v>234504</v>
      </c>
      <c r="J768" s="38">
        <f t="shared" si="12"/>
        <v>2345040</v>
      </c>
      <c r="K768" s="264"/>
    </row>
    <row r="769" spans="1:11" ht="27.6">
      <c r="A769" s="37">
        <f t="shared" si="13"/>
        <v>349</v>
      </c>
      <c r="B769" s="46">
        <v>64221</v>
      </c>
      <c r="C769" s="78" t="s">
        <v>1453</v>
      </c>
      <c r="D769" s="301" t="s">
        <v>304</v>
      </c>
      <c r="E769" s="46">
        <v>0</v>
      </c>
      <c r="F769" s="46">
        <v>10</v>
      </c>
      <c r="G769" s="46">
        <v>10</v>
      </c>
      <c r="H769" s="46">
        <v>78110000</v>
      </c>
      <c r="I769" s="38">
        <v>234504</v>
      </c>
      <c r="J769" s="38">
        <f t="shared" si="12"/>
        <v>2345040</v>
      </c>
      <c r="K769" s="264"/>
    </row>
    <row r="770" spans="1:11" ht="27.6">
      <c r="A770" s="37">
        <f t="shared" si="13"/>
        <v>350</v>
      </c>
      <c r="B770" s="46">
        <v>64221</v>
      </c>
      <c r="C770" s="78" t="s">
        <v>1454</v>
      </c>
      <c r="D770" s="301" t="s">
        <v>304</v>
      </c>
      <c r="E770" s="46">
        <v>0</v>
      </c>
      <c r="F770" s="46">
        <v>10</v>
      </c>
      <c r="G770" s="46">
        <v>10</v>
      </c>
      <c r="H770" s="46">
        <v>78110000</v>
      </c>
      <c r="I770" s="38">
        <v>234504</v>
      </c>
      <c r="J770" s="38">
        <f t="shared" si="12"/>
        <v>2345040</v>
      </c>
      <c r="K770" s="264"/>
    </row>
    <row r="771" spans="1:11" ht="27.6">
      <c r="A771" s="37">
        <f t="shared" si="13"/>
        <v>351</v>
      </c>
      <c r="B771" s="46">
        <v>64221</v>
      </c>
      <c r="C771" s="78" t="s">
        <v>1455</v>
      </c>
      <c r="D771" s="301" t="s">
        <v>304</v>
      </c>
      <c r="E771" s="46">
        <v>0</v>
      </c>
      <c r="F771" s="46">
        <v>10</v>
      </c>
      <c r="G771" s="46">
        <v>10</v>
      </c>
      <c r="H771" s="46">
        <v>78110000</v>
      </c>
      <c r="I771" s="38">
        <v>234504</v>
      </c>
      <c r="J771" s="38">
        <f t="shared" si="12"/>
        <v>2345040</v>
      </c>
      <c r="K771" s="264"/>
    </row>
    <row r="772" spans="1:11" ht="27.6">
      <c r="A772" s="37">
        <f t="shared" si="13"/>
        <v>352</v>
      </c>
      <c r="B772" s="46">
        <v>64221</v>
      </c>
      <c r="C772" s="78" t="s">
        <v>1456</v>
      </c>
      <c r="D772" s="301" t="s">
        <v>304</v>
      </c>
      <c r="E772" s="46">
        <v>0</v>
      </c>
      <c r="F772" s="46">
        <v>10</v>
      </c>
      <c r="G772" s="46">
        <v>10</v>
      </c>
      <c r="H772" s="46">
        <v>78110000</v>
      </c>
      <c r="I772" s="38">
        <v>234504</v>
      </c>
      <c r="J772" s="38">
        <f t="shared" si="12"/>
        <v>2345040</v>
      </c>
      <c r="K772" s="264"/>
    </row>
    <row r="773" spans="1:11" ht="27.6">
      <c r="A773" s="37">
        <f t="shared" si="13"/>
        <v>353</v>
      </c>
      <c r="B773" s="46">
        <v>64221</v>
      </c>
      <c r="C773" s="78" t="s">
        <v>1457</v>
      </c>
      <c r="D773" s="301" t="s">
        <v>304</v>
      </c>
      <c r="E773" s="46">
        <v>0</v>
      </c>
      <c r="F773" s="46">
        <v>10</v>
      </c>
      <c r="G773" s="46">
        <v>10</v>
      </c>
      <c r="H773" s="46">
        <v>78110000</v>
      </c>
      <c r="I773" s="38">
        <v>234504</v>
      </c>
      <c r="J773" s="38">
        <f t="shared" si="12"/>
        <v>2345040</v>
      </c>
      <c r="K773" s="264"/>
    </row>
    <row r="774" spans="1:11" ht="27.6">
      <c r="A774" s="37">
        <f t="shared" si="13"/>
        <v>354</v>
      </c>
      <c r="B774" s="46">
        <v>64221</v>
      </c>
      <c r="C774" s="78" t="s">
        <v>1458</v>
      </c>
      <c r="D774" s="301" t="s">
        <v>304</v>
      </c>
      <c r="E774" s="46">
        <v>0</v>
      </c>
      <c r="F774" s="46">
        <v>10</v>
      </c>
      <c r="G774" s="46">
        <v>10</v>
      </c>
      <c r="H774" s="46">
        <v>78110000</v>
      </c>
      <c r="I774" s="38">
        <v>234504</v>
      </c>
      <c r="J774" s="38">
        <f t="shared" si="12"/>
        <v>2345040</v>
      </c>
      <c r="K774" s="264"/>
    </row>
    <row r="775" spans="1:11" ht="27.6">
      <c r="A775" s="37">
        <f t="shared" si="13"/>
        <v>355</v>
      </c>
      <c r="B775" s="46">
        <v>64221</v>
      </c>
      <c r="C775" s="78" t="s">
        <v>1459</v>
      </c>
      <c r="D775" s="301" t="s">
        <v>304</v>
      </c>
      <c r="E775" s="46">
        <v>0</v>
      </c>
      <c r="F775" s="46">
        <v>10</v>
      </c>
      <c r="G775" s="46">
        <v>10</v>
      </c>
      <c r="H775" s="46">
        <v>78110000</v>
      </c>
      <c r="I775" s="38">
        <v>234504</v>
      </c>
      <c r="J775" s="38">
        <f t="shared" si="12"/>
        <v>2345040</v>
      </c>
      <c r="K775" s="264"/>
    </row>
    <row r="776" spans="1:11" ht="27.6">
      <c r="A776" s="37">
        <f t="shared" si="13"/>
        <v>356</v>
      </c>
      <c r="B776" s="46">
        <v>64221</v>
      </c>
      <c r="C776" s="78" t="s">
        <v>1460</v>
      </c>
      <c r="D776" s="301" t="s">
        <v>304</v>
      </c>
      <c r="E776" s="46">
        <v>0</v>
      </c>
      <c r="F776" s="46">
        <v>10</v>
      </c>
      <c r="G776" s="46">
        <v>10</v>
      </c>
      <c r="H776" s="46">
        <v>78110000</v>
      </c>
      <c r="I776" s="38">
        <v>234504</v>
      </c>
      <c r="J776" s="38">
        <f t="shared" si="12"/>
        <v>2345040</v>
      </c>
      <c r="K776" s="264"/>
    </row>
    <row r="777" spans="1:11" ht="27.6">
      <c r="A777" s="37">
        <f t="shared" si="13"/>
        <v>357</v>
      </c>
      <c r="B777" s="46">
        <v>64221</v>
      </c>
      <c r="C777" s="78" t="s">
        <v>1461</v>
      </c>
      <c r="D777" s="301" t="s">
        <v>304</v>
      </c>
      <c r="E777" s="46">
        <v>0</v>
      </c>
      <c r="F777" s="46">
        <v>10</v>
      </c>
      <c r="G777" s="46">
        <v>10</v>
      </c>
      <c r="H777" s="46">
        <v>78110000</v>
      </c>
      <c r="I777" s="38">
        <v>234504</v>
      </c>
      <c r="J777" s="38">
        <f t="shared" si="12"/>
        <v>2345040</v>
      </c>
      <c r="K777" s="264"/>
    </row>
    <row r="778" spans="1:11" ht="27.6">
      <c r="A778" s="37">
        <f t="shared" si="13"/>
        <v>358</v>
      </c>
      <c r="B778" s="46">
        <v>64221</v>
      </c>
      <c r="C778" s="78" t="s">
        <v>1462</v>
      </c>
      <c r="D778" s="301" t="s">
        <v>304</v>
      </c>
      <c r="E778" s="46">
        <v>0</v>
      </c>
      <c r="F778" s="46">
        <v>10</v>
      </c>
      <c r="G778" s="46">
        <v>10</v>
      </c>
      <c r="H778" s="46">
        <v>78110000</v>
      </c>
      <c r="I778" s="38">
        <v>234504</v>
      </c>
      <c r="J778" s="38">
        <f t="shared" si="12"/>
        <v>2345040</v>
      </c>
      <c r="K778" s="264"/>
    </row>
    <row r="779" spans="1:11" ht="39" customHeight="1">
      <c r="A779" s="37">
        <f t="shared" si="13"/>
        <v>359</v>
      </c>
      <c r="B779" s="46">
        <v>64221</v>
      </c>
      <c r="C779" s="78" t="s">
        <v>1463</v>
      </c>
      <c r="D779" s="301" t="s">
        <v>304</v>
      </c>
      <c r="E779" s="46">
        <v>0</v>
      </c>
      <c r="F779" s="46">
        <v>20</v>
      </c>
      <c r="G779" s="46">
        <v>20</v>
      </c>
      <c r="H779" s="46">
        <v>78110000</v>
      </c>
      <c r="I779" s="38">
        <v>234504</v>
      </c>
      <c r="J779" s="38">
        <f t="shared" si="12"/>
        <v>4690080</v>
      </c>
      <c r="K779" s="264"/>
    </row>
    <row r="780" spans="1:11" ht="27.6">
      <c r="A780" s="37">
        <f t="shared" si="13"/>
        <v>360</v>
      </c>
      <c r="B780" s="46">
        <v>64221</v>
      </c>
      <c r="C780" s="78" t="s">
        <v>1464</v>
      </c>
      <c r="D780" s="301" t="s">
        <v>304</v>
      </c>
      <c r="E780" s="46">
        <v>0</v>
      </c>
      <c r="F780" s="46">
        <v>10</v>
      </c>
      <c r="G780" s="46">
        <v>10</v>
      </c>
      <c r="H780" s="46">
        <v>78110000</v>
      </c>
      <c r="I780" s="38">
        <v>234504</v>
      </c>
      <c r="J780" s="38">
        <f t="shared" si="12"/>
        <v>2345040</v>
      </c>
      <c r="K780" s="264"/>
    </row>
    <row r="781" spans="1:11" ht="27.6">
      <c r="A781" s="37">
        <f t="shared" si="13"/>
        <v>361</v>
      </c>
      <c r="B781" s="46">
        <v>64221</v>
      </c>
      <c r="C781" s="78" t="s">
        <v>1465</v>
      </c>
      <c r="D781" s="301" t="s">
        <v>304</v>
      </c>
      <c r="E781" s="46">
        <v>0</v>
      </c>
      <c r="F781" s="46">
        <v>10</v>
      </c>
      <c r="G781" s="46">
        <v>10</v>
      </c>
      <c r="H781" s="46">
        <v>78110000</v>
      </c>
      <c r="I781" s="38">
        <v>234504</v>
      </c>
      <c r="J781" s="38">
        <f t="shared" si="12"/>
        <v>2345040</v>
      </c>
      <c r="K781" s="264"/>
    </row>
    <row r="782" spans="1:11" ht="27.6">
      <c r="A782" s="37">
        <f t="shared" si="13"/>
        <v>362</v>
      </c>
      <c r="B782" s="46">
        <v>64221</v>
      </c>
      <c r="C782" s="78" t="s">
        <v>1466</v>
      </c>
      <c r="D782" s="301" t="s">
        <v>304</v>
      </c>
      <c r="E782" s="46">
        <v>0</v>
      </c>
      <c r="F782" s="46">
        <v>10</v>
      </c>
      <c r="G782" s="46">
        <v>10</v>
      </c>
      <c r="H782" s="46">
        <v>78110000</v>
      </c>
      <c r="I782" s="38">
        <v>234504</v>
      </c>
      <c r="J782" s="38">
        <f t="shared" si="12"/>
        <v>2345040</v>
      </c>
      <c r="K782" s="264"/>
    </row>
    <row r="783" spans="1:11" ht="41.4">
      <c r="A783" s="37">
        <f t="shared" si="13"/>
        <v>363</v>
      </c>
      <c r="B783" s="46">
        <v>64221</v>
      </c>
      <c r="C783" s="78" t="s">
        <v>1467</v>
      </c>
      <c r="D783" s="301" t="s">
        <v>304</v>
      </c>
      <c r="E783" s="46">
        <v>0</v>
      </c>
      <c r="F783" s="46">
        <v>10</v>
      </c>
      <c r="G783" s="46">
        <v>10</v>
      </c>
      <c r="H783" s="46">
        <v>78110000</v>
      </c>
      <c r="I783" s="38"/>
      <c r="J783" s="38"/>
      <c r="K783" s="264"/>
    </row>
    <row r="784" spans="1:11" ht="41.4">
      <c r="A784" s="37">
        <f t="shared" si="13"/>
        <v>364</v>
      </c>
      <c r="B784" s="46">
        <v>64221</v>
      </c>
      <c r="C784" s="78" t="s">
        <v>1468</v>
      </c>
      <c r="D784" s="301" t="s">
        <v>304</v>
      </c>
      <c r="E784" s="46">
        <v>0</v>
      </c>
      <c r="F784" s="46">
        <v>10</v>
      </c>
      <c r="G784" s="46">
        <v>10</v>
      </c>
      <c r="H784" s="46">
        <v>78110000</v>
      </c>
      <c r="I784" s="38"/>
      <c r="J784" s="38"/>
      <c r="K784" s="264"/>
    </row>
    <row r="785" spans="1:11" ht="41.4">
      <c r="A785" s="37">
        <f t="shared" si="13"/>
        <v>365</v>
      </c>
      <c r="B785" s="46">
        <v>64221</v>
      </c>
      <c r="C785" s="78" t="s">
        <v>1469</v>
      </c>
      <c r="D785" s="301" t="s">
        <v>304</v>
      </c>
      <c r="E785" s="46">
        <v>0</v>
      </c>
      <c r="F785" s="46">
        <v>10</v>
      </c>
      <c r="G785" s="46">
        <v>10</v>
      </c>
      <c r="H785" s="46">
        <v>78110000</v>
      </c>
      <c r="I785" s="38"/>
      <c r="J785" s="38"/>
      <c r="K785" s="264"/>
    </row>
    <row r="786" spans="1:11" ht="41.4">
      <c r="A786" s="37">
        <f t="shared" si="13"/>
        <v>366</v>
      </c>
      <c r="B786" s="46">
        <v>64221</v>
      </c>
      <c r="C786" s="78" t="s">
        <v>1470</v>
      </c>
      <c r="D786" s="301" t="s">
        <v>304</v>
      </c>
      <c r="E786" s="46">
        <v>0</v>
      </c>
      <c r="F786" s="46">
        <v>10</v>
      </c>
      <c r="G786" s="46">
        <v>10</v>
      </c>
      <c r="H786" s="46">
        <v>78110000</v>
      </c>
      <c r="I786" s="38"/>
      <c r="J786" s="38"/>
      <c r="K786" s="264"/>
    </row>
    <row r="787" spans="1:11" ht="27.6">
      <c r="A787" s="37">
        <f t="shared" si="13"/>
        <v>367</v>
      </c>
      <c r="B787" s="46">
        <v>64221</v>
      </c>
      <c r="C787" s="78" t="s">
        <v>1471</v>
      </c>
      <c r="D787" s="301" t="s">
        <v>304</v>
      </c>
      <c r="E787" s="46">
        <v>0</v>
      </c>
      <c r="F787" s="46">
        <v>10</v>
      </c>
      <c r="G787" s="46">
        <v>10</v>
      </c>
      <c r="H787" s="46">
        <v>78110000</v>
      </c>
      <c r="I787" s="38"/>
      <c r="J787" s="38"/>
      <c r="K787" s="264"/>
    </row>
    <row r="788" spans="1:11" ht="41.4">
      <c r="A788" s="37">
        <f t="shared" si="13"/>
        <v>368</v>
      </c>
      <c r="B788" s="46">
        <v>64221</v>
      </c>
      <c r="C788" s="78" t="s">
        <v>1472</v>
      </c>
      <c r="D788" s="301" t="s">
        <v>304</v>
      </c>
      <c r="E788" s="46">
        <v>0</v>
      </c>
      <c r="F788" s="46">
        <v>10</v>
      </c>
      <c r="G788" s="46">
        <v>10</v>
      </c>
      <c r="H788" s="46">
        <v>78110000</v>
      </c>
      <c r="I788" s="38"/>
      <c r="J788" s="38"/>
      <c r="K788" s="264"/>
    </row>
    <row r="789" spans="1:11" ht="29.25" customHeight="1">
      <c r="A789" s="37">
        <f t="shared" si="13"/>
        <v>369</v>
      </c>
      <c r="B789" s="46">
        <v>64221</v>
      </c>
      <c r="C789" s="78" t="s">
        <v>1473</v>
      </c>
      <c r="D789" s="301" t="s">
        <v>304</v>
      </c>
      <c r="E789" s="46">
        <v>0</v>
      </c>
      <c r="F789" s="46">
        <v>10</v>
      </c>
      <c r="G789" s="46">
        <v>10</v>
      </c>
      <c r="H789" s="46">
        <v>78110000</v>
      </c>
      <c r="I789" s="38"/>
      <c r="J789" s="38"/>
      <c r="K789" s="264"/>
    </row>
    <row r="790" spans="1:11" ht="25.5" customHeight="1">
      <c r="A790" s="37">
        <f t="shared" si="13"/>
        <v>370</v>
      </c>
      <c r="B790" s="46">
        <v>64221</v>
      </c>
      <c r="C790" s="78" t="s">
        <v>1474</v>
      </c>
      <c r="D790" s="301" t="s">
        <v>304</v>
      </c>
      <c r="E790" s="46">
        <v>0</v>
      </c>
      <c r="F790" s="46">
        <v>10</v>
      </c>
      <c r="G790" s="46">
        <v>10</v>
      </c>
      <c r="H790" s="46">
        <v>78110000</v>
      </c>
      <c r="I790" s="38"/>
      <c r="J790" s="38"/>
      <c r="K790" s="264"/>
    </row>
    <row r="791" spans="1:11" ht="41.4">
      <c r="A791" s="37">
        <f t="shared" si="13"/>
        <v>371</v>
      </c>
      <c r="B791" s="46">
        <v>64221</v>
      </c>
      <c r="C791" s="78" t="s">
        <v>1475</v>
      </c>
      <c r="D791" s="301" t="s">
        <v>304</v>
      </c>
      <c r="E791" s="46">
        <v>0</v>
      </c>
      <c r="F791" s="46">
        <v>10</v>
      </c>
      <c r="G791" s="46">
        <v>10</v>
      </c>
      <c r="H791" s="46">
        <v>78110000</v>
      </c>
      <c r="I791" s="38"/>
      <c r="J791" s="38"/>
      <c r="K791" s="264"/>
    </row>
    <row r="792" spans="1:11" ht="41.4">
      <c r="A792" s="37">
        <f t="shared" si="13"/>
        <v>372</v>
      </c>
      <c r="B792" s="46">
        <v>64221</v>
      </c>
      <c r="C792" s="78" t="s">
        <v>1476</v>
      </c>
      <c r="D792" s="301" t="s">
        <v>304</v>
      </c>
      <c r="E792" s="46">
        <v>0</v>
      </c>
      <c r="F792" s="46">
        <v>10</v>
      </c>
      <c r="G792" s="46">
        <v>10</v>
      </c>
      <c r="H792" s="46">
        <v>78110000</v>
      </c>
      <c r="I792" s="38"/>
      <c r="J792" s="38"/>
      <c r="K792" s="264"/>
    </row>
    <row r="793" spans="1:11" ht="29.25" customHeight="1">
      <c r="A793" s="37">
        <f t="shared" si="13"/>
        <v>373</v>
      </c>
      <c r="B793" s="46">
        <v>64221</v>
      </c>
      <c r="C793" s="78" t="s">
        <v>1477</v>
      </c>
      <c r="D793" s="301" t="s">
        <v>304</v>
      </c>
      <c r="E793" s="46">
        <v>0</v>
      </c>
      <c r="F793" s="46">
        <v>10</v>
      </c>
      <c r="G793" s="46">
        <v>10</v>
      </c>
      <c r="H793" s="46">
        <v>78110000</v>
      </c>
      <c r="I793" s="38"/>
      <c r="J793" s="38"/>
      <c r="K793" s="264"/>
    </row>
    <row r="794" spans="1:11" ht="29.25" customHeight="1">
      <c r="A794" s="37">
        <f t="shared" si="13"/>
        <v>374</v>
      </c>
      <c r="B794" s="46">
        <v>64221</v>
      </c>
      <c r="C794" s="78" t="s">
        <v>1478</v>
      </c>
      <c r="D794" s="301" t="s">
        <v>304</v>
      </c>
      <c r="E794" s="46">
        <v>0</v>
      </c>
      <c r="F794" s="46">
        <v>10</v>
      </c>
      <c r="G794" s="46">
        <v>10</v>
      </c>
      <c r="H794" s="46">
        <v>78110000</v>
      </c>
      <c r="I794" s="38"/>
      <c r="J794" s="38"/>
      <c r="K794" s="264"/>
    </row>
    <row r="795" spans="1:11" ht="29.25" customHeight="1">
      <c r="A795" s="37">
        <f t="shared" si="13"/>
        <v>375</v>
      </c>
      <c r="B795" s="46">
        <v>64221</v>
      </c>
      <c r="C795" s="78" t="s">
        <v>1479</v>
      </c>
      <c r="D795" s="301" t="s">
        <v>304</v>
      </c>
      <c r="E795" s="46">
        <v>0</v>
      </c>
      <c r="F795" s="46">
        <v>10</v>
      </c>
      <c r="G795" s="46">
        <v>10</v>
      </c>
      <c r="H795" s="46">
        <v>78110000</v>
      </c>
      <c r="I795" s="38"/>
      <c r="J795" s="38"/>
      <c r="K795" s="264"/>
    </row>
    <row r="796" spans="1:11" ht="29.25" customHeight="1">
      <c r="A796" s="37">
        <f t="shared" si="13"/>
        <v>376</v>
      </c>
      <c r="B796" s="46">
        <v>64221</v>
      </c>
      <c r="C796" s="78" t="s">
        <v>1480</v>
      </c>
      <c r="D796" s="301" t="s">
        <v>304</v>
      </c>
      <c r="E796" s="46">
        <v>0</v>
      </c>
      <c r="F796" s="46">
        <v>10</v>
      </c>
      <c r="G796" s="46">
        <v>10</v>
      </c>
      <c r="H796" s="46">
        <v>78110000</v>
      </c>
      <c r="I796" s="38"/>
      <c r="J796" s="38"/>
      <c r="K796" s="264"/>
    </row>
    <row r="797" spans="1:11" ht="29.25" customHeight="1">
      <c r="A797" s="37">
        <f t="shared" si="13"/>
        <v>377</v>
      </c>
      <c r="B797" s="46">
        <v>64221</v>
      </c>
      <c r="C797" s="78" t="s">
        <v>1481</v>
      </c>
      <c r="D797" s="301" t="s">
        <v>304</v>
      </c>
      <c r="E797" s="46">
        <v>0</v>
      </c>
      <c r="F797" s="46">
        <v>10</v>
      </c>
      <c r="G797" s="46">
        <v>10</v>
      </c>
      <c r="H797" s="46">
        <v>78110000</v>
      </c>
      <c r="I797" s="38"/>
      <c r="J797" s="38"/>
      <c r="K797" s="264"/>
    </row>
    <row r="798" spans="1:11" ht="29.25" customHeight="1">
      <c r="A798" s="37">
        <f t="shared" si="13"/>
        <v>378</v>
      </c>
      <c r="B798" s="46">
        <v>64221</v>
      </c>
      <c r="C798" s="78" t="s">
        <v>1482</v>
      </c>
      <c r="D798" s="301" t="s">
        <v>304</v>
      </c>
      <c r="E798" s="46">
        <v>0</v>
      </c>
      <c r="F798" s="46">
        <v>10</v>
      </c>
      <c r="G798" s="46">
        <v>10</v>
      </c>
      <c r="H798" s="46">
        <v>78110000</v>
      </c>
      <c r="I798" s="38"/>
      <c r="J798" s="38"/>
      <c r="K798" s="264"/>
    </row>
    <row r="799" spans="1:11" ht="29.25" customHeight="1">
      <c r="A799" s="37">
        <f t="shared" si="13"/>
        <v>379</v>
      </c>
      <c r="B799" s="46">
        <v>64221</v>
      </c>
      <c r="C799" s="78" t="s">
        <v>1483</v>
      </c>
      <c r="D799" s="301" t="s">
        <v>304</v>
      </c>
      <c r="E799" s="46">
        <v>0</v>
      </c>
      <c r="F799" s="46">
        <v>10</v>
      </c>
      <c r="G799" s="46">
        <v>10</v>
      </c>
      <c r="H799" s="46">
        <v>78110000</v>
      </c>
      <c r="I799" s="38"/>
      <c r="J799" s="38"/>
      <c r="K799" s="264"/>
    </row>
    <row r="800" spans="1:11" ht="29.25" customHeight="1">
      <c r="A800" s="37">
        <f t="shared" si="13"/>
        <v>380</v>
      </c>
      <c r="B800" s="46">
        <v>64221</v>
      </c>
      <c r="C800" s="78" t="s">
        <v>1484</v>
      </c>
      <c r="D800" s="301" t="s">
        <v>304</v>
      </c>
      <c r="E800" s="46">
        <v>0</v>
      </c>
      <c r="F800" s="46">
        <v>10</v>
      </c>
      <c r="G800" s="46">
        <v>10</v>
      </c>
      <c r="H800" s="46">
        <v>78110000</v>
      </c>
      <c r="I800" s="38"/>
      <c r="J800" s="38"/>
      <c r="K800" s="264"/>
    </row>
    <row r="801" spans="1:11" ht="29.25" customHeight="1">
      <c r="A801" s="37">
        <f t="shared" si="13"/>
        <v>381</v>
      </c>
      <c r="B801" s="46">
        <v>64221</v>
      </c>
      <c r="C801" s="78" t="s">
        <v>1485</v>
      </c>
      <c r="D801" s="301" t="s">
        <v>304</v>
      </c>
      <c r="E801" s="46">
        <v>0</v>
      </c>
      <c r="F801" s="46">
        <v>10</v>
      </c>
      <c r="G801" s="46">
        <v>10</v>
      </c>
      <c r="H801" s="46">
        <v>78110000</v>
      </c>
      <c r="I801" s="38"/>
      <c r="J801" s="38"/>
      <c r="K801" s="264"/>
    </row>
    <row r="802" spans="1:11" ht="29.25" customHeight="1">
      <c r="A802" s="37">
        <f t="shared" si="13"/>
        <v>382</v>
      </c>
      <c r="B802" s="46">
        <v>64221</v>
      </c>
      <c r="C802" s="78" t="s">
        <v>1486</v>
      </c>
      <c r="D802" s="301" t="s">
        <v>304</v>
      </c>
      <c r="E802" s="46">
        <v>0</v>
      </c>
      <c r="F802" s="46">
        <v>10</v>
      </c>
      <c r="G802" s="46">
        <v>10</v>
      </c>
      <c r="H802" s="46">
        <v>78110000</v>
      </c>
      <c r="I802" s="38"/>
      <c r="J802" s="38"/>
      <c r="K802" s="264"/>
    </row>
    <row r="803" spans="1:11" ht="29.25" customHeight="1">
      <c r="A803" s="37">
        <f t="shared" si="13"/>
        <v>383</v>
      </c>
      <c r="B803" s="46">
        <v>64221</v>
      </c>
      <c r="C803" s="78" t="s">
        <v>1487</v>
      </c>
      <c r="D803" s="301" t="s">
        <v>304</v>
      </c>
      <c r="E803" s="46">
        <v>0</v>
      </c>
      <c r="F803" s="46">
        <v>10</v>
      </c>
      <c r="G803" s="46">
        <v>10</v>
      </c>
      <c r="H803" s="46">
        <v>78110000</v>
      </c>
      <c r="I803" s="38"/>
      <c r="J803" s="38"/>
      <c r="K803" s="264"/>
    </row>
    <row r="804" spans="1:11" ht="29.25" customHeight="1">
      <c r="A804" s="37">
        <f t="shared" si="13"/>
        <v>384</v>
      </c>
      <c r="B804" s="46">
        <v>64221</v>
      </c>
      <c r="C804" s="78" t="s">
        <v>1488</v>
      </c>
      <c r="D804" s="301" t="s">
        <v>304</v>
      </c>
      <c r="E804" s="46">
        <v>0</v>
      </c>
      <c r="F804" s="46">
        <v>10</v>
      </c>
      <c r="G804" s="46">
        <v>10</v>
      </c>
      <c r="H804" s="46">
        <v>78110000</v>
      </c>
      <c r="I804" s="38"/>
      <c r="J804" s="38"/>
      <c r="K804" s="264"/>
    </row>
    <row r="805" spans="1:11" ht="29.25" customHeight="1">
      <c r="A805" s="37">
        <f t="shared" si="13"/>
        <v>385</v>
      </c>
      <c r="B805" s="46">
        <v>64221</v>
      </c>
      <c r="C805" s="78" t="s">
        <v>1489</v>
      </c>
      <c r="D805" s="301" t="s">
        <v>304</v>
      </c>
      <c r="E805" s="46">
        <v>0</v>
      </c>
      <c r="F805" s="46">
        <v>10</v>
      </c>
      <c r="G805" s="46">
        <v>10</v>
      </c>
      <c r="H805" s="46">
        <v>78110000</v>
      </c>
      <c r="I805" s="38"/>
      <c r="J805" s="38"/>
      <c r="K805" s="264"/>
    </row>
    <row r="806" spans="1:11" ht="29.25" customHeight="1">
      <c r="A806" s="37">
        <f t="shared" si="13"/>
        <v>386</v>
      </c>
      <c r="B806" s="46">
        <v>64221</v>
      </c>
      <c r="C806" s="78" t="s">
        <v>1490</v>
      </c>
      <c r="D806" s="301" t="s">
        <v>304</v>
      </c>
      <c r="E806" s="46">
        <v>0</v>
      </c>
      <c r="F806" s="46">
        <v>10</v>
      </c>
      <c r="G806" s="46">
        <v>10</v>
      </c>
      <c r="H806" s="46">
        <v>78110000</v>
      </c>
      <c r="I806" s="38"/>
      <c r="J806" s="38"/>
      <c r="K806" s="264"/>
    </row>
    <row r="807" spans="1:11" ht="29.25" customHeight="1">
      <c r="A807" s="37">
        <f t="shared" si="13"/>
        <v>387</v>
      </c>
      <c r="B807" s="46">
        <v>64221</v>
      </c>
      <c r="C807" s="78" t="s">
        <v>1491</v>
      </c>
      <c r="D807" s="301" t="s">
        <v>304</v>
      </c>
      <c r="E807" s="46">
        <v>0</v>
      </c>
      <c r="F807" s="46">
        <v>10</v>
      </c>
      <c r="G807" s="46">
        <v>10</v>
      </c>
      <c r="H807" s="46">
        <v>78110000</v>
      </c>
      <c r="I807" s="38"/>
      <c r="J807" s="38"/>
      <c r="K807" s="264"/>
    </row>
    <row r="808" spans="1:11" ht="29.25" customHeight="1">
      <c r="A808" s="37">
        <f t="shared" si="13"/>
        <v>388</v>
      </c>
      <c r="B808" s="46">
        <v>64221</v>
      </c>
      <c r="C808" s="78" t="s">
        <v>1492</v>
      </c>
      <c r="D808" s="301" t="s">
        <v>304</v>
      </c>
      <c r="E808" s="46">
        <v>0</v>
      </c>
      <c r="F808" s="46">
        <v>10</v>
      </c>
      <c r="G808" s="46">
        <v>10</v>
      </c>
      <c r="H808" s="46">
        <v>78110000</v>
      </c>
      <c r="I808" s="38"/>
      <c r="J808" s="38"/>
      <c r="K808" s="264"/>
    </row>
    <row r="809" spans="1:11" ht="29.25" customHeight="1">
      <c r="A809" s="37">
        <f t="shared" si="13"/>
        <v>389</v>
      </c>
      <c r="B809" s="46">
        <v>64221</v>
      </c>
      <c r="C809" s="78" t="s">
        <v>1493</v>
      </c>
      <c r="D809" s="301" t="s">
        <v>304</v>
      </c>
      <c r="E809" s="46">
        <v>0</v>
      </c>
      <c r="F809" s="46">
        <v>10</v>
      </c>
      <c r="G809" s="46">
        <v>10</v>
      </c>
      <c r="H809" s="46">
        <v>78110000</v>
      </c>
      <c r="I809" s="38"/>
      <c r="J809" s="38"/>
      <c r="K809" s="264"/>
    </row>
    <row r="810" spans="1:11" ht="29.25" customHeight="1">
      <c r="A810" s="37">
        <f t="shared" si="13"/>
        <v>390</v>
      </c>
      <c r="B810" s="46">
        <v>64221</v>
      </c>
      <c r="C810" s="78" t="s">
        <v>1494</v>
      </c>
      <c r="D810" s="301" t="s">
        <v>304</v>
      </c>
      <c r="E810" s="46">
        <v>0</v>
      </c>
      <c r="F810" s="46">
        <v>10</v>
      </c>
      <c r="G810" s="46">
        <v>10</v>
      </c>
      <c r="H810" s="46">
        <v>78110000</v>
      </c>
      <c r="I810" s="38"/>
      <c r="J810" s="38"/>
      <c r="K810" s="264"/>
    </row>
    <row r="811" spans="1:11" ht="37.5" customHeight="1">
      <c r="A811" s="37">
        <f t="shared" si="13"/>
        <v>391</v>
      </c>
      <c r="B811" s="46">
        <v>64221</v>
      </c>
      <c r="C811" s="78" t="s">
        <v>1495</v>
      </c>
      <c r="D811" s="301" t="s">
        <v>304</v>
      </c>
      <c r="E811" s="46">
        <v>0</v>
      </c>
      <c r="F811" s="46">
        <v>10</v>
      </c>
      <c r="G811" s="46">
        <v>10</v>
      </c>
      <c r="H811" s="46">
        <v>78110000</v>
      </c>
      <c r="I811" s="38"/>
      <c r="J811" s="38"/>
      <c r="K811" s="264"/>
    </row>
    <row r="812" spans="1:11" ht="37.5" customHeight="1">
      <c r="A812" s="37">
        <f t="shared" si="13"/>
        <v>392</v>
      </c>
      <c r="B812" s="46">
        <v>64221</v>
      </c>
      <c r="C812" s="78" t="s">
        <v>1496</v>
      </c>
      <c r="D812" s="301" t="s">
        <v>304</v>
      </c>
      <c r="E812" s="46">
        <v>0</v>
      </c>
      <c r="F812" s="46">
        <v>10</v>
      </c>
      <c r="G812" s="46">
        <v>10</v>
      </c>
      <c r="H812" s="46">
        <v>78110000</v>
      </c>
      <c r="I812" s="38"/>
      <c r="J812" s="38"/>
      <c r="K812" s="264"/>
    </row>
    <row r="813" spans="1:11" ht="37.5" customHeight="1">
      <c r="A813" s="37">
        <f t="shared" si="13"/>
        <v>393</v>
      </c>
      <c r="B813" s="46">
        <v>64221</v>
      </c>
      <c r="C813" s="78" t="s">
        <v>1497</v>
      </c>
      <c r="D813" s="301" t="s">
        <v>304</v>
      </c>
      <c r="E813" s="46">
        <v>0</v>
      </c>
      <c r="F813" s="46">
        <v>10</v>
      </c>
      <c r="G813" s="46">
        <v>10</v>
      </c>
      <c r="H813" s="46">
        <v>78110000</v>
      </c>
      <c r="I813" s="38"/>
      <c r="J813" s="38"/>
      <c r="K813" s="264"/>
    </row>
    <row r="814" spans="1:11" ht="37.5" customHeight="1">
      <c r="A814" s="37">
        <f t="shared" si="13"/>
        <v>394</v>
      </c>
      <c r="B814" s="46">
        <v>64221</v>
      </c>
      <c r="C814" s="78" t="s">
        <v>1498</v>
      </c>
      <c r="D814" s="301" t="s">
        <v>304</v>
      </c>
      <c r="E814" s="46">
        <v>0</v>
      </c>
      <c r="F814" s="46">
        <v>10</v>
      </c>
      <c r="G814" s="46">
        <v>10</v>
      </c>
      <c r="H814" s="46">
        <v>78110000</v>
      </c>
      <c r="I814" s="38"/>
      <c r="J814" s="38"/>
      <c r="K814" s="264"/>
    </row>
    <row r="815" spans="1:11" ht="37.5" customHeight="1">
      <c r="A815" s="37">
        <f t="shared" si="13"/>
        <v>395</v>
      </c>
      <c r="B815" s="46">
        <v>64221</v>
      </c>
      <c r="C815" s="78" t="s">
        <v>1499</v>
      </c>
      <c r="D815" s="301" t="s">
        <v>304</v>
      </c>
      <c r="E815" s="46">
        <v>0</v>
      </c>
      <c r="F815" s="46">
        <v>10</v>
      </c>
      <c r="G815" s="46">
        <v>10</v>
      </c>
      <c r="H815" s="46">
        <v>78110000</v>
      </c>
      <c r="I815" s="38"/>
      <c r="J815" s="38"/>
      <c r="K815" s="264"/>
    </row>
    <row r="816" spans="1:11" ht="37.5" customHeight="1">
      <c r="A816" s="37">
        <f t="shared" si="13"/>
        <v>396</v>
      </c>
      <c r="B816" s="46">
        <v>64221</v>
      </c>
      <c r="C816" s="78" t="s">
        <v>1500</v>
      </c>
      <c r="D816" s="301" t="s">
        <v>304</v>
      </c>
      <c r="E816" s="46">
        <v>0</v>
      </c>
      <c r="F816" s="46">
        <v>10</v>
      </c>
      <c r="G816" s="46">
        <v>10</v>
      </c>
      <c r="H816" s="46">
        <v>78110000</v>
      </c>
      <c r="I816" s="38"/>
      <c r="J816" s="38"/>
      <c r="K816" s="264"/>
    </row>
    <row r="817" spans="1:11" ht="31.5" customHeight="1">
      <c r="A817" s="37">
        <f t="shared" si="13"/>
        <v>397</v>
      </c>
      <c r="B817" s="46">
        <v>64221</v>
      </c>
      <c r="C817" s="78" t="s">
        <v>1501</v>
      </c>
      <c r="D817" s="301" t="s">
        <v>304</v>
      </c>
      <c r="E817" s="46">
        <v>0</v>
      </c>
      <c r="F817" s="46">
        <v>10</v>
      </c>
      <c r="G817" s="46">
        <v>10</v>
      </c>
      <c r="H817" s="46">
        <v>78110000</v>
      </c>
      <c r="I817" s="38"/>
      <c r="J817" s="38"/>
      <c r="K817" s="264"/>
    </row>
    <row r="818" spans="1:11" ht="27" customHeight="1">
      <c r="A818" s="37">
        <f t="shared" si="13"/>
        <v>398</v>
      </c>
      <c r="B818" s="46">
        <v>64221</v>
      </c>
      <c r="C818" s="78" t="s">
        <v>1502</v>
      </c>
      <c r="D818" s="301" t="s">
        <v>304</v>
      </c>
      <c r="E818" s="46">
        <v>0</v>
      </c>
      <c r="F818" s="46">
        <v>10</v>
      </c>
      <c r="G818" s="46">
        <v>10</v>
      </c>
      <c r="H818" s="46">
        <v>78110000</v>
      </c>
      <c r="I818" s="38"/>
      <c r="J818" s="38"/>
      <c r="K818" s="264"/>
    </row>
    <row r="819" spans="1:11" ht="40.5" customHeight="1">
      <c r="A819" s="37">
        <f t="shared" ref="A819:A881" si="14">A818+1</f>
        <v>399</v>
      </c>
      <c r="B819" s="46">
        <v>64221</v>
      </c>
      <c r="C819" s="78" t="s">
        <v>1503</v>
      </c>
      <c r="D819" s="301" t="s">
        <v>304</v>
      </c>
      <c r="E819" s="46">
        <v>0</v>
      </c>
      <c r="F819" s="46">
        <v>10</v>
      </c>
      <c r="G819" s="46">
        <v>10</v>
      </c>
      <c r="H819" s="46">
        <v>78110000</v>
      </c>
      <c r="I819" s="38"/>
      <c r="J819" s="38"/>
      <c r="K819" s="264"/>
    </row>
    <row r="820" spans="1:11" ht="31.5" customHeight="1">
      <c r="A820" s="37">
        <f t="shared" si="14"/>
        <v>400</v>
      </c>
      <c r="B820" s="46">
        <v>64221</v>
      </c>
      <c r="C820" s="78" t="s">
        <v>1504</v>
      </c>
      <c r="D820" s="301" t="s">
        <v>304</v>
      </c>
      <c r="E820" s="46">
        <v>0</v>
      </c>
      <c r="F820" s="46">
        <v>10</v>
      </c>
      <c r="G820" s="46">
        <v>10</v>
      </c>
      <c r="H820" s="46">
        <v>78110000</v>
      </c>
      <c r="I820" s="38"/>
      <c r="J820" s="38"/>
      <c r="K820" s="264"/>
    </row>
    <row r="821" spans="1:11" ht="31.5" customHeight="1">
      <c r="A821" s="37">
        <f t="shared" si="14"/>
        <v>401</v>
      </c>
      <c r="B821" s="46">
        <v>64221</v>
      </c>
      <c r="C821" s="78" t="s">
        <v>1505</v>
      </c>
      <c r="D821" s="301" t="s">
        <v>304</v>
      </c>
      <c r="E821" s="46">
        <v>0</v>
      </c>
      <c r="F821" s="46">
        <v>10</v>
      </c>
      <c r="G821" s="46">
        <v>10</v>
      </c>
      <c r="H821" s="46">
        <v>78110000</v>
      </c>
      <c r="I821" s="38"/>
      <c r="J821" s="38"/>
      <c r="K821" s="264"/>
    </row>
    <row r="822" spans="1:11" ht="31.5" customHeight="1">
      <c r="A822" s="37">
        <f t="shared" si="14"/>
        <v>402</v>
      </c>
      <c r="B822" s="46">
        <v>64221</v>
      </c>
      <c r="C822" s="78" t="s">
        <v>1506</v>
      </c>
      <c r="D822" s="301" t="s">
        <v>304</v>
      </c>
      <c r="E822" s="46">
        <v>0</v>
      </c>
      <c r="F822" s="46">
        <v>10</v>
      </c>
      <c r="G822" s="46">
        <v>10</v>
      </c>
      <c r="H822" s="46">
        <v>78110000</v>
      </c>
      <c r="I822" s="38"/>
      <c r="J822" s="38"/>
      <c r="K822" s="264"/>
    </row>
    <row r="823" spans="1:11" ht="31.5" customHeight="1">
      <c r="A823" s="37">
        <f t="shared" si="14"/>
        <v>403</v>
      </c>
      <c r="B823" s="46">
        <v>64221</v>
      </c>
      <c r="C823" s="78" t="s">
        <v>1507</v>
      </c>
      <c r="D823" s="301" t="s">
        <v>304</v>
      </c>
      <c r="E823" s="46">
        <v>0</v>
      </c>
      <c r="F823" s="46">
        <v>10</v>
      </c>
      <c r="G823" s="46">
        <v>10</v>
      </c>
      <c r="H823" s="46">
        <v>78110000</v>
      </c>
      <c r="I823" s="38"/>
      <c r="J823" s="38"/>
      <c r="K823" s="264"/>
    </row>
    <row r="824" spans="1:11" ht="31.5" customHeight="1">
      <c r="A824" s="37">
        <f t="shared" si="14"/>
        <v>404</v>
      </c>
      <c r="B824" s="46">
        <v>64221</v>
      </c>
      <c r="C824" s="78" t="s">
        <v>1508</v>
      </c>
      <c r="D824" s="301" t="s">
        <v>304</v>
      </c>
      <c r="E824" s="46">
        <v>0</v>
      </c>
      <c r="F824" s="46">
        <v>10</v>
      </c>
      <c r="G824" s="46">
        <v>10</v>
      </c>
      <c r="H824" s="46">
        <v>78110000</v>
      </c>
      <c r="I824" s="38"/>
      <c r="J824" s="38"/>
      <c r="K824" s="264"/>
    </row>
    <row r="825" spans="1:11" ht="37.5" customHeight="1">
      <c r="A825" s="37">
        <f t="shared" si="14"/>
        <v>405</v>
      </c>
      <c r="B825" s="46">
        <v>64221</v>
      </c>
      <c r="C825" s="78" t="s">
        <v>1509</v>
      </c>
      <c r="D825" s="301" t="s">
        <v>304</v>
      </c>
      <c r="E825" s="46">
        <v>0</v>
      </c>
      <c r="F825" s="46">
        <v>10</v>
      </c>
      <c r="G825" s="46">
        <v>10</v>
      </c>
      <c r="H825" s="46">
        <v>78110000</v>
      </c>
      <c r="I825" s="38"/>
      <c r="J825" s="38"/>
      <c r="K825" s="264"/>
    </row>
    <row r="826" spans="1:11" ht="37.5" customHeight="1">
      <c r="A826" s="37">
        <f t="shared" si="14"/>
        <v>406</v>
      </c>
      <c r="B826" s="46">
        <v>64221</v>
      </c>
      <c r="C826" s="78" t="s">
        <v>1510</v>
      </c>
      <c r="D826" s="301" t="s">
        <v>304</v>
      </c>
      <c r="E826" s="46">
        <v>0</v>
      </c>
      <c r="F826" s="46">
        <v>10</v>
      </c>
      <c r="G826" s="46">
        <v>10</v>
      </c>
      <c r="H826" s="46">
        <v>78110000</v>
      </c>
      <c r="I826" s="38"/>
      <c r="J826" s="38"/>
      <c r="K826" s="264"/>
    </row>
    <row r="827" spans="1:11" ht="37.5" customHeight="1">
      <c r="A827" s="37">
        <f t="shared" si="14"/>
        <v>407</v>
      </c>
      <c r="B827" s="46">
        <v>64221</v>
      </c>
      <c r="C827" s="78" t="s">
        <v>1511</v>
      </c>
      <c r="D827" s="301" t="s">
        <v>304</v>
      </c>
      <c r="E827" s="46">
        <v>0</v>
      </c>
      <c r="F827" s="46">
        <v>10</v>
      </c>
      <c r="G827" s="46">
        <v>10</v>
      </c>
      <c r="H827" s="46">
        <v>78110000</v>
      </c>
      <c r="I827" s="38"/>
      <c r="J827" s="38"/>
      <c r="K827" s="264"/>
    </row>
    <row r="828" spans="1:11" ht="37.5" customHeight="1">
      <c r="A828" s="37">
        <f t="shared" si="14"/>
        <v>408</v>
      </c>
      <c r="B828" s="46">
        <v>64221</v>
      </c>
      <c r="C828" s="78" t="s">
        <v>1512</v>
      </c>
      <c r="D828" s="301" t="s">
        <v>304</v>
      </c>
      <c r="E828" s="46">
        <v>0</v>
      </c>
      <c r="F828" s="46">
        <v>10</v>
      </c>
      <c r="G828" s="46">
        <v>10</v>
      </c>
      <c r="H828" s="46">
        <v>78110000</v>
      </c>
      <c r="I828" s="38"/>
      <c r="J828" s="38"/>
      <c r="K828" s="264"/>
    </row>
    <row r="829" spans="1:11" ht="30.75" customHeight="1">
      <c r="A829" s="37">
        <f t="shared" si="14"/>
        <v>409</v>
      </c>
      <c r="B829" s="46">
        <v>64221</v>
      </c>
      <c r="C829" s="78" t="s">
        <v>1513</v>
      </c>
      <c r="D829" s="301" t="s">
        <v>304</v>
      </c>
      <c r="E829" s="46">
        <v>0</v>
      </c>
      <c r="F829" s="46">
        <v>10</v>
      </c>
      <c r="G829" s="46">
        <v>10</v>
      </c>
      <c r="H829" s="46">
        <v>78110000</v>
      </c>
      <c r="I829" s="38"/>
      <c r="J829" s="38"/>
      <c r="K829" s="264"/>
    </row>
    <row r="830" spans="1:11" ht="30.75" customHeight="1">
      <c r="A830" s="37">
        <f t="shared" si="14"/>
        <v>410</v>
      </c>
      <c r="B830" s="46">
        <v>64221</v>
      </c>
      <c r="C830" s="78" t="s">
        <v>1514</v>
      </c>
      <c r="D830" s="301" t="s">
        <v>304</v>
      </c>
      <c r="E830" s="46">
        <v>0</v>
      </c>
      <c r="F830" s="46">
        <v>10</v>
      </c>
      <c r="G830" s="46">
        <v>10</v>
      </c>
      <c r="H830" s="46">
        <v>78110000</v>
      </c>
      <c r="I830" s="38"/>
      <c r="J830" s="38"/>
      <c r="K830" s="264"/>
    </row>
    <row r="831" spans="1:11" ht="37.5" customHeight="1">
      <c r="A831" s="37">
        <f t="shared" si="14"/>
        <v>411</v>
      </c>
      <c r="B831" s="46">
        <v>64221</v>
      </c>
      <c r="C831" s="78" t="s">
        <v>1515</v>
      </c>
      <c r="D831" s="301" t="s">
        <v>304</v>
      </c>
      <c r="E831" s="46">
        <v>0</v>
      </c>
      <c r="F831" s="46">
        <v>10</v>
      </c>
      <c r="G831" s="46">
        <v>10</v>
      </c>
      <c r="H831" s="46">
        <v>78110000</v>
      </c>
      <c r="I831" s="38"/>
      <c r="J831" s="38"/>
      <c r="K831" s="264"/>
    </row>
    <row r="832" spans="1:11" ht="37.5" customHeight="1">
      <c r="A832" s="37">
        <f t="shared" si="14"/>
        <v>412</v>
      </c>
      <c r="B832" s="46">
        <v>64221</v>
      </c>
      <c r="C832" s="78" t="s">
        <v>1516</v>
      </c>
      <c r="D832" s="301" t="s">
        <v>304</v>
      </c>
      <c r="E832" s="46">
        <v>0</v>
      </c>
      <c r="F832" s="46">
        <v>10</v>
      </c>
      <c r="G832" s="46">
        <v>10</v>
      </c>
      <c r="H832" s="46">
        <v>78110000</v>
      </c>
      <c r="I832" s="38"/>
      <c r="J832" s="38"/>
      <c r="K832" s="264"/>
    </row>
    <row r="833" spans="1:11" ht="31.5" customHeight="1">
      <c r="A833" s="37">
        <f t="shared" si="14"/>
        <v>413</v>
      </c>
      <c r="B833" s="46">
        <v>64221</v>
      </c>
      <c r="C833" s="78" t="s">
        <v>1517</v>
      </c>
      <c r="D833" s="301" t="s">
        <v>304</v>
      </c>
      <c r="E833" s="46">
        <v>0</v>
      </c>
      <c r="F833" s="46">
        <v>10</v>
      </c>
      <c r="G833" s="46">
        <v>10</v>
      </c>
      <c r="H833" s="46">
        <v>78110000</v>
      </c>
      <c r="I833" s="38"/>
      <c r="J833" s="38"/>
      <c r="K833" s="264"/>
    </row>
    <row r="834" spans="1:11" ht="37.5" customHeight="1">
      <c r="A834" s="37">
        <f t="shared" si="14"/>
        <v>414</v>
      </c>
      <c r="B834" s="46">
        <v>64221</v>
      </c>
      <c r="C834" s="78" t="s">
        <v>1518</v>
      </c>
      <c r="D834" s="301" t="s">
        <v>304</v>
      </c>
      <c r="E834" s="46">
        <v>0</v>
      </c>
      <c r="F834" s="46">
        <v>10</v>
      </c>
      <c r="G834" s="46">
        <v>10</v>
      </c>
      <c r="H834" s="46">
        <v>78110000</v>
      </c>
      <c r="I834" s="38"/>
      <c r="J834" s="38"/>
      <c r="K834" s="264"/>
    </row>
    <row r="835" spans="1:11" ht="37.5" customHeight="1">
      <c r="A835" s="37">
        <f t="shared" si="14"/>
        <v>415</v>
      </c>
      <c r="B835" s="46">
        <v>64221</v>
      </c>
      <c r="C835" s="78" t="s">
        <v>1519</v>
      </c>
      <c r="D835" s="301" t="s">
        <v>304</v>
      </c>
      <c r="E835" s="46">
        <v>0</v>
      </c>
      <c r="F835" s="46">
        <v>10</v>
      </c>
      <c r="G835" s="46">
        <v>10</v>
      </c>
      <c r="H835" s="46">
        <v>78110000</v>
      </c>
      <c r="I835" s="38"/>
      <c r="J835" s="38"/>
      <c r="K835" s="264"/>
    </row>
    <row r="836" spans="1:11" ht="37.5" customHeight="1">
      <c r="A836" s="37">
        <f t="shared" si="14"/>
        <v>416</v>
      </c>
      <c r="B836" s="46">
        <v>64221</v>
      </c>
      <c r="C836" s="78" t="s">
        <v>1520</v>
      </c>
      <c r="D836" s="301" t="s">
        <v>304</v>
      </c>
      <c r="E836" s="46">
        <v>0</v>
      </c>
      <c r="F836" s="46">
        <v>10</v>
      </c>
      <c r="G836" s="46">
        <v>10</v>
      </c>
      <c r="H836" s="46">
        <v>78110000</v>
      </c>
      <c r="I836" s="38"/>
      <c r="J836" s="38"/>
      <c r="K836" s="264"/>
    </row>
    <row r="837" spans="1:11" ht="37.5" customHeight="1">
      <c r="A837" s="37">
        <f t="shared" si="14"/>
        <v>417</v>
      </c>
      <c r="B837" s="46">
        <v>64221</v>
      </c>
      <c r="C837" s="78" t="s">
        <v>1521</v>
      </c>
      <c r="D837" s="301" t="s">
        <v>304</v>
      </c>
      <c r="E837" s="46">
        <v>0</v>
      </c>
      <c r="F837" s="46">
        <v>10</v>
      </c>
      <c r="G837" s="46">
        <v>10</v>
      </c>
      <c r="H837" s="46">
        <v>78110000</v>
      </c>
      <c r="I837" s="38"/>
      <c r="J837" s="38"/>
      <c r="K837" s="264"/>
    </row>
    <row r="838" spans="1:11" ht="33" customHeight="1">
      <c r="A838" s="37">
        <f t="shared" si="14"/>
        <v>418</v>
      </c>
      <c r="B838" s="46">
        <v>64221</v>
      </c>
      <c r="C838" s="78" t="s">
        <v>1522</v>
      </c>
      <c r="D838" s="301" t="s">
        <v>304</v>
      </c>
      <c r="E838" s="46">
        <v>0</v>
      </c>
      <c r="F838" s="46">
        <v>10</v>
      </c>
      <c r="G838" s="46">
        <v>10</v>
      </c>
      <c r="H838" s="46">
        <v>78110000</v>
      </c>
      <c r="I838" s="38"/>
      <c r="J838" s="38"/>
      <c r="K838" s="264"/>
    </row>
    <row r="839" spans="1:11" ht="33" customHeight="1">
      <c r="A839" s="37">
        <f t="shared" si="14"/>
        <v>419</v>
      </c>
      <c r="B839" s="46">
        <v>64221</v>
      </c>
      <c r="C839" s="78" t="s">
        <v>1523</v>
      </c>
      <c r="D839" s="301" t="s">
        <v>304</v>
      </c>
      <c r="E839" s="46">
        <v>0</v>
      </c>
      <c r="F839" s="46">
        <v>10</v>
      </c>
      <c r="G839" s="46">
        <v>10</v>
      </c>
      <c r="H839" s="46">
        <v>78110000</v>
      </c>
      <c r="I839" s="38">
        <v>234504</v>
      </c>
      <c r="J839" s="38">
        <f t="shared" si="12"/>
        <v>2345040</v>
      </c>
      <c r="K839" s="264"/>
    </row>
    <row r="840" spans="1:11" ht="31.5" customHeight="1">
      <c r="A840" s="37">
        <f t="shared" si="14"/>
        <v>420</v>
      </c>
      <c r="B840" s="46">
        <v>64221</v>
      </c>
      <c r="C840" s="78" t="s">
        <v>1524</v>
      </c>
      <c r="D840" s="301" t="s">
        <v>304</v>
      </c>
      <c r="E840" s="46">
        <v>0</v>
      </c>
      <c r="F840" s="46">
        <v>10</v>
      </c>
      <c r="G840" s="46">
        <v>10</v>
      </c>
      <c r="H840" s="46">
        <v>78110000</v>
      </c>
      <c r="I840" s="38">
        <v>234504</v>
      </c>
      <c r="J840" s="38">
        <f t="shared" si="12"/>
        <v>2345040</v>
      </c>
      <c r="K840" s="264"/>
    </row>
    <row r="841" spans="1:11" ht="31.5" customHeight="1">
      <c r="A841" s="37">
        <f t="shared" si="14"/>
        <v>421</v>
      </c>
      <c r="B841" s="46">
        <v>64221</v>
      </c>
      <c r="C841" s="78" t="s">
        <v>1525</v>
      </c>
      <c r="D841" s="301" t="s">
        <v>304</v>
      </c>
      <c r="E841" s="46">
        <v>0</v>
      </c>
      <c r="F841" s="46">
        <v>10</v>
      </c>
      <c r="G841" s="46">
        <v>10</v>
      </c>
      <c r="H841" s="46">
        <v>78110000</v>
      </c>
      <c r="I841" s="38">
        <v>234504</v>
      </c>
      <c r="J841" s="38">
        <f t="shared" si="12"/>
        <v>2345040</v>
      </c>
      <c r="K841" s="264"/>
    </row>
    <row r="842" spans="1:11" ht="31.5" customHeight="1">
      <c r="A842" s="37">
        <f t="shared" si="14"/>
        <v>422</v>
      </c>
      <c r="B842" s="46">
        <v>64221</v>
      </c>
      <c r="C842" s="78" t="s">
        <v>1526</v>
      </c>
      <c r="D842" s="301" t="s">
        <v>304</v>
      </c>
      <c r="E842" s="46">
        <v>0</v>
      </c>
      <c r="F842" s="46">
        <v>10</v>
      </c>
      <c r="G842" s="46">
        <v>10</v>
      </c>
      <c r="H842" s="46">
        <v>78110000</v>
      </c>
      <c r="I842" s="38">
        <v>234504</v>
      </c>
      <c r="J842" s="38">
        <f t="shared" si="12"/>
        <v>2345040</v>
      </c>
      <c r="K842" s="264"/>
    </row>
    <row r="843" spans="1:11" ht="31.5" customHeight="1">
      <c r="A843" s="37">
        <f t="shared" si="14"/>
        <v>423</v>
      </c>
      <c r="B843" s="46">
        <v>64221</v>
      </c>
      <c r="C843" s="78" t="s">
        <v>1527</v>
      </c>
      <c r="D843" s="301" t="s">
        <v>304</v>
      </c>
      <c r="E843" s="46">
        <v>0</v>
      </c>
      <c r="F843" s="46">
        <v>10</v>
      </c>
      <c r="G843" s="46">
        <v>10</v>
      </c>
      <c r="H843" s="46">
        <v>78110000</v>
      </c>
      <c r="I843" s="38">
        <v>234504</v>
      </c>
      <c r="J843" s="38">
        <f t="shared" si="12"/>
        <v>2345040</v>
      </c>
      <c r="K843" s="264"/>
    </row>
    <row r="844" spans="1:11" ht="31.5" customHeight="1">
      <c r="A844" s="37">
        <f t="shared" si="14"/>
        <v>424</v>
      </c>
      <c r="B844" s="46">
        <v>64221</v>
      </c>
      <c r="C844" s="78" t="s">
        <v>1528</v>
      </c>
      <c r="D844" s="301" t="s">
        <v>304</v>
      </c>
      <c r="E844" s="46">
        <v>0</v>
      </c>
      <c r="F844" s="46">
        <v>10</v>
      </c>
      <c r="G844" s="46">
        <v>10</v>
      </c>
      <c r="H844" s="46">
        <v>78110000</v>
      </c>
      <c r="I844" s="38">
        <v>234504</v>
      </c>
      <c r="J844" s="38">
        <f t="shared" si="12"/>
        <v>2345040</v>
      </c>
      <c r="K844" s="264"/>
    </row>
    <row r="845" spans="1:11" ht="31.5" customHeight="1">
      <c r="A845" s="37">
        <f t="shared" si="14"/>
        <v>425</v>
      </c>
      <c r="B845" s="46">
        <v>64221</v>
      </c>
      <c r="C845" s="78" t="s">
        <v>1529</v>
      </c>
      <c r="D845" s="301" t="s">
        <v>304</v>
      </c>
      <c r="E845" s="46">
        <v>0</v>
      </c>
      <c r="F845" s="46">
        <v>10</v>
      </c>
      <c r="G845" s="46">
        <v>10</v>
      </c>
      <c r="H845" s="46">
        <v>78110000</v>
      </c>
      <c r="I845" s="38">
        <v>234504</v>
      </c>
      <c r="J845" s="38">
        <f t="shared" si="12"/>
        <v>2345040</v>
      </c>
      <c r="K845" s="264"/>
    </row>
    <row r="846" spans="1:11" ht="31.5" customHeight="1">
      <c r="A846" s="37">
        <f t="shared" si="14"/>
        <v>426</v>
      </c>
      <c r="B846" s="46">
        <v>64221</v>
      </c>
      <c r="C846" s="78" t="s">
        <v>1530</v>
      </c>
      <c r="D846" s="301" t="s">
        <v>304</v>
      </c>
      <c r="E846" s="46">
        <v>0</v>
      </c>
      <c r="F846" s="46">
        <v>10</v>
      </c>
      <c r="G846" s="46">
        <v>10</v>
      </c>
      <c r="H846" s="46">
        <v>78110000</v>
      </c>
      <c r="I846" s="38">
        <v>234504</v>
      </c>
      <c r="J846" s="38">
        <f t="shared" si="12"/>
        <v>2345040</v>
      </c>
      <c r="K846" s="264"/>
    </row>
    <row r="847" spans="1:11" ht="31.5" customHeight="1">
      <c r="A847" s="37">
        <f t="shared" si="14"/>
        <v>427</v>
      </c>
      <c r="B847" s="46">
        <v>64221</v>
      </c>
      <c r="C847" s="78" t="s">
        <v>1531</v>
      </c>
      <c r="D847" s="301" t="s">
        <v>304</v>
      </c>
      <c r="E847" s="46">
        <v>0</v>
      </c>
      <c r="F847" s="46">
        <v>10</v>
      </c>
      <c r="G847" s="46">
        <v>10</v>
      </c>
      <c r="H847" s="46">
        <v>78110000</v>
      </c>
      <c r="I847" s="38">
        <v>234504</v>
      </c>
      <c r="J847" s="38">
        <f t="shared" si="12"/>
        <v>2345040</v>
      </c>
      <c r="K847" s="264"/>
    </row>
    <row r="848" spans="1:11" ht="31.5" customHeight="1">
      <c r="A848" s="37">
        <f t="shared" si="14"/>
        <v>428</v>
      </c>
      <c r="B848" s="46">
        <v>64221</v>
      </c>
      <c r="C848" s="78" t="s">
        <v>1532</v>
      </c>
      <c r="D848" s="301" t="s">
        <v>304</v>
      </c>
      <c r="E848" s="46">
        <v>0</v>
      </c>
      <c r="F848" s="46">
        <v>10</v>
      </c>
      <c r="G848" s="46">
        <v>10</v>
      </c>
      <c r="H848" s="46">
        <v>78110000</v>
      </c>
      <c r="I848" s="38">
        <v>234504</v>
      </c>
      <c r="J848" s="38">
        <f t="shared" si="12"/>
        <v>2345040</v>
      </c>
      <c r="K848" s="264"/>
    </row>
    <row r="849" spans="1:11" ht="31.5" customHeight="1">
      <c r="A849" s="37">
        <f t="shared" si="14"/>
        <v>429</v>
      </c>
      <c r="B849" s="46">
        <v>64221</v>
      </c>
      <c r="C849" s="78" t="s">
        <v>1533</v>
      </c>
      <c r="D849" s="301" t="s">
        <v>304</v>
      </c>
      <c r="E849" s="46">
        <v>0</v>
      </c>
      <c r="F849" s="46">
        <v>10</v>
      </c>
      <c r="G849" s="46">
        <v>10</v>
      </c>
      <c r="H849" s="46">
        <v>78110000</v>
      </c>
      <c r="I849" s="38">
        <v>234504</v>
      </c>
      <c r="J849" s="38">
        <f t="shared" si="12"/>
        <v>2345040</v>
      </c>
      <c r="K849" s="264"/>
    </row>
    <row r="850" spans="1:11" ht="31.5" customHeight="1">
      <c r="A850" s="37">
        <f t="shared" si="14"/>
        <v>430</v>
      </c>
      <c r="B850" s="46">
        <v>64221</v>
      </c>
      <c r="C850" s="78" t="s">
        <v>1534</v>
      </c>
      <c r="D850" s="301" t="s">
        <v>304</v>
      </c>
      <c r="E850" s="46">
        <v>0</v>
      </c>
      <c r="F850" s="46">
        <v>10</v>
      </c>
      <c r="G850" s="46">
        <v>10</v>
      </c>
      <c r="H850" s="46">
        <v>78110000</v>
      </c>
      <c r="I850" s="38">
        <v>234504</v>
      </c>
      <c r="J850" s="38">
        <f t="shared" si="12"/>
        <v>2345040</v>
      </c>
      <c r="K850" s="264"/>
    </row>
    <row r="851" spans="1:11" ht="31.5" customHeight="1">
      <c r="A851" s="37">
        <f t="shared" si="14"/>
        <v>431</v>
      </c>
      <c r="B851" s="46">
        <v>64221</v>
      </c>
      <c r="C851" s="78" t="s">
        <v>1535</v>
      </c>
      <c r="D851" s="301" t="s">
        <v>304</v>
      </c>
      <c r="E851" s="46">
        <v>0</v>
      </c>
      <c r="F851" s="46">
        <v>10</v>
      </c>
      <c r="G851" s="46">
        <v>10</v>
      </c>
      <c r="H851" s="46">
        <v>78110000</v>
      </c>
      <c r="I851" s="38">
        <v>234504</v>
      </c>
      <c r="J851" s="38">
        <f t="shared" si="12"/>
        <v>2345040</v>
      </c>
      <c r="K851" s="264"/>
    </row>
    <row r="852" spans="1:11" ht="31.5" customHeight="1">
      <c r="A852" s="37">
        <f t="shared" si="14"/>
        <v>432</v>
      </c>
      <c r="B852" s="46">
        <v>64221</v>
      </c>
      <c r="C852" s="78" t="s">
        <v>1536</v>
      </c>
      <c r="D852" s="301" t="s">
        <v>304</v>
      </c>
      <c r="E852" s="46">
        <v>0</v>
      </c>
      <c r="F852" s="46">
        <v>10</v>
      </c>
      <c r="G852" s="46">
        <v>10</v>
      </c>
      <c r="H852" s="46">
        <v>78110000</v>
      </c>
      <c r="I852" s="38">
        <v>234504</v>
      </c>
      <c r="J852" s="38">
        <f t="shared" si="12"/>
        <v>2345040</v>
      </c>
      <c r="K852" s="264"/>
    </row>
    <row r="853" spans="1:11" ht="31.5" customHeight="1">
      <c r="A853" s="37">
        <f t="shared" si="14"/>
        <v>433</v>
      </c>
      <c r="B853" s="46">
        <v>64221</v>
      </c>
      <c r="C853" s="78" t="s">
        <v>1537</v>
      </c>
      <c r="D853" s="301" t="s">
        <v>304</v>
      </c>
      <c r="E853" s="46">
        <v>0</v>
      </c>
      <c r="F853" s="46">
        <v>10</v>
      </c>
      <c r="G853" s="46">
        <v>10</v>
      </c>
      <c r="H853" s="46">
        <v>78110000</v>
      </c>
      <c r="I853" s="38">
        <v>234504</v>
      </c>
      <c r="J853" s="38">
        <f t="shared" si="12"/>
        <v>2345040</v>
      </c>
      <c r="K853" s="264"/>
    </row>
    <row r="854" spans="1:11" ht="31.5" customHeight="1">
      <c r="A854" s="37">
        <f t="shared" si="14"/>
        <v>434</v>
      </c>
      <c r="B854" s="46">
        <v>64221</v>
      </c>
      <c r="C854" s="78" t="s">
        <v>1538</v>
      </c>
      <c r="D854" s="301" t="s">
        <v>304</v>
      </c>
      <c r="E854" s="46">
        <v>0</v>
      </c>
      <c r="F854" s="46">
        <v>10</v>
      </c>
      <c r="G854" s="46">
        <v>10</v>
      </c>
      <c r="H854" s="46">
        <v>78110000</v>
      </c>
      <c r="I854" s="38">
        <v>234504</v>
      </c>
      <c r="J854" s="38">
        <f t="shared" si="12"/>
        <v>2345040</v>
      </c>
      <c r="K854" s="264"/>
    </row>
    <row r="855" spans="1:11" ht="31.5" customHeight="1">
      <c r="A855" s="37">
        <f t="shared" si="14"/>
        <v>435</v>
      </c>
      <c r="B855" s="46">
        <v>64221</v>
      </c>
      <c r="C855" s="78" t="s">
        <v>1539</v>
      </c>
      <c r="D855" s="301" t="s">
        <v>304</v>
      </c>
      <c r="E855" s="46">
        <v>0</v>
      </c>
      <c r="F855" s="46">
        <v>10</v>
      </c>
      <c r="G855" s="46">
        <v>10</v>
      </c>
      <c r="H855" s="46">
        <v>78110000</v>
      </c>
      <c r="I855" s="38">
        <v>234504</v>
      </c>
      <c r="J855" s="38">
        <f t="shared" si="12"/>
        <v>2345040</v>
      </c>
      <c r="K855" s="264"/>
    </row>
    <row r="856" spans="1:11" ht="31.5" customHeight="1">
      <c r="A856" s="37">
        <f t="shared" si="14"/>
        <v>436</v>
      </c>
      <c r="B856" s="46">
        <v>64221</v>
      </c>
      <c r="C856" s="78" t="s">
        <v>1540</v>
      </c>
      <c r="D856" s="301" t="s">
        <v>304</v>
      </c>
      <c r="E856" s="46">
        <v>0</v>
      </c>
      <c r="F856" s="46">
        <v>10</v>
      </c>
      <c r="G856" s="46">
        <v>10</v>
      </c>
      <c r="H856" s="46">
        <v>78110000</v>
      </c>
      <c r="I856" s="38">
        <v>234504</v>
      </c>
      <c r="J856" s="38">
        <f t="shared" si="12"/>
        <v>2345040</v>
      </c>
      <c r="K856" s="264"/>
    </row>
    <row r="857" spans="1:11" ht="31.5" customHeight="1">
      <c r="A857" s="37">
        <f t="shared" si="14"/>
        <v>437</v>
      </c>
      <c r="B857" s="46">
        <v>64221</v>
      </c>
      <c r="C857" s="78" t="s">
        <v>1541</v>
      </c>
      <c r="D857" s="301" t="s">
        <v>304</v>
      </c>
      <c r="E857" s="46">
        <v>0</v>
      </c>
      <c r="F857" s="46">
        <v>10</v>
      </c>
      <c r="G857" s="46">
        <v>10</v>
      </c>
      <c r="H857" s="46">
        <v>78110000</v>
      </c>
      <c r="I857" s="38">
        <v>234504</v>
      </c>
      <c r="J857" s="38">
        <f t="shared" si="12"/>
        <v>2345040</v>
      </c>
      <c r="K857" s="264"/>
    </row>
    <row r="858" spans="1:11" ht="37.5" customHeight="1">
      <c r="A858" s="37">
        <f t="shared" si="14"/>
        <v>438</v>
      </c>
      <c r="B858" s="46">
        <v>64221</v>
      </c>
      <c r="C858" s="78" t="s">
        <v>1542</v>
      </c>
      <c r="D858" s="301" t="s">
        <v>304</v>
      </c>
      <c r="E858" s="46">
        <v>0</v>
      </c>
      <c r="F858" s="46">
        <v>10</v>
      </c>
      <c r="G858" s="46">
        <v>10</v>
      </c>
      <c r="H858" s="46">
        <v>78110000</v>
      </c>
      <c r="I858" s="38">
        <v>234504</v>
      </c>
      <c r="J858" s="38">
        <f t="shared" si="12"/>
        <v>2345040</v>
      </c>
      <c r="K858" s="264"/>
    </row>
    <row r="859" spans="1:11" ht="31.5" customHeight="1">
      <c r="A859" s="37">
        <f t="shared" si="14"/>
        <v>439</v>
      </c>
      <c r="B859" s="46">
        <v>64221</v>
      </c>
      <c r="C859" s="78" t="s">
        <v>1543</v>
      </c>
      <c r="D859" s="301" t="s">
        <v>304</v>
      </c>
      <c r="E859" s="46">
        <v>0</v>
      </c>
      <c r="F859" s="46">
        <v>10</v>
      </c>
      <c r="G859" s="46">
        <v>10</v>
      </c>
      <c r="H859" s="46">
        <v>78110000</v>
      </c>
      <c r="I859" s="38">
        <v>234504</v>
      </c>
      <c r="J859" s="38">
        <f t="shared" si="12"/>
        <v>2345040</v>
      </c>
      <c r="K859" s="264"/>
    </row>
    <row r="860" spans="1:11" ht="31.5" customHeight="1">
      <c r="A860" s="37">
        <f t="shared" si="14"/>
        <v>440</v>
      </c>
      <c r="B860" s="46">
        <v>64221</v>
      </c>
      <c r="C860" s="78" t="s">
        <v>1544</v>
      </c>
      <c r="D860" s="301" t="s">
        <v>304</v>
      </c>
      <c r="E860" s="46">
        <v>0</v>
      </c>
      <c r="F860" s="46">
        <v>10</v>
      </c>
      <c r="G860" s="46">
        <v>10</v>
      </c>
      <c r="H860" s="46">
        <v>78110000</v>
      </c>
      <c r="I860" s="38">
        <v>234504</v>
      </c>
      <c r="J860" s="38">
        <f t="shared" si="12"/>
        <v>2345040</v>
      </c>
      <c r="K860" s="264"/>
    </row>
    <row r="861" spans="1:11" ht="31.5" customHeight="1">
      <c r="A861" s="37">
        <f t="shared" si="14"/>
        <v>441</v>
      </c>
      <c r="B861" s="46">
        <v>64221</v>
      </c>
      <c r="C861" s="78" t="s">
        <v>1545</v>
      </c>
      <c r="D861" s="301" t="s">
        <v>304</v>
      </c>
      <c r="E861" s="46">
        <v>0</v>
      </c>
      <c r="F861" s="46">
        <v>10</v>
      </c>
      <c r="G861" s="46">
        <v>10</v>
      </c>
      <c r="H861" s="46">
        <v>78110000</v>
      </c>
      <c r="I861" s="38">
        <v>234504</v>
      </c>
      <c r="J861" s="38">
        <f t="shared" si="12"/>
        <v>2345040</v>
      </c>
      <c r="K861" s="264"/>
    </row>
    <row r="862" spans="1:11" ht="31.5" customHeight="1">
      <c r="A862" s="37">
        <f t="shared" si="14"/>
        <v>442</v>
      </c>
      <c r="B862" s="46">
        <v>64221</v>
      </c>
      <c r="C862" s="78" t="s">
        <v>1546</v>
      </c>
      <c r="D862" s="301" t="s">
        <v>304</v>
      </c>
      <c r="E862" s="46">
        <v>0</v>
      </c>
      <c r="F862" s="46">
        <v>10</v>
      </c>
      <c r="G862" s="46">
        <v>10</v>
      </c>
      <c r="H862" s="46">
        <v>78110000</v>
      </c>
      <c r="I862" s="38">
        <v>234504</v>
      </c>
      <c r="J862" s="38">
        <f t="shared" si="12"/>
        <v>2345040</v>
      </c>
      <c r="K862" s="264"/>
    </row>
    <row r="863" spans="1:11" ht="31.5" customHeight="1">
      <c r="A863" s="37">
        <f t="shared" si="14"/>
        <v>443</v>
      </c>
      <c r="B863" s="46">
        <v>64221</v>
      </c>
      <c r="C863" s="78" t="s">
        <v>1547</v>
      </c>
      <c r="D863" s="301" t="s">
        <v>304</v>
      </c>
      <c r="E863" s="46">
        <v>0</v>
      </c>
      <c r="F863" s="46">
        <v>10</v>
      </c>
      <c r="G863" s="46">
        <v>10</v>
      </c>
      <c r="H863" s="46">
        <v>78110000</v>
      </c>
      <c r="I863" s="38">
        <v>234504</v>
      </c>
      <c r="J863" s="38">
        <f t="shared" si="12"/>
        <v>2345040</v>
      </c>
      <c r="K863" s="264"/>
    </row>
    <row r="864" spans="1:11" ht="31.5" customHeight="1">
      <c r="A864" s="37">
        <f t="shared" si="14"/>
        <v>444</v>
      </c>
      <c r="B864" s="46">
        <v>64221</v>
      </c>
      <c r="C864" s="78" t="s">
        <v>1548</v>
      </c>
      <c r="D864" s="301" t="s">
        <v>304</v>
      </c>
      <c r="E864" s="46">
        <v>0</v>
      </c>
      <c r="F864" s="46">
        <v>10</v>
      </c>
      <c r="G864" s="46">
        <v>10</v>
      </c>
      <c r="H864" s="46">
        <v>78110000</v>
      </c>
      <c r="I864" s="38">
        <v>234504</v>
      </c>
      <c r="J864" s="38">
        <f t="shared" si="12"/>
        <v>2345040</v>
      </c>
      <c r="K864" s="264"/>
    </row>
    <row r="865" spans="1:11" ht="37.5" customHeight="1">
      <c r="A865" s="37">
        <f t="shared" si="14"/>
        <v>445</v>
      </c>
      <c r="B865" s="46">
        <v>64221</v>
      </c>
      <c r="C865" s="78" t="s">
        <v>1549</v>
      </c>
      <c r="D865" s="301" t="s">
        <v>304</v>
      </c>
      <c r="E865" s="46">
        <v>0</v>
      </c>
      <c r="F865" s="46">
        <v>10</v>
      </c>
      <c r="G865" s="46">
        <v>10</v>
      </c>
      <c r="H865" s="46">
        <v>78110000</v>
      </c>
      <c r="I865" s="38"/>
      <c r="J865" s="38"/>
      <c r="K865" s="264"/>
    </row>
    <row r="866" spans="1:11" ht="30.75" customHeight="1">
      <c r="A866" s="37">
        <f t="shared" si="14"/>
        <v>446</v>
      </c>
      <c r="B866" s="46">
        <v>64221</v>
      </c>
      <c r="C866" s="78" t="s">
        <v>1550</v>
      </c>
      <c r="D866" s="301" t="s">
        <v>304</v>
      </c>
      <c r="E866" s="46">
        <v>0</v>
      </c>
      <c r="F866" s="46">
        <v>10</v>
      </c>
      <c r="G866" s="46">
        <v>10</v>
      </c>
      <c r="H866" s="46">
        <v>78110000</v>
      </c>
      <c r="I866" s="38">
        <v>234504</v>
      </c>
      <c r="J866" s="38">
        <f t="shared" si="12"/>
        <v>2345040</v>
      </c>
      <c r="K866" s="264"/>
    </row>
    <row r="867" spans="1:11" ht="30.75" customHeight="1">
      <c r="A867" s="37">
        <f t="shared" si="14"/>
        <v>447</v>
      </c>
      <c r="B867" s="46">
        <v>64221</v>
      </c>
      <c r="C867" s="78" t="s">
        <v>1551</v>
      </c>
      <c r="D867" s="301" t="s">
        <v>304</v>
      </c>
      <c r="E867" s="46">
        <v>0</v>
      </c>
      <c r="F867" s="46">
        <v>10</v>
      </c>
      <c r="G867" s="46">
        <v>10</v>
      </c>
      <c r="H867" s="46">
        <v>78110000</v>
      </c>
      <c r="I867" s="38">
        <v>234504</v>
      </c>
      <c r="J867" s="38">
        <f t="shared" si="12"/>
        <v>2345040</v>
      </c>
      <c r="K867" s="264"/>
    </row>
    <row r="868" spans="1:11" ht="30.75" customHeight="1">
      <c r="A868" s="37">
        <f t="shared" si="14"/>
        <v>448</v>
      </c>
      <c r="B868" s="46">
        <v>64221</v>
      </c>
      <c r="C868" s="78" t="s">
        <v>1552</v>
      </c>
      <c r="D868" s="301" t="s">
        <v>304</v>
      </c>
      <c r="E868" s="46">
        <v>0</v>
      </c>
      <c r="F868" s="46">
        <v>10</v>
      </c>
      <c r="G868" s="46">
        <v>10</v>
      </c>
      <c r="H868" s="46">
        <v>78110000</v>
      </c>
      <c r="I868" s="38">
        <v>234504</v>
      </c>
      <c r="J868" s="38">
        <f t="shared" si="12"/>
        <v>2345040</v>
      </c>
      <c r="K868" s="264"/>
    </row>
    <row r="869" spans="1:11" ht="30.75" customHeight="1">
      <c r="A869" s="37">
        <f t="shared" si="14"/>
        <v>449</v>
      </c>
      <c r="B869" s="46">
        <v>64221</v>
      </c>
      <c r="C869" s="78" t="s">
        <v>1553</v>
      </c>
      <c r="D869" s="301" t="s">
        <v>304</v>
      </c>
      <c r="E869" s="46">
        <v>0</v>
      </c>
      <c r="F869" s="46">
        <v>10</v>
      </c>
      <c r="G869" s="46">
        <v>10</v>
      </c>
      <c r="H869" s="46">
        <v>78110000</v>
      </c>
      <c r="I869" s="38">
        <v>234504</v>
      </c>
      <c r="J869" s="38">
        <f t="shared" si="12"/>
        <v>2345040</v>
      </c>
      <c r="K869" s="264"/>
    </row>
    <row r="870" spans="1:11" ht="30.75" customHeight="1">
      <c r="A870" s="37">
        <f t="shared" si="14"/>
        <v>450</v>
      </c>
      <c r="B870" s="46">
        <v>64221</v>
      </c>
      <c r="C870" s="78" t="s">
        <v>1554</v>
      </c>
      <c r="D870" s="301" t="s">
        <v>304</v>
      </c>
      <c r="E870" s="46">
        <v>0</v>
      </c>
      <c r="F870" s="46">
        <v>10</v>
      </c>
      <c r="G870" s="46">
        <v>10</v>
      </c>
      <c r="H870" s="46">
        <v>78110000</v>
      </c>
      <c r="I870" s="38">
        <v>234504</v>
      </c>
      <c r="J870" s="38">
        <f t="shared" si="12"/>
        <v>2345040</v>
      </c>
      <c r="K870" s="264"/>
    </row>
    <row r="871" spans="1:11" ht="30.75" customHeight="1">
      <c r="A871" s="37">
        <f t="shared" si="14"/>
        <v>451</v>
      </c>
      <c r="B871" s="46">
        <v>64221</v>
      </c>
      <c r="C871" s="78" t="s">
        <v>1555</v>
      </c>
      <c r="D871" s="301" t="s">
        <v>304</v>
      </c>
      <c r="E871" s="46">
        <v>0</v>
      </c>
      <c r="F871" s="46">
        <v>10</v>
      </c>
      <c r="G871" s="46">
        <v>10</v>
      </c>
      <c r="H871" s="46">
        <v>78110000</v>
      </c>
      <c r="I871" s="38">
        <v>234504</v>
      </c>
      <c r="J871" s="38">
        <f t="shared" si="12"/>
        <v>2345040</v>
      </c>
      <c r="K871" s="264"/>
    </row>
    <row r="872" spans="1:11" ht="30.75" customHeight="1">
      <c r="A872" s="37">
        <f t="shared" si="14"/>
        <v>452</v>
      </c>
      <c r="B872" s="46">
        <v>64221</v>
      </c>
      <c r="C872" s="78" t="s">
        <v>1556</v>
      </c>
      <c r="D872" s="301" t="s">
        <v>304</v>
      </c>
      <c r="E872" s="46">
        <v>0</v>
      </c>
      <c r="F872" s="46">
        <v>10</v>
      </c>
      <c r="G872" s="46">
        <v>10</v>
      </c>
      <c r="H872" s="46">
        <v>78110000</v>
      </c>
      <c r="I872" s="38">
        <v>234504</v>
      </c>
      <c r="J872" s="38">
        <f t="shared" si="12"/>
        <v>2345040</v>
      </c>
      <c r="K872" s="264"/>
    </row>
    <row r="873" spans="1:11" ht="30.75" customHeight="1">
      <c r="A873" s="37">
        <f t="shared" si="14"/>
        <v>453</v>
      </c>
      <c r="B873" s="46">
        <v>64221</v>
      </c>
      <c r="C873" s="78" t="s">
        <v>1557</v>
      </c>
      <c r="D873" s="301" t="s">
        <v>304</v>
      </c>
      <c r="E873" s="46">
        <v>0</v>
      </c>
      <c r="F873" s="46">
        <v>10</v>
      </c>
      <c r="G873" s="46">
        <v>10</v>
      </c>
      <c r="H873" s="46">
        <v>78110000</v>
      </c>
      <c r="I873" s="38">
        <v>234504</v>
      </c>
      <c r="J873" s="38">
        <f t="shared" si="12"/>
        <v>2345040</v>
      </c>
      <c r="K873" s="264"/>
    </row>
    <row r="874" spans="1:11" ht="30.75" customHeight="1">
      <c r="A874" s="37">
        <f t="shared" si="14"/>
        <v>454</v>
      </c>
      <c r="B874" s="46">
        <v>64221</v>
      </c>
      <c r="C874" s="78" t="s">
        <v>1558</v>
      </c>
      <c r="D874" s="301" t="s">
        <v>304</v>
      </c>
      <c r="E874" s="46">
        <v>0</v>
      </c>
      <c r="F874" s="46">
        <v>10</v>
      </c>
      <c r="G874" s="46">
        <v>10</v>
      </c>
      <c r="H874" s="46">
        <v>78110000</v>
      </c>
      <c r="I874" s="38">
        <v>234504</v>
      </c>
      <c r="J874" s="38">
        <f t="shared" si="12"/>
        <v>2345040</v>
      </c>
      <c r="K874" s="264"/>
    </row>
    <row r="875" spans="1:11" ht="30.75" customHeight="1">
      <c r="A875" s="37">
        <f t="shared" si="14"/>
        <v>455</v>
      </c>
      <c r="B875" s="46">
        <v>64221</v>
      </c>
      <c r="C875" s="78" t="s">
        <v>1559</v>
      </c>
      <c r="D875" s="301" t="s">
        <v>304</v>
      </c>
      <c r="E875" s="46">
        <v>0</v>
      </c>
      <c r="F875" s="46">
        <v>10</v>
      </c>
      <c r="G875" s="46">
        <v>10</v>
      </c>
      <c r="H875" s="46">
        <v>78110000</v>
      </c>
      <c r="I875" s="38">
        <v>234504</v>
      </c>
      <c r="J875" s="38">
        <f t="shared" ref="J875:J881" si="15">I875*F875</f>
        <v>2345040</v>
      </c>
      <c r="K875" s="264"/>
    </row>
    <row r="876" spans="1:11" ht="30.75" customHeight="1">
      <c r="A876" s="37">
        <f t="shared" si="14"/>
        <v>456</v>
      </c>
      <c r="B876" s="46">
        <v>64221</v>
      </c>
      <c r="C876" s="78" t="s">
        <v>1560</v>
      </c>
      <c r="D876" s="301" t="s">
        <v>304</v>
      </c>
      <c r="E876" s="46">
        <v>0</v>
      </c>
      <c r="F876" s="46">
        <v>10</v>
      </c>
      <c r="G876" s="46">
        <v>10</v>
      </c>
      <c r="H876" s="46">
        <v>78110000</v>
      </c>
      <c r="I876" s="38">
        <v>234504</v>
      </c>
      <c r="J876" s="38">
        <f t="shared" si="15"/>
        <v>2345040</v>
      </c>
      <c r="K876" s="264"/>
    </row>
    <row r="877" spans="1:11" ht="30.75" customHeight="1">
      <c r="A877" s="37">
        <f t="shared" si="14"/>
        <v>457</v>
      </c>
      <c r="B877" s="46">
        <v>64221</v>
      </c>
      <c r="C877" s="78" t="s">
        <v>1561</v>
      </c>
      <c r="D877" s="301" t="s">
        <v>304</v>
      </c>
      <c r="E877" s="46">
        <v>0</v>
      </c>
      <c r="F877" s="46">
        <v>10</v>
      </c>
      <c r="G877" s="46">
        <v>10</v>
      </c>
      <c r="H877" s="46">
        <v>78110000</v>
      </c>
      <c r="I877" s="38">
        <v>234504</v>
      </c>
      <c r="J877" s="38">
        <f t="shared" si="15"/>
        <v>2345040</v>
      </c>
      <c r="K877" s="264"/>
    </row>
    <row r="878" spans="1:11" ht="30.75" customHeight="1">
      <c r="A878" s="37">
        <f t="shared" si="14"/>
        <v>458</v>
      </c>
      <c r="B878" s="46">
        <v>64221</v>
      </c>
      <c r="C878" s="78" t="s">
        <v>1562</v>
      </c>
      <c r="D878" s="301" t="s">
        <v>304</v>
      </c>
      <c r="E878" s="46">
        <v>0</v>
      </c>
      <c r="F878" s="46">
        <v>10</v>
      </c>
      <c r="G878" s="46">
        <v>10</v>
      </c>
      <c r="H878" s="46">
        <v>78110000</v>
      </c>
      <c r="I878" s="38">
        <v>234504</v>
      </c>
      <c r="J878" s="38">
        <f t="shared" si="15"/>
        <v>2345040</v>
      </c>
      <c r="K878" s="264"/>
    </row>
    <row r="879" spans="1:11" ht="30.75" customHeight="1">
      <c r="A879" s="37">
        <f t="shared" si="14"/>
        <v>459</v>
      </c>
      <c r="B879" s="46">
        <v>64221</v>
      </c>
      <c r="C879" s="78" t="s">
        <v>1563</v>
      </c>
      <c r="D879" s="301" t="s">
        <v>304</v>
      </c>
      <c r="E879" s="46">
        <v>0</v>
      </c>
      <c r="F879" s="46">
        <v>10</v>
      </c>
      <c r="G879" s="46">
        <v>10</v>
      </c>
      <c r="H879" s="46">
        <v>78110000</v>
      </c>
      <c r="I879" s="38">
        <v>234504</v>
      </c>
      <c r="J879" s="38">
        <f t="shared" si="15"/>
        <v>2345040</v>
      </c>
      <c r="K879" s="264"/>
    </row>
    <row r="880" spans="1:11" ht="30.75" customHeight="1">
      <c r="A880" s="37">
        <f t="shared" si="14"/>
        <v>460</v>
      </c>
      <c r="B880" s="46">
        <v>64221</v>
      </c>
      <c r="C880" s="78" t="s">
        <v>1564</v>
      </c>
      <c r="D880" s="301" t="s">
        <v>304</v>
      </c>
      <c r="E880" s="46">
        <v>0</v>
      </c>
      <c r="F880" s="46">
        <v>10</v>
      </c>
      <c r="G880" s="46">
        <v>10</v>
      </c>
      <c r="H880" s="46">
        <v>78110000</v>
      </c>
      <c r="I880" s="38">
        <v>234504</v>
      </c>
      <c r="J880" s="38">
        <f t="shared" si="15"/>
        <v>2345040</v>
      </c>
      <c r="K880" s="264"/>
    </row>
    <row r="881" spans="1:11" ht="30.75" customHeight="1">
      <c r="A881" s="37">
        <f t="shared" si="14"/>
        <v>461</v>
      </c>
      <c r="B881" s="46">
        <v>64221</v>
      </c>
      <c r="C881" s="78" t="s">
        <v>1565</v>
      </c>
      <c r="D881" s="301" t="s">
        <v>304</v>
      </c>
      <c r="E881" s="46">
        <v>0</v>
      </c>
      <c r="F881" s="46">
        <v>10</v>
      </c>
      <c r="G881" s="46">
        <v>10</v>
      </c>
      <c r="H881" s="46">
        <v>78110000</v>
      </c>
      <c r="I881" s="38">
        <v>234504</v>
      </c>
      <c r="J881" s="38">
        <f t="shared" si="15"/>
        <v>2345040</v>
      </c>
      <c r="K881" s="264"/>
    </row>
    <row r="882" spans="1:11" ht="27" customHeight="1">
      <c r="A882" s="1290" t="s">
        <v>24</v>
      </c>
      <c r="B882" s="1290"/>
      <c r="C882" s="1290"/>
      <c r="D882" s="1290"/>
      <c r="E882" s="1290"/>
      <c r="F882" s="1290"/>
      <c r="G882" s="1290"/>
      <c r="H882" s="1290"/>
      <c r="I882" s="1290"/>
      <c r="J882" s="240">
        <f>+H431</f>
        <v>15000000</v>
      </c>
      <c r="K882" s="241"/>
    </row>
    <row r="883" spans="1:11">
      <c r="A883" s="40"/>
      <c r="B883" s="19"/>
      <c r="C883" s="10"/>
      <c r="D883" s="19"/>
      <c r="E883" s="19"/>
      <c r="F883" s="19"/>
      <c r="G883" s="19"/>
      <c r="H883" s="19"/>
      <c r="I883" s="80"/>
      <c r="J883" s="80"/>
      <c r="K883" s="264"/>
    </row>
    <row r="884" spans="1:11">
      <c r="A884" s="1154" t="s">
        <v>1005</v>
      </c>
      <c r="B884" s="1154"/>
      <c r="C884" s="1154"/>
      <c r="D884" s="1154"/>
      <c r="E884" s="1154"/>
      <c r="F884" s="1154"/>
      <c r="G884" s="1154"/>
      <c r="H884" s="1154"/>
      <c r="I884" s="1154"/>
      <c r="J884" s="1154"/>
      <c r="K884" s="264"/>
    </row>
    <row r="885" spans="1:11">
      <c r="A885" s="1257" t="s">
        <v>1112</v>
      </c>
      <c r="B885" s="1257"/>
      <c r="C885" s="1257"/>
      <c r="D885" s="1257"/>
      <c r="E885" s="1257"/>
      <c r="F885" s="1257"/>
      <c r="G885" s="1257"/>
      <c r="H885" s="1257"/>
      <c r="I885" s="1257"/>
      <c r="J885" s="1257"/>
      <c r="K885" s="264"/>
    </row>
    <row r="886" spans="1:11">
      <c r="A886" s="1306" t="s">
        <v>1050</v>
      </c>
      <c r="B886" s="1306"/>
      <c r="C886" s="1306"/>
      <c r="D886" s="1306"/>
      <c r="E886" s="1306"/>
      <c r="F886" s="1306"/>
      <c r="G886" s="1306"/>
      <c r="H886" s="1306"/>
      <c r="I886" s="1306"/>
      <c r="J886" s="1306"/>
      <c r="K886" s="264"/>
    </row>
    <row r="887" spans="1:11">
      <c r="A887" s="1156" t="s">
        <v>39</v>
      </c>
      <c r="B887" s="1156"/>
      <c r="C887" s="1156"/>
      <c r="D887" s="1156" t="s">
        <v>40</v>
      </c>
      <c r="E887" s="1156"/>
      <c r="F887" s="1156"/>
      <c r="G887" s="1156"/>
      <c r="H887" s="1156" t="s">
        <v>26</v>
      </c>
      <c r="I887" s="1156"/>
      <c r="J887" s="1156"/>
      <c r="K887" s="264"/>
    </row>
    <row r="888" spans="1:11" ht="37.5" customHeight="1">
      <c r="A888" s="1287" t="s">
        <v>1112</v>
      </c>
      <c r="B888" s="1288"/>
      <c r="C888" s="1289"/>
      <c r="D888" s="1297" t="s">
        <v>1113</v>
      </c>
      <c r="E888" s="1298"/>
      <c r="F888" s="1298"/>
      <c r="G888" s="1299"/>
      <c r="H888" s="1300">
        <v>7000000</v>
      </c>
      <c r="I888" s="1301"/>
      <c r="J888" s="1302"/>
      <c r="K888" s="264"/>
    </row>
    <row r="889" spans="1:11" ht="41.4">
      <c r="A889" s="36" t="s">
        <v>41</v>
      </c>
      <c r="B889" s="47" t="s">
        <v>42</v>
      </c>
      <c r="C889" s="47" t="s">
        <v>43</v>
      </c>
      <c r="D889" s="47" t="s">
        <v>44</v>
      </c>
      <c r="E889" s="47" t="s">
        <v>45</v>
      </c>
      <c r="F889" s="47" t="s">
        <v>46</v>
      </c>
      <c r="G889" s="47" t="s">
        <v>47</v>
      </c>
      <c r="H889" s="47" t="s">
        <v>48</v>
      </c>
      <c r="I889" s="47" t="s">
        <v>49</v>
      </c>
      <c r="J889" s="47" t="s">
        <v>50</v>
      </c>
      <c r="K889" s="264"/>
    </row>
    <row r="890" spans="1:11" ht="27.6">
      <c r="A890" s="168">
        <f>+A881+1</f>
        <v>462</v>
      </c>
      <c r="B890" s="46">
        <v>64221</v>
      </c>
      <c r="C890" s="302" t="s">
        <v>1567</v>
      </c>
      <c r="D890" s="303" t="s">
        <v>32</v>
      </c>
      <c r="E890" s="46">
        <v>0</v>
      </c>
      <c r="F890" s="46">
        <v>20</v>
      </c>
      <c r="G890" s="46">
        <f>F890</f>
        <v>20</v>
      </c>
      <c r="H890" s="168">
        <v>78111802</v>
      </c>
      <c r="I890" s="38"/>
      <c r="J890" s="38"/>
      <c r="K890" s="264"/>
    </row>
    <row r="891" spans="1:11" ht="27.6">
      <c r="A891" s="168">
        <f>+A890+1</f>
        <v>463</v>
      </c>
      <c r="B891" s="46">
        <v>64221</v>
      </c>
      <c r="C891" s="302" t="s">
        <v>1568</v>
      </c>
      <c r="D891" s="303" t="s">
        <v>32</v>
      </c>
      <c r="E891" s="46">
        <v>0</v>
      </c>
      <c r="F891" s="46">
        <v>20</v>
      </c>
      <c r="G891" s="46">
        <f t="shared" ref="G891:G901" si="16">F891</f>
        <v>20</v>
      </c>
      <c r="H891" s="168">
        <v>78111802</v>
      </c>
      <c r="I891" s="38"/>
      <c r="J891" s="38"/>
      <c r="K891" s="264"/>
    </row>
    <row r="892" spans="1:11" ht="27.6">
      <c r="A892" s="168">
        <f t="shared" ref="A892:A901" si="17">+A891+1</f>
        <v>464</v>
      </c>
      <c r="B892" s="46">
        <v>64221</v>
      </c>
      <c r="C892" s="304" t="s">
        <v>1569</v>
      </c>
      <c r="D892" s="303" t="s">
        <v>32</v>
      </c>
      <c r="E892" s="46">
        <v>0</v>
      </c>
      <c r="F892" s="46">
        <v>20</v>
      </c>
      <c r="G892" s="46">
        <f t="shared" si="16"/>
        <v>20</v>
      </c>
      <c r="H892" s="168">
        <v>78111802</v>
      </c>
      <c r="I892" s="38"/>
      <c r="J892" s="38"/>
      <c r="K892" s="264"/>
    </row>
    <row r="893" spans="1:11" ht="27.6">
      <c r="A893" s="168">
        <f t="shared" si="17"/>
        <v>465</v>
      </c>
      <c r="B893" s="46">
        <v>64221</v>
      </c>
      <c r="C893" s="304" t="s">
        <v>1570</v>
      </c>
      <c r="D893" s="303" t="s">
        <v>32</v>
      </c>
      <c r="E893" s="46">
        <v>0</v>
      </c>
      <c r="F893" s="46">
        <v>20</v>
      </c>
      <c r="G893" s="46">
        <f t="shared" si="16"/>
        <v>20</v>
      </c>
      <c r="H893" s="168">
        <v>78111802</v>
      </c>
      <c r="I893" s="38"/>
      <c r="J893" s="38"/>
      <c r="K893" s="264"/>
    </row>
    <row r="894" spans="1:11" ht="27.6">
      <c r="A894" s="168">
        <f t="shared" si="17"/>
        <v>466</v>
      </c>
      <c r="B894" s="46">
        <v>64221</v>
      </c>
      <c r="C894" s="304" t="s">
        <v>1571</v>
      </c>
      <c r="D894" s="303" t="s">
        <v>32</v>
      </c>
      <c r="E894" s="46">
        <v>0</v>
      </c>
      <c r="F894" s="46">
        <v>20</v>
      </c>
      <c r="G894" s="46">
        <f t="shared" si="16"/>
        <v>20</v>
      </c>
      <c r="H894" s="168">
        <v>78111802</v>
      </c>
      <c r="I894" s="38"/>
      <c r="J894" s="38"/>
      <c r="K894" s="264"/>
    </row>
    <row r="895" spans="1:11" ht="27.6">
      <c r="A895" s="168">
        <f t="shared" si="17"/>
        <v>467</v>
      </c>
      <c r="B895" s="46">
        <v>64221</v>
      </c>
      <c r="C895" s="304" t="s">
        <v>1572</v>
      </c>
      <c r="D895" s="303" t="s">
        <v>32</v>
      </c>
      <c r="E895" s="46">
        <v>0</v>
      </c>
      <c r="F895" s="46">
        <v>20</v>
      </c>
      <c r="G895" s="46">
        <f t="shared" si="16"/>
        <v>20</v>
      </c>
      <c r="H895" s="168">
        <v>78111802</v>
      </c>
      <c r="I895" s="38"/>
      <c r="J895" s="38"/>
      <c r="K895" s="264"/>
    </row>
    <row r="896" spans="1:11" ht="27.6">
      <c r="A896" s="168">
        <f t="shared" si="17"/>
        <v>468</v>
      </c>
      <c r="B896" s="46">
        <v>64221</v>
      </c>
      <c r="C896" s="304" t="s">
        <v>1573</v>
      </c>
      <c r="D896" s="303" t="s">
        <v>32</v>
      </c>
      <c r="E896" s="46">
        <v>0</v>
      </c>
      <c r="F896" s="46">
        <v>20</v>
      </c>
      <c r="G896" s="46">
        <f t="shared" si="16"/>
        <v>20</v>
      </c>
      <c r="H896" s="168">
        <v>78111802</v>
      </c>
      <c r="I896" s="38"/>
      <c r="J896" s="38"/>
      <c r="K896" s="264"/>
    </row>
    <row r="897" spans="1:11" ht="27.6">
      <c r="A897" s="168">
        <f t="shared" si="17"/>
        <v>469</v>
      </c>
      <c r="B897" s="46">
        <v>64221</v>
      </c>
      <c r="C897" s="304" t="s">
        <v>1574</v>
      </c>
      <c r="D897" s="303" t="s">
        <v>32</v>
      </c>
      <c r="E897" s="46">
        <v>0</v>
      </c>
      <c r="F897" s="46">
        <v>20</v>
      </c>
      <c r="G897" s="46">
        <f t="shared" si="16"/>
        <v>20</v>
      </c>
      <c r="H897" s="168">
        <v>78111802</v>
      </c>
      <c r="I897" s="38"/>
      <c r="J897" s="38"/>
      <c r="K897" s="264"/>
    </row>
    <row r="898" spans="1:11" ht="27.6">
      <c r="A898" s="168">
        <f t="shared" si="17"/>
        <v>470</v>
      </c>
      <c r="B898" s="46">
        <v>64221</v>
      </c>
      <c r="C898" s="302" t="s">
        <v>1575</v>
      </c>
      <c r="D898" s="303" t="s">
        <v>32</v>
      </c>
      <c r="E898" s="46">
        <v>0</v>
      </c>
      <c r="F898" s="46">
        <v>20</v>
      </c>
      <c r="G898" s="46">
        <f t="shared" si="16"/>
        <v>20</v>
      </c>
      <c r="H898" s="168">
        <v>78111802</v>
      </c>
      <c r="I898" s="38"/>
      <c r="J898" s="38"/>
      <c r="K898" s="264"/>
    </row>
    <row r="899" spans="1:11" ht="27.6">
      <c r="A899" s="168">
        <f t="shared" si="17"/>
        <v>471</v>
      </c>
      <c r="B899" s="46">
        <v>64221</v>
      </c>
      <c r="C899" s="302" t="s">
        <v>1576</v>
      </c>
      <c r="D899" s="303" t="s">
        <v>32</v>
      </c>
      <c r="E899" s="46">
        <v>0</v>
      </c>
      <c r="F899" s="46">
        <v>20</v>
      </c>
      <c r="G899" s="46">
        <f t="shared" si="16"/>
        <v>20</v>
      </c>
      <c r="H899" s="168">
        <v>78111802</v>
      </c>
      <c r="I899" s="38"/>
      <c r="J899" s="38"/>
      <c r="K899" s="264"/>
    </row>
    <row r="900" spans="1:11" ht="27.6">
      <c r="A900" s="168">
        <f t="shared" si="17"/>
        <v>472</v>
      </c>
      <c r="B900" s="46">
        <v>64221</v>
      </c>
      <c r="C900" s="302" t="s">
        <v>1577</v>
      </c>
      <c r="D900" s="303" t="s">
        <v>32</v>
      </c>
      <c r="E900" s="46">
        <v>0</v>
      </c>
      <c r="F900" s="46">
        <v>20</v>
      </c>
      <c r="G900" s="46">
        <f t="shared" si="16"/>
        <v>20</v>
      </c>
      <c r="H900" s="168">
        <v>78111802</v>
      </c>
      <c r="I900" s="38"/>
      <c r="J900" s="38"/>
      <c r="K900" s="264"/>
    </row>
    <row r="901" spans="1:11" ht="27.6">
      <c r="A901" s="168">
        <f t="shared" si="17"/>
        <v>473</v>
      </c>
      <c r="B901" s="46">
        <v>64221</v>
      </c>
      <c r="C901" s="302" t="s">
        <v>1578</v>
      </c>
      <c r="D901" s="303" t="s">
        <v>32</v>
      </c>
      <c r="E901" s="46">
        <v>0</v>
      </c>
      <c r="F901" s="46">
        <v>20</v>
      </c>
      <c r="G901" s="46">
        <f t="shared" si="16"/>
        <v>20</v>
      </c>
      <c r="H901" s="168">
        <v>78111802</v>
      </c>
      <c r="I901" s="38"/>
      <c r="J901" s="38"/>
      <c r="K901" s="264"/>
    </row>
    <row r="902" spans="1:11" ht="27" customHeight="1">
      <c r="A902" s="1290" t="s">
        <v>24</v>
      </c>
      <c r="B902" s="1290"/>
      <c r="C902" s="1290"/>
      <c r="D902" s="1290"/>
      <c r="E902" s="1290"/>
      <c r="F902" s="1290"/>
      <c r="G902" s="1290"/>
      <c r="H902" s="1290"/>
      <c r="I902" s="1290"/>
      <c r="J902" s="288">
        <f>+H888</f>
        <v>7000000</v>
      </c>
      <c r="K902" s="241"/>
    </row>
    <row r="903" spans="1:11">
      <c r="A903" s="5"/>
      <c r="B903" s="5"/>
      <c r="C903" s="5"/>
      <c r="D903" s="5"/>
      <c r="E903" s="5"/>
      <c r="F903" s="5"/>
      <c r="G903" s="5"/>
      <c r="H903" s="5"/>
      <c r="I903" s="5"/>
      <c r="J903" s="5"/>
      <c r="K903" s="264"/>
    </row>
    <row r="904" spans="1:11">
      <c r="A904" s="1156" t="s">
        <v>39</v>
      </c>
      <c r="B904" s="1156"/>
      <c r="C904" s="1156"/>
      <c r="D904" s="1287" t="s">
        <v>40</v>
      </c>
      <c r="E904" s="1288"/>
      <c r="F904" s="1288"/>
      <c r="G904" s="1289"/>
      <c r="H904" s="1287" t="s">
        <v>26</v>
      </c>
      <c r="I904" s="1288"/>
      <c r="J904" s="1289"/>
      <c r="K904" s="264"/>
    </row>
    <row r="905" spans="1:11" ht="24.75" customHeight="1">
      <c r="A905" s="1287" t="s">
        <v>1566</v>
      </c>
      <c r="B905" s="1288"/>
      <c r="C905" s="1289"/>
      <c r="D905" s="1297" t="s">
        <v>1579</v>
      </c>
      <c r="E905" s="1298"/>
      <c r="F905" s="1298"/>
      <c r="G905" s="1299"/>
      <c r="H905" s="1300">
        <v>3000000</v>
      </c>
      <c r="I905" s="1301"/>
      <c r="J905" s="1302"/>
      <c r="K905" s="264"/>
    </row>
    <row r="906" spans="1:11" ht="45.75" customHeight="1">
      <c r="A906" s="36" t="s">
        <v>41</v>
      </c>
      <c r="B906" s="47" t="s">
        <v>42</v>
      </c>
      <c r="C906" s="47" t="s">
        <v>43</v>
      </c>
      <c r="D906" s="47" t="s">
        <v>44</v>
      </c>
      <c r="E906" s="47" t="s">
        <v>45</v>
      </c>
      <c r="F906" s="47" t="s">
        <v>46</v>
      </c>
      <c r="G906" s="47" t="s">
        <v>47</v>
      </c>
      <c r="H906" s="47" t="s">
        <v>48</v>
      </c>
      <c r="I906" s="47" t="s">
        <v>49</v>
      </c>
      <c r="J906" s="47" t="s">
        <v>50</v>
      </c>
      <c r="K906" s="264"/>
    </row>
    <row r="907" spans="1:11" ht="27.75" customHeight="1">
      <c r="A907" s="189">
        <f>+A901+1</f>
        <v>474</v>
      </c>
      <c r="B907" s="71">
        <v>64242</v>
      </c>
      <c r="C907" s="305" t="s">
        <v>1580</v>
      </c>
      <c r="D907" s="168" t="s">
        <v>304</v>
      </c>
      <c r="E907" s="179">
        <v>0</v>
      </c>
      <c r="F907" s="179">
        <v>15</v>
      </c>
      <c r="G907" s="179">
        <v>15</v>
      </c>
      <c r="H907" s="71">
        <v>78111500</v>
      </c>
      <c r="I907" s="291"/>
      <c r="J907" s="291"/>
      <c r="K907" s="264"/>
    </row>
    <row r="908" spans="1:11" ht="27.75" customHeight="1">
      <c r="A908" s="189">
        <f>+A907+1</f>
        <v>475</v>
      </c>
      <c r="B908" s="71">
        <v>64242</v>
      </c>
      <c r="C908" s="305" t="s">
        <v>1581</v>
      </c>
      <c r="D908" s="168" t="s">
        <v>304</v>
      </c>
      <c r="E908" s="179">
        <v>0</v>
      </c>
      <c r="F908" s="179">
        <v>15</v>
      </c>
      <c r="G908" s="179">
        <v>15</v>
      </c>
      <c r="H908" s="71">
        <v>78111500</v>
      </c>
      <c r="I908" s="291"/>
      <c r="J908" s="291"/>
      <c r="K908" s="264"/>
    </row>
    <row r="909" spans="1:11" ht="27.75" customHeight="1">
      <c r="A909" s="189">
        <f>+A908+1</f>
        <v>476</v>
      </c>
      <c r="B909" s="71">
        <v>64242</v>
      </c>
      <c r="C909" s="305" t="s">
        <v>1582</v>
      </c>
      <c r="D909" s="168" t="s">
        <v>304</v>
      </c>
      <c r="E909" s="179">
        <v>0</v>
      </c>
      <c r="F909" s="179">
        <v>15</v>
      </c>
      <c r="G909" s="179">
        <v>15</v>
      </c>
      <c r="H909" s="71">
        <v>78111500</v>
      </c>
      <c r="I909" s="291"/>
      <c r="J909" s="291"/>
      <c r="K909" s="264"/>
    </row>
    <row r="910" spans="1:11" ht="27.75" customHeight="1">
      <c r="A910" s="189">
        <f>+A909+1</f>
        <v>477</v>
      </c>
      <c r="B910" s="71">
        <v>64242</v>
      </c>
      <c r="C910" s="305" t="s">
        <v>1583</v>
      </c>
      <c r="D910" s="168" t="s">
        <v>304</v>
      </c>
      <c r="E910" s="179">
        <v>0</v>
      </c>
      <c r="F910" s="179">
        <v>15</v>
      </c>
      <c r="G910" s="179">
        <v>15</v>
      </c>
      <c r="H910" s="71">
        <v>78111500</v>
      </c>
      <c r="I910" s="291"/>
      <c r="J910" s="291"/>
      <c r="K910" s="264"/>
    </row>
    <row r="911" spans="1:11" ht="27.75" customHeight="1">
      <c r="A911" s="189">
        <f>+A910+1</f>
        <v>478</v>
      </c>
      <c r="B911" s="71">
        <v>64242</v>
      </c>
      <c r="C911" s="305" t="s">
        <v>1584</v>
      </c>
      <c r="D911" s="168" t="s">
        <v>304</v>
      </c>
      <c r="E911" s="179">
        <v>0</v>
      </c>
      <c r="F911" s="179">
        <v>15</v>
      </c>
      <c r="G911" s="179">
        <v>15</v>
      </c>
      <c r="H911" s="71">
        <v>78111500</v>
      </c>
      <c r="I911" s="291"/>
      <c r="J911" s="291"/>
      <c r="K911" s="264"/>
    </row>
    <row r="912" spans="1:11" ht="27.75" customHeight="1">
      <c r="A912" s="189">
        <f>+A911+1</f>
        <v>479</v>
      </c>
      <c r="B912" s="71">
        <v>64242</v>
      </c>
      <c r="C912" s="305" t="s">
        <v>1585</v>
      </c>
      <c r="D912" s="168" t="s">
        <v>304</v>
      </c>
      <c r="E912" s="179">
        <v>0</v>
      </c>
      <c r="F912" s="179">
        <v>15</v>
      </c>
      <c r="G912" s="179">
        <v>15</v>
      </c>
      <c r="H912" s="71">
        <v>78111500</v>
      </c>
      <c r="I912" s="291"/>
      <c r="J912" s="291"/>
      <c r="K912" s="264"/>
    </row>
    <row r="913" spans="1:11" ht="27" customHeight="1">
      <c r="A913" s="1290" t="s">
        <v>24</v>
      </c>
      <c r="B913" s="1290"/>
      <c r="C913" s="1290"/>
      <c r="D913" s="1290"/>
      <c r="E913" s="1290"/>
      <c r="F913" s="1290"/>
      <c r="G913" s="1290"/>
      <c r="H913" s="1290"/>
      <c r="I913" s="1290"/>
      <c r="J913" s="288">
        <f>+H905</f>
        <v>3000000</v>
      </c>
      <c r="K913" s="241"/>
    </row>
    <row r="914" spans="1:11" ht="17.25" customHeight="1">
      <c r="A914" s="244"/>
      <c r="B914" s="125"/>
      <c r="C914" s="306"/>
      <c r="D914" s="167"/>
      <c r="E914" s="242"/>
      <c r="F914" s="242"/>
      <c r="G914" s="242"/>
      <c r="H914" s="125"/>
      <c r="I914" s="5"/>
      <c r="J914" s="5"/>
      <c r="K914" s="264"/>
    </row>
    <row r="915" spans="1:11" ht="18.75" customHeight="1">
      <c r="A915" s="1154" t="s">
        <v>1005</v>
      </c>
      <c r="B915" s="1154"/>
      <c r="C915" s="1154"/>
      <c r="D915" s="1154"/>
      <c r="E915" s="1154"/>
      <c r="F915" s="1154"/>
      <c r="G915" s="1154"/>
      <c r="H915" s="1154"/>
      <c r="I915" s="1154"/>
      <c r="J915" s="1154"/>
      <c r="K915" s="264"/>
    </row>
    <row r="916" spans="1:11" ht="14.25" customHeight="1">
      <c r="A916" s="1257" t="s">
        <v>1112</v>
      </c>
      <c r="B916" s="1257"/>
      <c r="C916" s="1257"/>
      <c r="D916" s="1257"/>
      <c r="E916" s="1257"/>
      <c r="F916" s="1257"/>
      <c r="G916" s="1257"/>
      <c r="H916" s="1257"/>
      <c r="I916" s="1257"/>
      <c r="J916" s="1257"/>
      <c r="K916" s="264"/>
    </row>
    <row r="917" spans="1:11" ht="18.75" customHeight="1">
      <c r="A917" s="1454" t="s">
        <v>1049</v>
      </c>
      <c r="B917" s="1454"/>
      <c r="C917" s="1454"/>
      <c r="D917" s="1454"/>
      <c r="E917" s="1454"/>
      <c r="F917" s="1454"/>
      <c r="G917" s="1454"/>
      <c r="H917" s="1454"/>
      <c r="I917" s="1454"/>
      <c r="J917" s="1454"/>
      <c r="K917" s="264"/>
    </row>
    <row r="918" spans="1:11" ht="32.25" customHeight="1">
      <c r="A918" s="1283" t="s">
        <v>39</v>
      </c>
      <c r="B918" s="1284"/>
      <c r="C918" s="1285"/>
      <c r="D918" s="1283" t="s">
        <v>40</v>
      </c>
      <c r="E918" s="1284"/>
      <c r="F918" s="1284"/>
      <c r="G918" s="1285"/>
      <c r="H918" s="1283" t="s">
        <v>26</v>
      </c>
      <c r="I918" s="1284"/>
      <c r="J918" s="1285"/>
      <c r="K918" s="264"/>
    </row>
    <row r="919" spans="1:11" ht="32.25" customHeight="1">
      <c r="A919" s="1282" t="s">
        <v>86</v>
      </c>
      <c r="B919" s="1282"/>
      <c r="C919" s="1282"/>
      <c r="D919" s="1282" t="s">
        <v>1601</v>
      </c>
      <c r="E919" s="1282"/>
      <c r="F919" s="1282"/>
      <c r="G919" s="1282"/>
      <c r="H919" s="1455">
        <v>5000000</v>
      </c>
      <c r="I919" s="1455"/>
      <c r="J919" s="1455"/>
      <c r="K919" s="264"/>
    </row>
    <row r="920" spans="1:11" ht="40.5" customHeight="1">
      <c r="A920" s="307" t="s">
        <v>41</v>
      </c>
      <c r="B920" s="308" t="s">
        <v>42</v>
      </c>
      <c r="C920" s="308" t="s">
        <v>43</v>
      </c>
      <c r="D920" s="308" t="s">
        <v>44</v>
      </c>
      <c r="E920" s="308" t="s">
        <v>45</v>
      </c>
      <c r="F920" s="308" t="s">
        <v>46</v>
      </c>
      <c r="G920" s="308" t="s">
        <v>47</v>
      </c>
      <c r="H920" s="308" t="s">
        <v>48</v>
      </c>
      <c r="I920" s="308" t="s">
        <v>49</v>
      </c>
      <c r="J920" s="308" t="s">
        <v>50</v>
      </c>
      <c r="K920" s="264"/>
    </row>
    <row r="921" spans="1:11" ht="32.25" customHeight="1">
      <c r="A921" s="37">
        <f>+A912+1</f>
        <v>480</v>
      </c>
      <c r="B921" s="46">
        <v>64221</v>
      </c>
      <c r="C921" s="184" t="s">
        <v>1586</v>
      </c>
      <c r="D921" s="160" t="s">
        <v>304</v>
      </c>
      <c r="E921" s="39">
        <v>0</v>
      </c>
      <c r="F921" s="39">
        <v>5</v>
      </c>
      <c r="G921" s="39">
        <v>5</v>
      </c>
      <c r="H921" s="168">
        <v>78111802</v>
      </c>
      <c r="I921" s="309">
        <v>234504</v>
      </c>
      <c r="J921" s="309">
        <f>I921*F921</f>
        <v>1172520</v>
      </c>
      <c r="K921" s="264"/>
    </row>
    <row r="922" spans="1:11" ht="32.25" customHeight="1">
      <c r="A922" s="37">
        <f>+A921+1</f>
        <v>481</v>
      </c>
      <c r="B922" s="46">
        <v>64221</v>
      </c>
      <c r="C922" s="190" t="s">
        <v>1587</v>
      </c>
      <c r="D922" s="160" t="s">
        <v>304</v>
      </c>
      <c r="E922" s="39">
        <v>0</v>
      </c>
      <c r="F922" s="39">
        <v>5</v>
      </c>
      <c r="G922" s="39">
        <v>5</v>
      </c>
      <c r="H922" s="168">
        <v>78111802</v>
      </c>
      <c r="I922" s="309">
        <v>389657</v>
      </c>
      <c r="J922" s="309">
        <v>14858000</v>
      </c>
      <c r="K922" s="264"/>
    </row>
    <row r="923" spans="1:11" ht="32.25" customHeight="1">
      <c r="A923" s="37">
        <f t="shared" ref="A923:A930" si="18">+A922+1</f>
        <v>482</v>
      </c>
      <c r="B923" s="46">
        <v>64221</v>
      </c>
      <c r="C923" s="305" t="s">
        <v>1588</v>
      </c>
      <c r="D923" s="160" t="s">
        <v>304</v>
      </c>
      <c r="E923" s="39">
        <v>0</v>
      </c>
      <c r="F923" s="160">
        <v>10</v>
      </c>
      <c r="G923" s="160">
        <v>10</v>
      </c>
      <c r="H923" s="168">
        <v>78111802</v>
      </c>
      <c r="I923" s="305"/>
      <c r="J923" s="310"/>
      <c r="K923" s="264"/>
    </row>
    <row r="924" spans="1:11" ht="32.25" customHeight="1">
      <c r="A924" s="37">
        <f t="shared" si="18"/>
        <v>483</v>
      </c>
      <c r="B924" s="46">
        <v>64221</v>
      </c>
      <c r="C924" s="305" t="s">
        <v>1589</v>
      </c>
      <c r="D924" s="160" t="s">
        <v>304</v>
      </c>
      <c r="E924" s="39">
        <v>0</v>
      </c>
      <c r="F924" s="160">
        <v>10</v>
      </c>
      <c r="G924" s="160">
        <v>10</v>
      </c>
      <c r="H924" s="168">
        <v>78111802</v>
      </c>
      <c r="I924" s="309"/>
      <c r="J924" s="309"/>
      <c r="K924" s="264"/>
    </row>
    <row r="925" spans="1:11" ht="32.25" customHeight="1">
      <c r="A925" s="37">
        <f t="shared" si="18"/>
        <v>484</v>
      </c>
      <c r="B925" s="46">
        <v>64221</v>
      </c>
      <c r="C925" s="305" t="s">
        <v>1590</v>
      </c>
      <c r="D925" s="160" t="s">
        <v>304</v>
      </c>
      <c r="E925" s="39">
        <v>0</v>
      </c>
      <c r="F925" s="160">
        <v>10</v>
      </c>
      <c r="G925" s="160">
        <v>10</v>
      </c>
      <c r="H925" s="168">
        <v>78111802</v>
      </c>
      <c r="I925" s="309"/>
      <c r="J925" s="309" t="s">
        <v>1587</v>
      </c>
      <c r="K925" s="264"/>
    </row>
    <row r="926" spans="1:11" ht="43.5" customHeight="1">
      <c r="A926" s="37">
        <f t="shared" si="18"/>
        <v>485</v>
      </c>
      <c r="B926" s="46">
        <v>64221</v>
      </c>
      <c r="C926" s="305" t="s">
        <v>1591</v>
      </c>
      <c r="D926" s="160" t="s">
        <v>304</v>
      </c>
      <c r="E926" s="39">
        <v>0</v>
      </c>
      <c r="F926" s="160">
        <v>10</v>
      </c>
      <c r="G926" s="160">
        <v>10</v>
      </c>
      <c r="H926" s="168">
        <v>78111802</v>
      </c>
      <c r="I926" s="309"/>
      <c r="J926" s="309"/>
      <c r="K926" s="264"/>
    </row>
    <row r="927" spans="1:11" ht="32.25" customHeight="1">
      <c r="A927" s="37">
        <f t="shared" si="18"/>
        <v>486</v>
      </c>
      <c r="B927" s="46">
        <v>64221</v>
      </c>
      <c r="C927" s="305" t="s">
        <v>1592</v>
      </c>
      <c r="D927" s="160" t="s">
        <v>304</v>
      </c>
      <c r="E927" s="39">
        <v>0</v>
      </c>
      <c r="F927" s="160">
        <v>10</v>
      </c>
      <c r="G927" s="160">
        <v>10</v>
      </c>
      <c r="H927" s="168">
        <v>78111802</v>
      </c>
      <c r="I927" s="309"/>
      <c r="J927" s="309"/>
      <c r="K927" s="264"/>
    </row>
    <row r="928" spans="1:11" ht="32.25" customHeight="1">
      <c r="A928" s="37">
        <f t="shared" si="18"/>
        <v>487</v>
      </c>
      <c r="B928" s="46">
        <v>64221</v>
      </c>
      <c r="C928" s="305" t="s">
        <v>1593</v>
      </c>
      <c r="D928" s="160" t="s">
        <v>304</v>
      </c>
      <c r="E928" s="39">
        <v>0</v>
      </c>
      <c r="F928" s="160">
        <v>10</v>
      </c>
      <c r="G928" s="160">
        <v>10</v>
      </c>
      <c r="H928" s="168">
        <v>78111802</v>
      </c>
      <c r="I928" s="309"/>
      <c r="J928" s="309"/>
      <c r="K928" s="264"/>
    </row>
    <row r="929" spans="1:11" ht="32.25" customHeight="1">
      <c r="A929" s="37">
        <f t="shared" si="18"/>
        <v>488</v>
      </c>
      <c r="B929" s="46">
        <v>64221</v>
      </c>
      <c r="C929" s="311" t="s">
        <v>1594</v>
      </c>
      <c r="D929" s="312" t="s">
        <v>304</v>
      </c>
      <c r="E929" s="313">
        <v>0</v>
      </c>
      <c r="F929" s="313">
        <v>5</v>
      </c>
      <c r="G929" s="313">
        <v>5</v>
      </c>
      <c r="H929" s="314">
        <v>78111802</v>
      </c>
      <c r="I929" s="315"/>
      <c r="J929" s="315"/>
      <c r="K929" s="264"/>
    </row>
    <row r="930" spans="1:11" ht="32.25" customHeight="1">
      <c r="A930" s="37">
        <f t="shared" si="18"/>
        <v>489</v>
      </c>
      <c r="B930" s="46">
        <v>64221</v>
      </c>
      <c r="C930" s="305" t="s">
        <v>1595</v>
      </c>
      <c r="D930" s="160" t="s">
        <v>304</v>
      </c>
      <c r="E930" s="39">
        <v>0</v>
      </c>
      <c r="F930" s="39">
        <v>5</v>
      </c>
      <c r="G930" s="39">
        <v>5</v>
      </c>
      <c r="H930" s="168">
        <v>78111802</v>
      </c>
      <c r="I930" s="309"/>
      <c r="J930" s="309"/>
      <c r="K930" s="264"/>
    </row>
    <row r="931" spans="1:11" ht="27" customHeight="1">
      <c r="A931" s="1290" t="s">
        <v>24</v>
      </c>
      <c r="B931" s="1290"/>
      <c r="C931" s="1290"/>
      <c r="D931" s="1290"/>
      <c r="E931" s="1290"/>
      <c r="F931" s="1290"/>
      <c r="G931" s="1290"/>
      <c r="H931" s="1290"/>
      <c r="I931" s="1290"/>
      <c r="J931" s="288">
        <f>+H919</f>
        <v>5000000</v>
      </c>
      <c r="K931" s="241"/>
    </row>
    <row r="932" spans="1:11" ht="18" customHeight="1">
      <c r="A932" s="244"/>
      <c r="B932" s="125"/>
      <c r="C932" s="306"/>
      <c r="D932" s="167"/>
      <c r="E932" s="242"/>
      <c r="F932" s="242"/>
      <c r="G932" s="242"/>
      <c r="H932" s="125"/>
      <c r="I932" s="5"/>
      <c r="J932" s="5"/>
      <c r="K932" s="264"/>
    </row>
    <row r="933" spans="1:11">
      <c r="A933" s="1318" t="s">
        <v>100</v>
      </c>
      <c r="B933" s="1318"/>
      <c r="C933" s="1318"/>
      <c r="D933" s="1318"/>
      <c r="E933" s="1318"/>
      <c r="F933" s="1318"/>
      <c r="G933" s="1318"/>
      <c r="H933" s="1318"/>
      <c r="I933" s="1318"/>
      <c r="J933" s="1318"/>
      <c r="K933" s="264"/>
    </row>
    <row r="934" spans="1:11">
      <c r="A934" s="1318" t="s">
        <v>95</v>
      </c>
      <c r="B934" s="1318"/>
      <c r="C934" s="1318"/>
      <c r="D934" s="1318"/>
      <c r="E934" s="1318"/>
      <c r="F934" s="1318"/>
      <c r="G934" s="1318"/>
      <c r="H934" s="1318"/>
      <c r="I934" s="1318"/>
      <c r="J934" s="1318"/>
      <c r="K934" s="264"/>
    </row>
    <row r="935" spans="1:11">
      <c r="A935" s="1306" t="s">
        <v>1050</v>
      </c>
      <c r="B935" s="1306"/>
      <c r="C935" s="1306"/>
      <c r="D935" s="1306"/>
      <c r="E935" s="1306"/>
      <c r="F935" s="1306"/>
      <c r="G935" s="1306"/>
      <c r="H935" s="1306"/>
      <c r="I935" s="1306"/>
      <c r="J935" s="1306"/>
      <c r="K935" s="264"/>
    </row>
    <row r="936" spans="1:11" ht="25.5" customHeight="1">
      <c r="A936" s="1156" t="s">
        <v>39</v>
      </c>
      <c r="B936" s="1156"/>
      <c r="C936" s="1156"/>
      <c r="D936" s="1156" t="s">
        <v>40</v>
      </c>
      <c r="E936" s="1156"/>
      <c r="F936" s="1156"/>
      <c r="G936" s="1156"/>
      <c r="H936" s="1156" t="s">
        <v>26</v>
      </c>
      <c r="I936" s="1156"/>
      <c r="J936" s="1156"/>
      <c r="K936" s="264"/>
    </row>
    <row r="937" spans="1:11" ht="26.25" customHeight="1">
      <c r="A937" s="1156" t="s">
        <v>1115</v>
      </c>
      <c r="B937" s="1156"/>
      <c r="C937" s="1156"/>
      <c r="D937" s="1157" t="s">
        <v>100</v>
      </c>
      <c r="E937" s="1157"/>
      <c r="F937" s="1157"/>
      <c r="G937" s="1157"/>
      <c r="H937" s="1159">
        <v>8000000</v>
      </c>
      <c r="I937" s="1159"/>
      <c r="J937" s="1159"/>
      <c r="K937" s="264"/>
    </row>
    <row r="938" spans="1:11" ht="41.4">
      <c r="A938" s="36" t="s">
        <v>41</v>
      </c>
      <c r="B938" s="47" t="s">
        <v>42</v>
      </c>
      <c r="C938" s="47" t="s">
        <v>43</v>
      </c>
      <c r="D938" s="47" t="s">
        <v>44</v>
      </c>
      <c r="E938" s="47" t="s">
        <v>45</v>
      </c>
      <c r="F938" s="47" t="s">
        <v>46</v>
      </c>
      <c r="G938" s="47" t="s">
        <v>47</v>
      </c>
      <c r="H938" s="47" t="s">
        <v>48</v>
      </c>
      <c r="I938" s="47" t="s">
        <v>49</v>
      </c>
      <c r="J938" s="47" t="s">
        <v>50</v>
      </c>
      <c r="K938" s="264"/>
    </row>
    <row r="939" spans="1:11" ht="50.25" customHeight="1">
      <c r="A939" s="46">
        <f>+A930+1</f>
        <v>490</v>
      </c>
      <c r="B939" s="46">
        <v>4112198</v>
      </c>
      <c r="C939" s="316" t="s">
        <v>1596</v>
      </c>
      <c r="D939" s="37" t="s">
        <v>32</v>
      </c>
      <c r="E939" s="37">
        <v>1</v>
      </c>
      <c r="F939" s="46">
        <v>1</v>
      </c>
      <c r="G939" s="46">
        <v>1</v>
      </c>
      <c r="H939" s="164">
        <v>30162303</v>
      </c>
      <c r="I939" s="46"/>
      <c r="J939" s="46"/>
      <c r="K939" s="264"/>
    </row>
    <row r="940" spans="1:11" ht="44.25" customHeight="1">
      <c r="A940" s="46">
        <f>+A939+1</f>
        <v>491</v>
      </c>
      <c r="B940" s="46">
        <v>4112198</v>
      </c>
      <c r="C940" s="316" t="s">
        <v>1597</v>
      </c>
      <c r="D940" s="37" t="s">
        <v>32</v>
      </c>
      <c r="E940" s="37">
        <v>1</v>
      </c>
      <c r="F940" s="46">
        <v>1</v>
      </c>
      <c r="G940" s="46">
        <v>1</v>
      </c>
      <c r="H940" s="164">
        <v>30162303</v>
      </c>
      <c r="I940" s="46"/>
      <c r="J940" s="46"/>
      <c r="K940" s="264"/>
    </row>
    <row r="941" spans="1:11" ht="42.75" customHeight="1">
      <c r="A941" s="46">
        <f>+A940+1</f>
        <v>492</v>
      </c>
      <c r="B941" s="46">
        <v>4112198</v>
      </c>
      <c r="C941" s="316" t="s">
        <v>1598</v>
      </c>
      <c r="D941" s="37" t="s">
        <v>32</v>
      </c>
      <c r="E941" s="37">
        <v>1</v>
      </c>
      <c r="F941" s="46">
        <v>1</v>
      </c>
      <c r="G941" s="46">
        <v>1</v>
      </c>
      <c r="H941" s="164">
        <v>30162303</v>
      </c>
      <c r="I941" s="46"/>
      <c r="J941" s="46"/>
      <c r="K941" s="264"/>
    </row>
    <row r="942" spans="1:11" ht="41.25" customHeight="1">
      <c r="A942" s="46">
        <f>+A941+1</f>
        <v>493</v>
      </c>
      <c r="B942" s="46">
        <v>4112198</v>
      </c>
      <c r="C942" s="316" t="s">
        <v>1599</v>
      </c>
      <c r="D942" s="37" t="s">
        <v>32</v>
      </c>
      <c r="E942" s="37">
        <v>1</v>
      </c>
      <c r="F942" s="46">
        <v>1</v>
      </c>
      <c r="G942" s="46">
        <v>1</v>
      </c>
      <c r="H942" s="164">
        <v>30162303</v>
      </c>
      <c r="I942" s="46"/>
      <c r="J942" s="46"/>
      <c r="K942" s="264"/>
    </row>
    <row r="943" spans="1:11" ht="27" customHeight="1">
      <c r="A943" s="1290" t="s">
        <v>24</v>
      </c>
      <c r="B943" s="1290"/>
      <c r="C943" s="1290"/>
      <c r="D943" s="1290"/>
      <c r="E943" s="1290"/>
      <c r="F943" s="1290"/>
      <c r="G943" s="1290"/>
      <c r="H943" s="1290"/>
      <c r="I943" s="1290"/>
      <c r="J943" s="288">
        <f>+H937</f>
        <v>8000000</v>
      </c>
      <c r="K943" s="241"/>
    </row>
    <row r="944" spans="1:11">
      <c r="A944" s="5"/>
      <c r="B944" s="5"/>
      <c r="C944" s="5"/>
      <c r="D944" s="5"/>
      <c r="E944" s="5"/>
      <c r="F944" s="5"/>
      <c r="G944" s="5"/>
      <c r="H944" s="5"/>
      <c r="I944" s="5"/>
      <c r="J944" s="5"/>
      <c r="K944" s="264"/>
    </row>
    <row r="945" spans="1:11">
      <c r="A945" s="1318" t="s">
        <v>1603</v>
      </c>
      <c r="B945" s="1318"/>
      <c r="C945" s="1318"/>
      <c r="D945" s="1318"/>
      <c r="E945" s="1318"/>
      <c r="F945" s="1318"/>
      <c r="G945" s="1318"/>
      <c r="H945" s="1318"/>
      <c r="I945" s="1318"/>
      <c r="J945" s="1318"/>
      <c r="K945" s="264"/>
    </row>
    <row r="946" spans="1:11">
      <c r="A946" s="1318" t="s">
        <v>1602</v>
      </c>
      <c r="B946" s="1318"/>
      <c r="C946" s="1318"/>
      <c r="D946" s="1318"/>
      <c r="E946" s="1318"/>
      <c r="F946" s="1318"/>
      <c r="G946" s="1318"/>
      <c r="H946" s="1318"/>
      <c r="I946" s="1318"/>
      <c r="J946" s="1318"/>
      <c r="K946" s="264"/>
    </row>
    <row r="947" spans="1:11">
      <c r="A947" s="1456" t="s">
        <v>1050</v>
      </c>
      <c r="B947" s="1456"/>
      <c r="C947" s="1456"/>
      <c r="D947" s="1456"/>
      <c r="E947" s="1456"/>
      <c r="F947" s="1456"/>
      <c r="G947" s="1456"/>
      <c r="H947" s="1456"/>
      <c r="I947" s="1456"/>
      <c r="J947" s="1456"/>
      <c r="K947" s="264"/>
    </row>
    <row r="948" spans="1:11">
      <c r="A948" s="1156" t="s">
        <v>39</v>
      </c>
      <c r="B948" s="1156"/>
      <c r="C948" s="1156"/>
      <c r="D948" s="1287" t="s">
        <v>40</v>
      </c>
      <c r="E948" s="1288"/>
      <c r="F948" s="1288"/>
      <c r="G948" s="1289"/>
      <c r="H948" s="1287" t="s">
        <v>26</v>
      </c>
      <c r="I948" s="1288"/>
      <c r="J948" s="1289"/>
      <c r="K948" s="264"/>
    </row>
    <row r="949" spans="1:11" ht="24.75" customHeight="1">
      <c r="A949" s="1287" t="s">
        <v>1116</v>
      </c>
      <c r="B949" s="1288"/>
      <c r="C949" s="1289"/>
      <c r="D949" s="1297" t="s">
        <v>1117</v>
      </c>
      <c r="E949" s="1298"/>
      <c r="F949" s="1298"/>
      <c r="G949" s="1299"/>
      <c r="H949" s="1300">
        <v>2000000</v>
      </c>
      <c r="I949" s="1301"/>
      <c r="J949" s="1302"/>
      <c r="K949" s="264"/>
    </row>
    <row r="950" spans="1:11" ht="41.4">
      <c r="A950" s="36" t="s">
        <v>41</v>
      </c>
      <c r="B950" s="47" t="s">
        <v>42</v>
      </c>
      <c r="C950" s="47" t="s">
        <v>43</v>
      </c>
      <c r="D950" s="47" t="s">
        <v>44</v>
      </c>
      <c r="E950" s="47" t="s">
        <v>45</v>
      </c>
      <c r="F950" s="47" t="s">
        <v>46</v>
      </c>
      <c r="G950" s="47" t="s">
        <v>47</v>
      </c>
      <c r="H950" s="47" t="s">
        <v>48</v>
      </c>
      <c r="I950" s="47" t="s">
        <v>49</v>
      </c>
      <c r="J950" s="47" t="s">
        <v>50</v>
      </c>
      <c r="K950" s="264"/>
    </row>
    <row r="951" spans="1:11" ht="34.5" customHeight="1">
      <c r="A951" s="46">
        <f>+A942+1</f>
        <v>494</v>
      </c>
      <c r="B951" s="46">
        <v>4721401</v>
      </c>
      <c r="C951" s="317" t="s">
        <v>1600</v>
      </c>
      <c r="D951" s="168" t="s">
        <v>327</v>
      </c>
      <c r="E951" s="168">
        <v>0</v>
      </c>
      <c r="F951" s="164">
        <v>4</v>
      </c>
      <c r="G951" s="164">
        <v>4</v>
      </c>
      <c r="H951" s="164">
        <v>30162303</v>
      </c>
      <c r="I951" s="292"/>
      <c r="J951" s="292"/>
      <c r="K951" s="264"/>
    </row>
    <row r="952" spans="1:11" ht="27" customHeight="1">
      <c r="A952" s="1290" t="s">
        <v>24</v>
      </c>
      <c r="B952" s="1290"/>
      <c r="C952" s="1290"/>
      <c r="D952" s="1290"/>
      <c r="E952" s="1290"/>
      <c r="F952" s="1290"/>
      <c r="G952" s="1290"/>
      <c r="H952" s="1290"/>
      <c r="I952" s="1290"/>
      <c r="J952" s="288">
        <f>+H949</f>
        <v>2000000</v>
      </c>
      <c r="K952" s="241"/>
    </row>
    <row r="953" spans="1:11" ht="15" thickBot="1">
      <c r="A953" s="191"/>
      <c r="B953" s="191"/>
      <c r="C953" s="191"/>
      <c r="D953" s="191"/>
      <c r="E953" s="191"/>
      <c r="F953" s="191"/>
      <c r="G953" s="191"/>
      <c r="H953" s="191"/>
      <c r="I953" s="191"/>
      <c r="J953" s="191"/>
      <c r="K953" s="264"/>
    </row>
    <row r="954" spans="1:11" ht="16.2" thickBot="1">
      <c r="A954" s="1405" t="s">
        <v>318</v>
      </c>
      <c r="B954" s="1406"/>
      <c r="C954" s="1406"/>
      <c r="D954" s="1406"/>
      <c r="E954" s="1406"/>
      <c r="F954" s="1406"/>
      <c r="G954" s="1406"/>
      <c r="H954" s="1406"/>
      <c r="I954" s="1407"/>
      <c r="J954" s="323">
        <f>+J425+J882+J902+J913+J931+J943+J952</f>
        <v>51267532</v>
      </c>
    </row>
    <row r="955" spans="1:11" ht="11.25" customHeight="1">
      <c r="A955" s="324"/>
      <c r="B955" s="325"/>
      <c r="C955" s="326"/>
      <c r="D955" s="327"/>
      <c r="E955" s="328"/>
      <c r="F955" s="325"/>
      <c r="G955" s="328"/>
      <c r="H955" s="325"/>
      <c r="I955" s="328"/>
      <c r="J955" s="328"/>
    </row>
    <row r="956" spans="1:11" ht="15.6">
      <c r="A956" s="1410" t="s">
        <v>930</v>
      </c>
      <c r="B956" s="1411"/>
      <c r="C956" s="1411"/>
      <c r="D956" s="1411"/>
      <c r="E956" s="1411"/>
      <c r="F956" s="1411"/>
      <c r="G956" s="1411"/>
      <c r="H956" s="1411"/>
      <c r="I956" s="1411"/>
      <c r="J956" s="1411"/>
    </row>
    <row r="957" spans="1:11">
      <c r="A957" s="162"/>
      <c r="B957" s="162"/>
      <c r="C957" s="162"/>
      <c r="D957" s="162"/>
      <c r="E957" s="162"/>
      <c r="F957" s="162"/>
      <c r="G957" s="162"/>
      <c r="H957" s="162"/>
      <c r="I957" s="162"/>
      <c r="J957" s="162"/>
    </row>
    <row r="958" spans="1:11">
      <c r="A958" s="1154" t="s">
        <v>924</v>
      </c>
      <c r="B958" s="1154"/>
      <c r="C958" s="1154"/>
      <c r="D958" s="1154"/>
      <c r="E958" s="1154"/>
      <c r="F958" s="1154"/>
      <c r="G958" s="1154"/>
      <c r="H958" s="1154"/>
      <c r="I958" s="1154"/>
      <c r="J958" s="1154"/>
    </row>
    <row r="959" spans="1:11">
      <c r="A959" s="1155" t="s">
        <v>915</v>
      </c>
      <c r="B959" s="1155"/>
      <c r="C959" s="1155"/>
      <c r="D959" s="1155"/>
      <c r="E959" s="1155"/>
      <c r="F959" s="1155"/>
      <c r="G959" s="1155"/>
      <c r="H959" s="1155"/>
      <c r="I959" s="1155"/>
      <c r="J959" s="1155"/>
    </row>
    <row r="960" spans="1:11">
      <c r="A960" s="1244" t="s">
        <v>940</v>
      </c>
      <c r="B960" s="1244"/>
      <c r="C960" s="1244"/>
      <c r="D960" s="1244"/>
      <c r="E960" s="1244"/>
      <c r="F960" s="1244"/>
      <c r="G960" s="1244"/>
      <c r="H960" s="1244"/>
      <c r="I960" s="1244"/>
      <c r="J960" s="1244"/>
    </row>
    <row r="961" spans="1:14" ht="15">
      <c r="A961" s="162"/>
      <c r="B961" s="40"/>
      <c r="C961" s="158"/>
      <c r="D961" s="40"/>
      <c r="E961" s="40"/>
      <c r="F961" s="40"/>
      <c r="G961" s="40"/>
      <c r="H961" s="159"/>
      <c r="I961" s="162"/>
      <c r="J961" s="162"/>
    </row>
    <row r="962" spans="1:14" ht="35.25" customHeight="1">
      <c r="A962" s="1165" t="s">
        <v>915</v>
      </c>
      <c r="B962" s="1165"/>
      <c r="C962" s="1165"/>
      <c r="D962" s="1261" t="s">
        <v>924</v>
      </c>
      <c r="E962" s="1261"/>
      <c r="F962" s="1261"/>
      <c r="G962" s="1261"/>
      <c r="H962" s="1262">
        <v>2760558</v>
      </c>
      <c r="I962" s="1263"/>
      <c r="J962" s="1263"/>
    </row>
    <row r="963" spans="1:14" ht="66" customHeight="1">
      <c r="A963" s="85" t="s">
        <v>41</v>
      </c>
      <c r="B963" s="37" t="s">
        <v>42</v>
      </c>
      <c r="C963" s="37" t="s">
        <v>43</v>
      </c>
      <c r="D963" s="37" t="s">
        <v>44</v>
      </c>
      <c r="E963" s="37" t="s">
        <v>45</v>
      </c>
      <c r="F963" s="37" t="s">
        <v>46</v>
      </c>
      <c r="G963" s="37" t="s">
        <v>47</v>
      </c>
      <c r="H963" s="37" t="s">
        <v>48</v>
      </c>
      <c r="I963" s="37" t="s">
        <v>49</v>
      </c>
      <c r="J963" s="37" t="s">
        <v>50</v>
      </c>
    </row>
    <row r="964" spans="1:14" ht="194.25" customHeight="1">
      <c r="A964" s="168">
        <v>1</v>
      </c>
      <c r="B964" s="185">
        <v>95991</v>
      </c>
      <c r="C964" s="180" t="s">
        <v>963</v>
      </c>
      <c r="D964" s="160" t="s">
        <v>32</v>
      </c>
      <c r="E964" s="168">
        <v>0</v>
      </c>
      <c r="F964" s="181">
        <v>5</v>
      </c>
      <c r="G964" s="168">
        <v>5</v>
      </c>
      <c r="H964" s="160">
        <v>93131501</v>
      </c>
      <c r="I964" s="168" t="s">
        <v>926</v>
      </c>
      <c r="J964" s="168" t="s">
        <v>926</v>
      </c>
    </row>
    <row r="965" spans="1:14" ht="27" customHeight="1">
      <c r="A965" s="1290" t="s">
        <v>24</v>
      </c>
      <c r="B965" s="1290"/>
      <c r="C965" s="1290"/>
      <c r="D965" s="1290"/>
      <c r="E965" s="1290"/>
      <c r="F965" s="1290"/>
      <c r="G965" s="1290"/>
      <c r="H965" s="1290"/>
      <c r="I965" s="1290"/>
      <c r="J965" s="240">
        <f>+H962</f>
        <v>2760558</v>
      </c>
      <c r="K965" s="241"/>
    </row>
    <row r="966" spans="1:14">
      <c r="A966" s="162"/>
      <c r="B966" s="162"/>
      <c r="C966" s="162"/>
      <c r="D966" s="162"/>
      <c r="E966" s="162"/>
      <c r="F966" s="162"/>
      <c r="G966" s="162"/>
      <c r="H966" s="162"/>
      <c r="I966" s="238"/>
      <c r="J966" s="162"/>
    </row>
    <row r="967" spans="1:14" ht="16.5" customHeight="1">
      <c r="A967" s="1154" t="s">
        <v>268</v>
      </c>
      <c r="B967" s="1154"/>
      <c r="C967" s="1154"/>
      <c r="D967" s="1154"/>
      <c r="E967" s="1154"/>
      <c r="F967" s="1154"/>
      <c r="G967" s="1154"/>
      <c r="H967" s="1154"/>
      <c r="I967" s="1154"/>
      <c r="J967" s="1154"/>
      <c r="K967" s="263"/>
    </row>
    <row r="968" spans="1:14" ht="16.5" customHeight="1">
      <c r="A968" s="1155" t="s">
        <v>269</v>
      </c>
      <c r="B968" s="1155"/>
      <c r="C968" s="1155"/>
      <c r="D968" s="1155"/>
      <c r="E968" s="1155"/>
      <c r="F968" s="1155"/>
      <c r="G968" s="1155"/>
      <c r="H968" s="1155"/>
      <c r="I968" s="1155"/>
      <c r="J968" s="1155"/>
      <c r="K968" s="331"/>
      <c r="L968" s="64"/>
      <c r="M968" s="319"/>
      <c r="N968" s="319"/>
    </row>
    <row r="969" spans="1:14" ht="16.5" customHeight="1">
      <c r="A969" s="1399" t="s">
        <v>1118</v>
      </c>
      <c r="B969" s="1399"/>
      <c r="C969" s="1399"/>
      <c r="D969" s="1399"/>
      <c r="E969" s="1399"/>
      <c r="F969" s="1399"/>
      <c r="G969" s="1399"/>
      <c r="H969" s="1399"/>
      <c r="I969" s="1399"/>
      <c r="J969" s="1399"/>
      <c r="K969" s="263"/>
    </row>
    <row r="970" spans="1:14" ht="24" customHeight="1">
      <c r="A970" s="1165" t="s">
        <v>39</v>
      </c>
      <c r="B970" s="1165"/>
      <c r="C970" s="1165"/>
      <c r="D970" s="1165" t="s">
        <v>40</v>
      </c>
      <c r="E970" s="1165"/>
      <c r="F970" s="1165"/>
      <c r="G970" s="1165"/>
      <c r="H970" s="1165" t="s">
        <v>26</v>
      </c>
      <c r="I970" s="1165"/>
      <c r="J970" s="1165"/>
      <c r="K970" s="263"/>
    </row>
    <row r="971" spans="1:14" ht="24" customHeight="1">
      <c r="A971" s="1252" t="s">
        <v>269</v>
      </c>
      <c r="B971" s="1459"/>
      <c r="C971" s="1253"/>
      <c r="D971" s="1460" t="s">
        <v>268</v>
      </c>
      <c r="E971" s="1461"/>
      <c r="F971" s="1461"/>
      <c r="G971" s="1462"/>
      <c r="H971" s="1463">
        <v>1528162</v>
      </c>
      <c r="I971" s="1464"/>
      <c r="J971" s="1465"/>
      <c r="K971" s="264"/>
    </row>
    <row r="972" spans="1:14" ht="42.75" customHeight="1">
      <c r="A972" s="85" t="s">
        <v>41</v>
      </c>
      <c r="B972" s="37" t="s">
        <v>42</v>
      </c>
      <c r="C972" s="320" t="s">
        <v>43</v>
      </c>
      <c r="D972" s="37" t="s">
        <v>44</v>
      </c>
      <c r="E972" s="37" t="s">
        <v>45</v>
      </c>
      <c r="F972" s="37" t="s">
        <v>46</v>
      </c>
      <c r="G972" s="37" t="s">
        <v>47</v>
      </c>
      <c r="H972" s="37" t="s">
        <v>48</v>
      </c>
      <c r="I972" s="37" t="s">
        <v>49</v>
      </c>
      <c r="J972" s="37" t="s">
        <v>50</v>
      </c>
      <c r="K972" s="264"/>
    </row>
    <row r="973" spans="1:14" ht="24" customHeight="1">
      <c r="A973" s="37">
        <v>1</v>
      </c>
      <c r="B973" s="321">
        <v>3465401</v>
      </c>
      <c r="C973" s="322" t="s">
        <v>1612</v>
      </c>
      <c r="D973" s="301" t="s">
        <v>327</v>
      </c>
      <c r="E973" s="46">
        <v>0</v>
      </c>
      <c r="F973" s="46">
        <v>10</v>
      </c>
      <c r="G973" s="46">
        <v>10</v>
      </c>
      <c r="H973" s="46">
        <v>10171500</v>
      </c>
      <c r="I973" s="38">
        <v>234504</v>
      </c>
      <c r="J973" s="38">
        <f>I973*F973</f>
        <v>2345040</v>
      </c>
      <c r="K973" s="264"/>
    </row>
    <row r="974" spans="1:14" ht="24" customHeight="1">
      <c r="A974" s="37">
        <f>+A973+1</f>
        <v>2</v>
      </c>
      <c r="B974" s="321">
        <v>3461101</v>
      </c>
      <c r="C974" s="322" t="s">
        <v>1613</v>
      </c>
      <c r="D974" s="301" t="s">
        <v>1614</v>
      </c>
      <c r="E974" s="46">
        <v>0</v>
      </c>
      <c r="F974" s="46">
        <v>10</v>
      </c>
      <c r="G974" s="46">
        <v>10</v>
      </c>
      <c r="H974" s="46">
        <v>13101904</v>
      </c>
      <c r="I974" s="38">
        <v>234504</v>
      </c>
      <c r="J974" s="38">
        <f>I974*F974</f>
        <v>2345040</v>
      </c>
      <c r="K974" s="264"/>
    </row>
    <row r="975" spans="1:14" ht="41.4">
      <c r="A975" s="37">
        <f>+A974+1</f>
        <v>3</v>
      </c>
      <c r="B975" s="321">
        <v>3465</v>
      </c>
      <c r="C975" s="322" t="s">
        <v>1615</v>
      </c>
      <c r="D975" s="301" t="s">
        <v>1614</v>
      </c>
      <c r="E975" s="46">
        <v>0</v>
      </c>
      <c r="F975" s="46">
        <v>10</v>
      </c>
      <c r="G975" s="46">
        <v>10</v>
      </c>
      <c r="H975" s="46">
        <v>10171601</v>
      </c>
      <c r="I975" s="38">
        <v>234504</v>
      </c>
      <c r="J975" s="38">
        <f>I975*F975</f>
        <v>2345040</v>
      </c>
      <c r="K975" s="264"/>
    </row>
    <row r="976" spans="1:14" ht="27" customHeight="1">
      <c r="A976" s="1290" t="s">
        <v>24</v>
      </c>
      <c r="B976" s="1290"/>
      <c r="C976" s="1290"/>
      <c r="D976" s="1290"/>
      <c r="E976" s="1290"/>
      <c r="F976" s="1290"/>
      <c r="G976" s="1290"/>
      <c r="H976" s="1290"/>
      <c r="I976" s="1290"/>
      <c r="J976" s="240">
        <f>+H971</f>
        <v>1528162</v>
      </c>
      <c r="K976" s="241"/>
    </row>
    <row r="977" spans="1:14" ht="15.75" customHeight="1">
      <c r="A977" s="40"/>
      <c r="B977" s="40"/>
      <c r="C977" s="40"/>
      <c r="D977" s="40"/>
      <c r="E977" s="40"/>
      <c r="F977" s="40"/>
      <c r="G977" s="40"/>
      <c r="H977" s="40"/>
      <c r="I977" s="40"/>
      <c r="J977" s="40"/>
      <c r="K977" s="264"/>
    </row>
    <row r="978" spans="1:14" ht="15.75" customHeight="1">
      <c r="A978" s="1154" t="s">
        <v>1616</v>
      </c>
      <c r="B978" s="1154"/>
      <c r="C978" s="1154"/>
      <c r="D978" s="1154"/>
      <c r="E978" s="1154"/>
      <c r="F978" s="1154"/>
      <c r="G978" s="1154"/>
      <c r="H978" s="1154"/>
      <c r="I978" s="1154"/>
      <c r="J978" s="1154"/>
      <c r="K978" s="264"/>
    </row>
    <row r="979" spans="1:14" ht="15.75" customHeight="1">
      <c r="A979" s="1155" t="s">
        <v>1617</v>
      </c>
      <c r="B979" s="1155"/>
      <c r="C979" s="1155"/>
      <c r="D979" s="1155"/>
      <c r="E979" s="1155"/>
      <c r="F979" s="1155"/>
      <c r="G979" s="1155"/>
      <c r="H979" s="1155"/>
      <c r="I979" s="1155"/>
      <c r="J979" s="1155"/>
      <c r="K979" s="318"/>
      <c r="L979" s="319"/>
      <c r="M979" s="319"/>
      <c r="N979" s="319"/>
    </row>
    <row r="980" spans="1:14" ht="15.75" customHeight="1">
      <c r="A980" s="1399" t="s">
        <v>1118</v>
      </c>
      <c r="B980" s="1399"/>
      <c r="C980" s="1399"/>
      <c r="D980" s="1399"/>
      <c r="E980" s="1399"/>
      <c r="F980" s="1399"/>
      <c r="G980" s="1399"/>
      <c r="H980" s="1399"/>
      <c r="I980" s="1399"/>
      <c r="J980" s="1399"/>
      <c r="K980" s="264"/>
    </row>
    <row r="981" spans="1:14" ht="24" customHeight="1">
      <c r="A981" s="1165" t="s">
        <v>39</v>
      </c>
      <c r="B981" s="1165"/>
      <c r="C981" s="1165"/>
      <c r="D981" s="1165" t="s">
        <v>40</v>
      </c>
      <c r="E981" s="1165"/>
      <c r="F981" s="1165"/>
      <c r="G981" s="1165"/>
      <c r="H981" s="1165" t="s">
        <v>26</v>
      </c>
      <c r="I981" s="1165"/>
      <c r="J981" s="1165"/>
      <c r="K981" s="264"/>
    </row>
    <row r="982" spans="1:14" ht="24" customHeight="1">
      <c r="A982" s="1165" t="s">
        <v>1617</v>
      </c>
      <c r="B982" s="1165"/>
      <c r="C982" s="1165"/>
      <c r="D982" s="1261" t="s">
        <v>1616</v>
      </c>
      <c r="E982" s="1261"/>
      <c r="F982" s="1261"/>
      <c r="G982" s="1261"/>
      <c r="H982" s="1262">
        <v>3500000</v>
      </c>
      <c r="I982" s="1263"/>
      <c r="J982" s="1263"/>
      <c r="K982" s="264"/>
    </row>
    <row r="983" spans="1:14" ht="42" customHeight="1">
      <c r="A983" s="85" t="s">
        <v>41</v>
      </c>
      <c r="B983" s="37" t="s">
        <v>42</v>
      </c>
      <c r="C983" s="320" t="s">
        <v>43</v>
      </c>
      <c r="D983" s="37" t="s">
        <v>44</v>
      </c>
      <c r="E983" s="37" t="s">
        <v>45</v>
      </c>
      <c r="F983" s="37" t="s">
        <v>46</v>
      </c>
      <c r="G983" s="37" t="s">
        <v>47</v>
      </c>
      <c r="H983" s="37" t="s">
        <v>48</v>
      </c>
      <c r="I983" s="37" t="s">
        <v>49</v>
      </c>
      <c r="J983" s="37" t="s">
        <v>50</v>
      </c>
      <c r="K983" s="264"/>
    </row>
    <row r="984" spans="1:14" ht="33.75" customHeight="1">
      <c r="A984" s="37">
        <f>+A975+1</f>
        <v>4</v>
      </c>
      <c r="B984" s="321">
        <v>196105</v>
      </c>
      <c r="C984" s="316" t="s">
        <v>1618</v>
      </c>
      <c r="D984" s="301" t="s">
        <v>327</v>
      </c>
      <c r="E984" s="46">
        <v>0</v>
      </c>
      <c r="F984" s="46">
        <v>50</v>
      </c>
      <c r="G984" s="46">
        <v>50</v>
      </c>
      <c r="H984" s="46">
        <v>50446862</v>
      </c>
      <c r="I984" s="38">
        <v>50446862</v>
      </c>
      <c r="J984" s="38">
        <f>I984*F984</f>
        <v>2522343100</v>
      </c>
      <c r="K984" s="264"/>
    </row>
    <row r="985" spans="1:14" ht="21" customHeight="1">
      <c r="A985" s="37">
        <f>+A984+1</f>
        <v>5</v>
      </c>
      <c r="B985" s="321">
        <v>196106</v>
      </c>
      <c r="C985" s="316" t="s">
        <v>1619</v>
      </c>
      <c r="D985" s="301" t="s">
        <v>32</v>
      </c>
      <c r="E985" s="46">
        <v>0</v>
      </c>
      <c r="F985" s="46">
        <v>50</v>
      </c>
      <c r="G985" s="46">
        <v>50</v>
      </c>
      <c r="H985" s="46">
        <v>50446862</v>
      </c>
      <c r="I985" s="38">
        <v>234504</v>
      </c>
      <c r="J985" s="38">
        <f>I985*F985</f>
        <v>11725200</v>
      </c>
      <c r="K985" s="264"/>
    </row>
    <row r="986" spans="1:14" ht="21" customHeight="1">
      <c r="A986" s="1290" t="s">
        <v>24</v>
      </c>
      <c r="B986" s="1290"/>
      <c r="C986" s="1290"/>
      <c r="D986" s="1290"/>
      <c r="E986" s="1290"/>
      <c r="F986" s="1290"/>
      <c r="G986" s="1290"/>
      <c r="H986" s="1290"/>
      <c r="I986" s="1290"/>
      <c r="J986" s="240">
        <f>+H982</f>
        <v>3500000</v>
      </c>
      <c r="K986" s="241"/>
    </row>
    <row r="987" spans="1:14" ht="14.25" customHeight="1">
      <c r="A987" s="40"/>
      <c r="B987" s="19"/>
      <c r="C987" s="10"/>
      <c r="D987" s="19"/>
      <c r="E987" s="19"/>
      <c r="F987" s="19"/>
      <c r="G987" s="19"/>
      <c r="H987" s="19"/>
      <c r="I987" s="80"/>
      <c r="J987" s="80"/>
      <c r="K987" s="264"/>
    </row>
    <row r="988" spans="1:14" ht="24" customHeight="1">
      <c r="A988" s="1318" t="s">
        <v>1620</v>
      </c>
      <c r="B988" s="1318"/>
      <c r="C988" s="1318"/>
      <c r="D988" s="1318"/>
      <c r="E988" s="1318"/>
      <c r="F988" s="1318"/>
      <c r="G988" s="1318"/>
      <c r="H988" s="1318"/>
      <c r="I988" s="1318"/>
      <c r="J988" s="1318"/>
      <c r="K988" s="264"/>
    </row>
    <row r="989" spans="1:14" ht="24" customHeight="1">
      <c r="A989" s="1318" t="s">
        <v>1621</v>
      </c>
      <c r="B989" s="1318"/>
      <c r="C989" s="1318"/>
      <c r="D989" s="1318"/>
      <c r="E989" s="1318"/>
      <c r="F989" s="1318"/>
      <c r="G989" s="1318"/>
      <c r="H989" s="1318"/>
      <c r="I989" s="1318"/>
      <c r="J989" s="1318"/>
      <c r="K989" s="264"/>
    </row>
    <row r="990" spans="1:14" ht="24" customHeight="1">
      <c r="A990" s="1445" t="s">
        <v>1050</v>
      </c>
      <c r="B990" s="1445"/>
      <c r="C990" s="1445"/>
      <c r="D990" s="1445"/>
      <c r="E990" s="1445"/>
      <c r="F990" s="1445"/>
      <c r="G990" s="1445"/>
      <c r="H990" s="1445"/>
      <c r="I990" s="1445"/>
      <c r="J990" s="1445"/>
      <c r="K990" s="264"/>
    </row>
    <row r="991" spans="1:14" ht="24" customHeight="1">
      <c r="A991" s="1156" t="s">
        <v>39</v>
      </c>
      <c r="B991" s="1156"/>
      <c r="C991" s="1156"/>
      <c r="D991" s="1156" t="s">
        <v>40</v>
      </c>
      <c r="E991" s="1156"/>
      <c r="F991" s="1156"/>
      <c r="G991" s="1156"/>
      <c r="H991" s="1156" t="s">
        <v>26</v>
      </c>
      <c r="I991" s="1156"/>
      <c r="J991" s="1156"/>
      <c r="K991" s="264"/>
    </row>
    <row r="992" spans="1:14" ht="42" customHeight="1">
      <c r="A992" s="1287" t="s">
        <v>1621</v>
      </c>
      <c r="B992" s="1288"/>
      <c r="C992" s="1289"/>
      <c r="D992" s="1466" t="s">
        <v>1620</v>
      </c>
      <c r="E992" s="1467"/>
      <c r="F992" s="1467"/>
      <c r="G992" s="1468"/>
      <c r="H992" s="1300">
        <v>5028163</v>
      </c>
      <c r="I992" s="1301"/>
      <c r="J992" s="1302"/>
      <c r="K992" s="264"/>
    </row>
    <row r="993" spans="1:11" ht="44.25" customHeight="1">
      <c r="A993" s="36" t="s">
        <v>41</v>
      </c>
      <c r="B993" s="47" t="s">
        <v>42</v>
      </c>
      <c r="C993" s="47" t="s">
        <v>43</v>
      </c>
      <c r="D993" s="47" t="s">
        <v>44</v>
      </c>
      <c r="E993" s="47" t="s">
        <v>45</v>
      </c>
      <c r="F993" s="47" t="s">
        <v>46</v>
      </c>
      <c r="G993" s="47" t="s">
        <v>47</v>
      </c>
      <c r="H993" s="47" t="s">
        <v>48</v>
      </c>
      <c r="I993" s="47" t="s">
        <v>49</v>
      </c>
      <c r="J993" s="47" t="s">
        <v>50</v>
      </c>
      <c r="K993" s="264"/>
    </row>
    <row r="994" spans="1:11" ht="109.5" customHeight="1">
      <c r="A994" s="46">
        <f>+A985+1</f>
        <v>6</v>
      </c>
      <c r="B994" s="46">
        <v>94900</v>
      </c>
      <c r="C994" s="332" t="s">
        <v>1622</v>
      </c>
      <c r="D994" s="168" t="s">
        <v>327</v>
      </c>
      <c r="E994" s="168">
        <v>0</v>
      </c>
      <c r="F994" s="164">
        <v>20</v>
      </c>
      <c r="G994" s="164">
        <v>20</v>
      </c>
      <c r="H994" s="164">
        <v>9162303</v>
      </c>
      <c r="I994" s="292"/>
      <c r="J994" s="292"/>
      <c r="K994" s="264"/>
    </row>
    <row r="995" spans="1:11" ht="27" customHeight="1">
      <c r="A995" s="1290" t="s">
        <v>24</v>
      </c>
      <c r="B995" s="1290"/>
      <c r="C995" s="1290"/>
      <c r="D995" s="1290"/>
      <c r="E995" s="1290"/>
      <c r="F995" s="1290"/>
      <c r="G995" s="1290"/>
      <c r="H995" s="1290"/>
      <c r="I995" s="1290"/>
      <c r="J995" s="288">
        <f>+H992</f>
        <v>5028163</v>
      </c>
      <c r="K995" s="241"/>
    </row>
    <row r="996" spans="1:11" ht="24" customHeight="1" thickBot="1">
      <c r="A996" s="40"/>
      <c r="B996" s="19"/>
      <c r="C996" s="10"/>
      <c r="D996" s="19"/>
      <c r="E996" s="19"/>
      <c r="F996" s="19"/>
      <c r="G996" s="19"/>
      <c r="H996" s="19"/>
      <c r="I996" s="80"/>
      <c r="J996" s="80"/>
      <c r="K996" s="264"/>
    </row>
    <row r="997" spans="1:11" ht="16.2" thickBot="1">
      <c r="A997" s="1405" t="s">
        <v>937</v>
      </c>
      <c r="B997" s="1406"/>
      <c r="C997" s="1406"/>
      <c r="D997" s="1406"/>
      <c r="E997" s="1406"/>
      <c r="F997" s="1406"/>
      <c r="G997" s="1406"/>
      <c r="H997" s="1406"/>
      <c r="I997" s="1407"/>
      <c r="J997" s="323">
        <f>+J965+J976+J986+J995</f>
        <v>12816883</v>
      </c>
    </row>
    <row r="998" spans="1:11" ht="24.75" customHeight="1">
      <c r="A998" s="177"/>
      <c r="B998" s="169"/>
      <c r="C998" s="175"/>
      <c r="D998" s="176"/>
      <c r="E998" s="167"/>
      <c r="F998" s="169"/>
      <c r="G998" s="167"/>
      <c r="H998" s="169"/>
      <c r="I998" s="167"/>
      <c r="J998" s="167"/>
    </row>
    <row r="999" spans="1:11" ht="15.6">
      <c r="A999" s="1408" t="s">
        <v>931</v>
      </c>
      <c r="B999" s="1409"/>
      <c r="C999" s="1409"/>
      <c r="D999" s="1409"/>
      <c r="E999" s="1409"/>
      <c r="F999" s="1409"/>
      <c r="G999" s="1409"/>
      <c r="H999" s="1409"/>
      <c r="I999" s="1409"/>
      <c r="J999" s="1409"/>
    </row>
    <row r="1000" spans="1:11">
      <c r="A1000" s="162"/>
      <c r="B1000" s="162"/>
      <c r="C1000" s="162"/>
      <c r="D1000" s="162"/>
      <c r="E1000" s="162"/>
      <c r="F1000" s="162"/>
      <c r="G1000" s="162"/>
      <c r="H1000" s="162"/>
      <c r="I1000" s="162"/>
      <c r="J1000" s="162"/>
    </row>
    <row r="1001" spans="1:11">
      <c r="A1001" s="1154" t="s">
        <v>932</v>
      </c>
      <c r="B1001" s="1154"/>
      <c r="C1001" s="1154"/>
      <c r="D1001" s="1154"/>
      <c r="E1001" s="1154"/>
      <c r="F1001" s="1154"/>
      <c r="G1001" s="1154"/>
      <c r="H1001" s="1154"/>
      <c r="I1001" s="1154"/>
      <c r="J1001" s="1154"/>
    </row>
    <row r="1002" spans="1:11">
      <c r="A1002" s="1155" t="s">
        <v>913</v>
      </c>
      <c r="B1002" s="1155"/>
      <c r="C1002" s="1155"/>
      <c r="D1002" s="1155"/>
      <c r="E1002" s="1155"/>
      <c r="F1002" s="1155"/>
      <c r="G1002" s="1155"/>
      <c r="H1002" s="1155"/>
      <c r="I1002" s="1155"/>
      <c r="J1002" s="1155"/>
    </row>
    <row r="1003" spans="1:11">
      <c r="A1003" s="1244" t="s">
        <v>903</v>
      </c>
      <c r="B1003" s="1244"/>
      <c r="C1003" s="1244"/>
      <c r="D1003" s="1244"/>
      <c r="E1003" s="1244"/>
      <c r="F1003" s="1244"/>
      <c r="G1003" s="1244"/>
      <c r="H1003" s="1244"/>
      <c r="I1003" s="1244"/>
      <c r="J1003" s="1244"/>
    </row>
    <row r="1004" spans="1:11" ht="25.5" customHeight="1">
      <c r="A1004" s="1165" t="s">
        <v>39</v>
      </c>
      <c r="B1004" s="1165"/>
      <c r="C1004" s="1165"/>
      <c r="D1004" s="1165" t="s">
        <v>40</v>
      </c>
      <c r="E1004" s="1165"/>
      <c r="F1004" s="1165"/>
      <c r="G1004" s="1165"/>
      <c r="H1004" s="1165" t="s">
        <v>26</v>
      </c>
      <c r="I1004" s="1165"/>
      <c r="J1004" s="1165"/>
    </row>
    <row r="1005" spans="1:11" ht="30.75" customHeight="1">
      <c r="A1005" s="1165" t="s">
        <v>913</v>
      </c>
      <c r="B1005" s="1165"/>
      <c r="C1005" s="1165"/>
      <c r="D1005" s="1261" t="s">
        <v>932</v>
      </c>
      <c r="E1005" s="1261"/>
      <c r="F1005" s="1261"/>
      <c r="G1005" s="1261"/>
      <c r="H1005" s="1262">
        <v>10000000</v>
      </c>
      <c r="I1005" s="1263"/>
      <c r="J1005" s="1263"/>
    </row>
    <row r="1006" spans="1:11" ht="45.75" customHeight="1">
      <c r="A1006" s="85" t="s">
        <v>41</v>
      </c>
      <c r="B1006" s="37" t="s">
        <v>42</v>
      </c>
      <c r="C1006" s="37" t="s">
        <v>43</v>
      </c>
      <c r="D1006" s="37" t="s">
        <v>44</v>
      </c>
      <c r="E1006" s="37" t="s">
        <v>45</v>
      </c>
      <c r="F1006" s="37" t="s">
        <v>46</v>
      </c>
      <c r="G1006" s="37" t="s">
        <v>47</v>
      </c>
      <c r="H1006" s="37" t="s">
        <v>48</v>
      </c>
      <c r="I1006" s="37" t="s">
        <v>49</v>
      </c>
      <c r="J1006" s="37" t="s">
        <v>50</v>
      </c>
    </row>
    <row r="1007" spans="1:11" ht="165.75" customHeight="1">
      <c r="A1007" s="168">
        <v>1</v>
      </c>
      <c r="B1007" s="168">
        <v>3812201</v>
      </c>
      <c r="C1007" s="170" t="s">
        <v>964</v>
      </c>
      <c r="D1007" s="168" t="s">
        <v>304</v>
      </c>
      <c r="E1007" s="168">
        <v>0</v>
      </c>
      <c r="F1007" s="179">
        <v>10</v>
      </c>
      <c r="G1007" s="179">
        <v>10</v>
      </c>
      <c r="H1007" s="168">
        <v>56101703</v>
      </c>
      <c r="I1007" s="168" t="s">
        <v>926</v>
      </c>
      <c r="J1007" s="168" t="s">
        <v>926</v>
      </c>
    </row>
    <row r="1008" spans="1:11" ht="212.25" customHeight="1">
      <c r="A1008" s="168">
        <v>2</v>
      </c>
      <c r="B1008" s="168">
        <v>3814049</v>
      </c>
      <c r="C1008" s="170" t="s">
        <v>965</v>
      </c>
      <c r="D1008" s="168" t="s">
        <v>304</v>
      </c>
      <c r="E1008" s="168">
        <v>0</v>
      </c>
      <c r="F1008" s="179">
        <v>1</v>
      </c>
      <c r="G1008" s="178">
        <v>1</v>
      </c>
      <c r="H1008" s="168">
        <v>24102004</v>
      </c>
      <c r="I1008" s="168" t="s">
        <v>926</v>
      </c>
      <c r="J1008" s="168" t="s">
        <v>926</v>
      </c>
    </row>
    <row r="1009" spans="1:11" ht="27" customHeight="1">
      <c r="A1009" s="1290" t="s">
        <v>24</v>
      </c>
      <c r="B1009" s="1290"/>
      <c r="C1009" s="1290"/>
      <c r="D1009" s="1290"/>
      <c r="E1009" s="1290"/>
      <c r="F1009" s="1290"/>
      <c r="G1009" s="1290"/>
      <c r="H1009" s="1290"/>
      <c r="I1009" s="1290"/>
      <c r="J1009" s="240">
        <f>+H1005</f>
        <v>10000000</v>
      </c>
      <c r="K1009" s="241"/>
    </row>
    <row r="1010" spans="1:11" s="5" customFormat="1" ht="13.8">
      <c r="A1010" s="1154"/>
      <c r="B1010" s="1154"/>
      <c r="C1010" s="1154"/>
      <c r="D1010" s="1154"/>
      <c r="E1010" s="1154"/>
      <c r="F1010" s="1154"/>
      <c r="G1010" s="1154"/>
      <c r="H1010" s="1154"/>
      <c r="I1010" s="1154"/>
      <c r="J1010" s="1154"/>
    </row>
    <row r="1011" spans="1:11">
      <c r="A1011" s="1154" t="s">
        <v>935</v>
      </c>
      <c r="B1011" s="1154"/>
      <c r="C1011" s="1154"/>
      <c r="D1011" s="1154"/>
      <c r="E1011" s="1154"/>
      <c r="F1011" s="1154"/>
      <c r="G1011" s="1154"/>
      <c r="H1011" s="1154"/>
      <c r="I1011" s="1154"/>
      <c r="J1011" s="1154"/>
    </row>
    <row r="1012" spans="1:11">
      <c r="A1012" s="1155" t="s">
        <v>916</v>
      </c>
      <c r="B1012" s="1155"/>
      <c r="C1012" s="1155"/>
      <c r="D1012" s="1155"/>
      <c r="E1012" s="1155"/>
      <c r="F1012" s="1155"/>
      <c r="G1012" s="1155"/>
      <c r="H1012" s="1155"/>
      <c r="I1012" s="1155"/>
      <c r="J1012" s="1155"/>
    </row>
    <row r="1013" spans="1:11">
      <c r="A1013" s="1244" t="s">
        <v>903</v>
      </c>
      <c r="B1013" s="1244"/>
      <c r="C1013" s="1244"/>
      <c r="D1013" s="1244"/>
      <c r="E1013" s="1244"/>
      <c r="F1013" s="1244"/>
      <c r="G1013" s="1244"/>
      <c r="H1013" s="1244"/>
      <c r="I1013" s="1244"/>
      <c r="J1013" s="1244"/>
    </row>
    <row r="1014" spans="1:11" ht="25.5" customHeight="1">
      <c r="A1014" s="1165" t="s">
        <v>39</v>
      </c>
      <c r="B1014" s="1165"/>
      <c r="C1014" s="1165"/>
      <c r="D1014" s="1165" t="s">
        <v>40</v>
      </c>
      <c r="E1014" s="1165"/>
      <c r="F1014" s="1165"/>
      <c r="G1014" s="1165"/>
      <c r="H1014" s="1165" t="s">
        <v>26</v>
      </c>
      <c r="I1014" s="1165"/>
      <c r="J1014" s="1165"/>
    </row>
    <row r="1015" spans="1:11" ht="32.25" customHeight="1">
      <c r="A1015" s="1165" t="s">
        <v>916</v>
      </c>
      <c r="B1015" s="1165"/>
      <c r="C1015" s="1165"/>
      <c r="D1015" s="1261" t="s">
        <v>284</v>
      </c>
      <c r="E1015" s="1261"/>
      <c r="F1015" s="1261"/>
      <c r="G1015" s="1261"/>
      <c r="H1015" s="1262">
        <v>8000000</v>
      </c>
      <c r="I1015" s="1263"/>
      <c r="J1015" s="1263"/>
    </row>
    <row r="1016" spans="1:11" ht="45.75" customHeight="1">
      <c r="A1016" s="85" t="s">
        <v>41</v>
      </c>
      <c r="B1016" s="37" t="s">
        <v>42</v>
      </c>
      <c r="C1016" s="37" t="s">
        <v>43</v>
      </c>
      <c r="D1016" s="37" t="s">
        <v>44</v>
      </c>
      <c r="E1016" s="37" t="s">
        <v>45</v>
      </c>
      <c r="F1016" s="37" t="s">
        <v>46</v>
      </c>
      <c r="G1016" s="37" t="s">
        <v>47</v>
      </c>
      <c r="H1016" s="37" t="s">
        <v>48</v>
      </c>
      <c r="I1016" s="37" t="s">
        <v>49</v>
      </c>
      <c r="J1016" s="37" t="s">
        <v>50</v>
      </c>
    </row>
    <row r="1017" spans="1:11" ht="45.75" customHeight="1">
      <c r="A1017" s="168">
        <v>1</v>
      </c>
      <c r="B1017" s="168">
        <v>3611501</v>
      </c>
      <c r="C1017" s="173" t="s">
        <v>966</v>
      </c>
      <c r="D1017" s="168" t="s">
        <v>304</v>
      </c>
      <c r="E1017" s="168">
        <v>0</v>
      </c>
      <c r="F1017" s="179">
        <v>4</v>
      </c>
      <c r="G1017" s="179">
        <v>4</v>
      </c>
      <c r="H1017" s="168">
        <v>24111509</v>
      </c>
      <c r="I1017" s="168" t="s">
        <v>926</v>
      </c>
      <c r="J1017" s="168" t="s">
        <v>926</v>
      </c>
      <c r="K1017" s="135"/>
    </row>
    <row r="1018" spans="1:11" ht="27" customHeight="1">
      <c r="A1018" s="1290" t="s">
        <v>24</v>
      </c>
      <c r="B1018" s="1290"/>
      <c r="C1018" s="1290"/>
      <c r="D1018" s="1290"/>
      <c r="E1018" s="1290"/>
      <c r="F1018" s="1290"/>
      <c r="G1018" s="1290"/>
      <c r="H1018" s="1290"/>
      <c r="I1018" s="1290"/>
      <c r="J1018" s="240">
        <f>+H1015</f>
        <v>8000000</v>
      </c>
      <c r="K1018" s="241"/>
    </row>
    <row r="1019" spans="1:11">
      <c r="A1019" s="162"/>
      <c r="B1019" s="162"/>
      <c r="C1019" s="162"/>
      <c r="D1019" s="162"/>
      <c r="E1019" s="162"/>
      <c r="F1019" s="162"/>
      <c r="G1019" s="162"/>
      <c r="H1019" s="162"/>
      <c r="I1019" s="238"/>
      <c r="J1019" s="162"/>
    </row>
    <row r="1020" spans="1:11" s="5" customFormat="1" ht="13.8">
      <c r="A1020" s="1154" t="s">
        <v>922</v>
      </c>
      <c r="B1020" s="1154"/>
      <c r="C1020" s="1154"/>
      <c r="D1020" s="1154"/>
      <c r="E1020" s="1154"/>
      <c r="F1020" s="1154"/>
      <c r="G1020" s="1154"/>
      <c r="H1020" s="1154"/>
      <c r="I1020" s="1154"/>
      <c r="J1020" s="1154"/>
    </row>
    <row r="1021" spans="1:11" s="5" customFormat="1" ht="13.8">
      <c r="A1021" s="1155" t="s">
        <v>919</v>
      </c>
      <c r="B1021" s="1155"/>
      <c r="C1021" s="1155"/>
      <c r="D1021" s="1155"/>
      <c r="E1021" s="1155"/>
      <c r="F1021" s="1155"/>
      <c r="G1021" s="1155"/>
      <c r="H1021" s="1155"/>
      <c r="I1021" s="1155"/>
      <c r="J1021" s="1155"/>
    </row>
    <row r="1022" spans="1:11" s="5" customFormat="1" ht="13.8">
      <c r="A1022" s="1244" t="s">
        <v>903</v>
      </c>
      <c r="B1022" s="1244"/>
      <c r="C1022" s="1244"/>
      <c r="D1022" s="1244"/>
      <c r="E1022" s="1244"/>
      <c r="F1022" s="1244"/>
      <c r="G1022" s="1244"/>
      <c r="H1022" s="1244"/>
      <c r="I1022" s="1244"/>
      <c r="J1022" s="1244"/>
    </row>
    <row r="1023" spans="1:11" s="5" customFormat="1" ht="25.5" customHeight="1">
      <c r="A1023" s="1165" t="s">
        <v>39</v>
      </c>
      <c r="B1023" s="1165"/>
      <c r="C1023" s="1165"/>
      <c r="D1023" s="1165" t="s">
        <v>40</v>
      </c>
      <c r="E1023" s="1165"/>
      <c r="F1023" s="1165"/>
      <c r="G1023" s="1165"/>
      <c r="H1023" s="1165" t="s">
        <v>26</v>
      </c>
      <c r="I1023" s="1165"/>
      <c r="J1023" s="1165"/>
    </row>
    <row r="1024" spans="1:11" s="5" customFormat="1" ht="25.5" customHeight="1">
      <c r="A1024" s="1165" t="s">
        <v>919</v>
      </c>
      <c r="B1024" s="1165"/>
      <c r="C1024" s="1165"/>
      <c r="D1024" s="1261" t="s">
        <v>922</v>
      </c>
      <c r="E1024" s="1261"/>
      <c r="F1024" s="1261"/>
      <c r="G1024" s="1261"/>
      <c r="H1024" s="1262">
        <v>10000000</v>
      </c>
      <c r="I1024" s="1263"/>
      <c r="J1024" s="1263"/>
    </row>
    <row r="1025" spans="1:11" s="5" customFormat="1" ht="45.75" customHeight="1">
      <c r="A1025" s="85" t="s">
        <v>41</v>
      </c>
      <c r="B1025" s="37" t="s">
        <v>42</v>
      </c>
      <c r="C1025" s="37" t="s">
        <v>43</v>
      </c>
      <c r="D1025" s="37" t="s">
        <v>44</v>
      </c>
      <c r="E1025" s="37" t="s">
        <v>45</v>
      </c>
      <c r="F1025" s="37" t="s">
        <v>46</v>
      </c>
      <c r="G1025" s="37" t="s">
        <v>47</v>
      </c>
      <c r="H1025" s="37" t="s">
        <v>48</v>
      </c>
      <c r="I1025" s="37" t="s">
        <v>49</v>
      </c>
      <c r="J1025" s="37" t="s">
        <v>50</v>
      </c>
    </row>
    <row r="1026" spans="1:11" s="5" customFormat="1" ht="96.6">
      <c r="A1026" s="168">
        <v>1</v>
      </c>
      <c r="B1026" s="168">
        <v>3811105</v>
      </c>
      <c r="C1026" s="198" t="s">
        <v>982</v>
      </c>
      <c r="D1026" s="168" t="s">
        <v>304</v>
      </c>
      <c r="E1026" s="168">
        <v>0</v>
      </c>
      <c r="F1026" s="179">
        <v>25</v>
      </c>
      <c r="G1026" s="179">
        <v>25</v>
      </c>
      <c r="H1026" s="168">
        <v>56112104</v>
      </c>
      <c r="I1026" s="168" t="s">
        <v>926</v>
      </c>
      <c r="J1026" s="168" t="s">
        <v>926</v>
      </c>
    </row>
    <row r="1027" spans="1:11" s="5" customFormat="1" ht="138">
      <c r="A1027" s="168">
        <v>2</v>
      </c>
      <c r="B1027" s="168">
        <v>3811105</v>
      </c>
      <c r="C1027" s="198" t="s">
        <v>983</v>
      </c>
      <c r="D1027" s="168" t="s">
        <v>304</v>
      </c>
      <c r="E1027" s="168">
        <v>0</v>
      </c>
      <c r="F1027" s="179">
        <v>16</v>
      </c>
      <c r="G1027" s="178">
        <v>16</v>
      </c>
      <c r="H1027" s="168">
        <v>56112104</v>
      </c>
      <c r="I1027" s="168" t="s">
        <v>926</v>
      </c>
      <c r="J1027" s="168" t="s">
        <v>926</v>
      </c>
    </row>
    <row r="1028" spans="1:11" ht="27" customHeight="1">
      <c r="A1028" s="1290" t="s">
        <v>24</v>
      </c>
      <c r="B1028" s="1290"/>
      <c r="C1028" s="1290"/>
      <c r="D1028" s="1290"/>
      <c r="E1028" s="1290"/>
      <c r="F1028" s="1290"/>
      <c r="G1028" s="1290"/>
      <c r="H1028" s="1290"/>
      <c r="I1028" s="1290"/>
      <c r="J1028" s="240">
        <f>+H1024</f>
        <v>10000000</v>
      </c>
      <c r="K1028" s="241"/>
    </row>
    <row r="1029" spans="1:11">
      <c r="A1029" s="162"/>
      <c r="B1029" s="162"/>
      <c r="C1029" s="162"/>
      <c r="D1029" s="162"/>
      <c r="E1029" s="162"/>
      <c r="F1029" s="162"/>
      <c r="G1029" s="162"/>
      <c r="H1029" s="162"/>
      <c r="I1029" s="238"/>
      <c r="J1029" s="162"/>
    </row>
    <row r="1030" spans="1:11" s="5" customFormat="1" ht="13.8">
      <c r="A1030" s="1154" t="s">
        <v>1005</v>
      </c>
      <c r="B1030" s="1154"/>
      <c r="C1030" s="1154"/>
      <c r="D1030" s="1154"/>
      <c r="E1030" s="1154"/>
      <c r="F1030" s="1154"/>
      <c r="G1030" s="1154"/>
      <c r="H1030" s="1154"/>
      <c r="I1030" s="1154"/>
      <c r="J1030" s="1154"/>
    </row>
    <row r="1031" spans="1:11" s="5" customFormat="1" ht="13.8">
      <c r="A1031" s="1155" t="s">
        <v>1006</v>
      </c>
      <c r="B1031" s="1155"/>
      <c r="C1031" s="1155"/>
      <c r="D1031" s="1155"/>
      <c r="E1031" s="1155"/>
      <c r="F1031" s="1155"/>
      <c r="G1031" s="1155"/>
      <c r="H1031" s="1155"/>
      <c r="I1031" s="1155"/>
      <c r="J1031" s="1155"/>
    </row>
    <row r="1032" spans="1:11" s="5" customFormat="1" ht="13.8">
      <c r="A1032" s="1244" t="s">
        <v>903</v>
      </c>
      <c r="B1032" s="1244"/>
      <c r="C1032" s="1244"/>
      <c r="D1032" s="1244"/>
      <c r="E1032" s="1244"/>
      <c r="F1032" s="1244"/>
      <c r="G1032" s="1244"/>
      <c r="H1032" s="1244"/>
      <c r="I1032" s="1244"/>
      <c r="J1032" s="1244"/>
    </row>
    <row r="1033" spans="1:11" s="5" customFormat="1" ht="25.5" customHeight="1">
      <c r="A1033" s="1165" t="s">
        <v>39</v>
      </c>
      <c r="B1033" s="1165"/>
      <c r="C1033" s="1165"/>
      <c r="D1033" s="1165" t="s">
        <v>40</v>
      </c>
      <c r="E1033" s="1165"/>
      <c r="F1033" s="1165"/>
      <c r="G1033" s="1165"/>
      <c r="H1033" s="1165" t="s">
        <v>26</v>
      </c>
      <c r="I1033" s="1165"/>
      <c r="J1033" s="1165"/>
    </row>
    <row r="1034" spans="1:11" s="5" customFormat="1" ht="25.5" customHeight="1">
      <c r="A1034" s="1165" t="s">
        <v>1006</v>
      </c>
      <c r="B1034" s="1165"/>
      <c r="C1034" s="1165"/>
      <c r="D1034" s="1261" t="s">
        <v>1005</v>
      </c>
      <c r="E1034" s="1261"/>
      <c r="F1034" s="1261"/>
      <c r="G1034" s="1261"/>
      <c r="H1034" s="1262">
        <v>4092207</v>
      </c>
      <c r="I1034" s="1263"/>
      <c r="J1034" s="1263"/>
    </row>
    <row r="1035" spans="1:11" s="5" customFormat="1" ht="45.75" customHeight="1">
      <c r="A1035" s="85" t="s">
        <v>41</v>
      </c>
      <c r="B1035" s="37" t="s">
        <v>42</v>
      </c>
      <c r="C1035" s="37" t="s">
        <v>43</v>
      </c>
      <c r="D1035" s="37" t="s">
        <v>44</v>
      </c>
      <c r="E1035" s="37" t="s">
        <v>45</v>
      </c>
      <c r="F1035" s="37" t="s">
        <v>46</v>
      </c>
      <c r="G1035" s="37" t="s">
        <v>47</v>
      </c>
      <c r="H1035" s="37" t="s">
        <v>48</v>
      </c>
      <c r="I1035" s="37" t="s">
        <v>49</v>
      </c>
      <c r="J1035" s="37" t="s">
        <v>50</v>
      </c>
    </row>
    <row r="1036" spans="1:11" s="5" customFormat="1" ht="28.5" customHeight="1">
      <c r="A1036" s="168">
        <v>1</v>
      </c>
      <c r="B1036" s="168">
        <v>64241</v>
      </c>
      <c r="C1036" s="190" t="s">
        <v>1007</v>
      </c>
      <c r="D1036" s="168" t="s">
        <v>304</v>
      </c>
      <c r="E1036" s="168">
        <v>0</v>
      </c>
      <c r="F1036" s="178">
        <v>7</v>
      </c>
      <c r="G1036" s="178">
        <v>10</v>
      </c>
      <c r="H1036" s="168">
        <v>78111500</v>
      </c>
      <c r="I1036" s="168" t="s">
        <v>926</v>
      </c>
      <c r="J1036" s="168" t="s">
        <v>926</v>
      </c>
    </row>
    <row r="1037" spans="1:11" s="5" customFormat="1" ht="28.5" customHeight="1">
      <c r="A1037" s="168">
        <v>2</v>
      </c>
      <c r="B1037" s="168">
        <v>64241</v>
      </c>
      <c r="C1037" s="190" t="s">
        <v>1008</v>
      </c>
      <c r="D1037" s="168" t="s">
        <v>304</v>
      </c>
      <c r="E1037" s="168">
        <v>0</v>
      </c>
      <c r="F1037" s="168">
        <v>7</v>
      </c>
      <c r="G1037" s="178">
        <v>10</v>
      </c>
      <c r="H1037" s="168">
        <v>78111500</v>
      </c>
      <c r="I1037" s="168" t="s">
        <v>926</v>
      </c>
      <c r="J1037" s="168" t="s">
        <v>926</v>
      </c>
    </row>
    <row r="1038" spans="1:11" s="5" customFormat="1" ht="28.5" customHeight="1">
      <c r="A1038" s="193">
        <v>3</v>
      </c>
      <c r="B1038" s="168">
        <v>64241</v>
      </c>
      <c r="C1038" s="190" t="s">
        <v>1009</v>
      </c>
      <c r="D1038" s="168" t="s">
        <v>304</v>
      </c>
      <c r="E1038" s="168">
        <v>0</v>
      </c>
      <c r="F1038" s="168">
        <v>2</v>
      </c>
      <c r="G1038" s="243">
        <v>10</v>
      </c>
      <c r="H1038" s="168">
        <v>78111500</v>
      </c>
      <c r="I1038" s="168" t="s">
        <v>926</v>
      </c>
      <c r="J1038" s="168" t="s">
        <v>926</v>
      </c>
    </row>
    <row r="1039" spans="1:11" s="5" customFormat="1" ht="28.5" customHeight="1">
      <c r="A1039" s="193">
        <v>4</v>
      </c>
      <c r="B1039" s="168">
        <v>64241</v>
      </c>
      <c r="C1039" s="190" t="s">
        <v>1010</v>
      </c>
      <c r="D1039" s="168" t="s">
        <v>304</v>
      </c>
      <c r="E1039" s="168">
        <v>0</v>
      </c>
      <c r="F1039" s="168">
        <v>2</v>
      </c>
      <c r="G1039" s="243">
        <v>10</v>
      </c>
      <c r="H1039" s="168">
        <v>78111500</v>
      </c>
      <c r="I1039" s="168" t="s">
        <v>926</v>
      </c>
      <c r="J1039" s="168" t="s">
        <v>926</v>
      </c>
    </row>
    <row r="1040" spans="1:11" ht="27" customHeight="1">
      <c r="A1040" s="1290" t="s">
        <v>24</v>
      </c>
      <c r="B1040" s="1290"/>
      <c r="C1040" s="1290"/>
      <c r="D1040" s="1290"/>
      <c r="E1040" s="1290"/>
      <c r="F1040" s="1290"/>
      <c r="G1040" s="1290"/>
      <c r="H1040" s="1290"/>
      <c r="I1040" s="1290"/>
      <c r="J1040" s="240">
        <f>+H1034</f>
        <v>4092207</v>
      </c>
      <c r="K1040" s="241"/>
    </row>
    <row r="1041" spans="1:11" ht="22.5" customHeight="1">
      <c r="A1041" s="162"/>
      <c r="B1041" s="162"/>
      <c r="C1041" s="162"/>
      <c r="D1041" s="162"/>
      <c r="E1041" s="162"/>
      <c r="F1041" s="162"/>
      <c r="G1041" s="162"/>
      <c r="H1041" s="162"/>
      <c r="I1041" s="238"/>
      <c r="J1041" s="162"/>
    </row>
    <row r="1042" spans="1:11">
      <c r="A1042" s="1154" t="s">
        <v>934</v>
      </c>
      <c r="B1042" s="1154"/>
      <c r="C1042" s="1154"/>
      <c r="D1042" s="1154"/>
      <c r="E1042" s="1154"/>
      <c r="F1042" s="1154"/>
      <c r="G1042" s="1154"/>
      <c r="H1042" s="1154"/>
      <c r="I1042" s="1154"/>
      <c r="J1042" s="1154"/>
    </row>
    <row r="1043" spans="1:11">
      <c r="A1043" s="1155" t="s">
        <v>914</v>
      </c>
      <c r="B1043" s="1155"/>
      <c r="C1043" s="1155"/>
      <c r="D1043" s="1155"/>
      <c r="E1043" s="1155"/>
      <c r="F1043" s="1155"/>
      <c r="G1043" s="1155"/>
      <c r="H1043" s="1155"/>
      <c r="I1043" s="1155"/>
      <c r="J1043" s="1155"/>
    </row>
    <row r="1044" spans="1:11">
      <c r="A1044" s="1244" t="s">
        <v>940</v>
      </c>
      <c r="B1044" s="1244"/>
      <c r="C1044" s="1244"/>
      <c r="D1044" s="1244"/>
      <c r="E1044" s="1244"/>
      <c r="F1044" s="1244"/>
      <c r="G1044" s="1244"/>
      <c r="H1044" s="1244"/>
      <c r="I1044" s="1244"/>
      <c r="J1044" s="1244"/>
    </row>
    <row r="1045" spans="1:11" ht="22.5" customHeight="1">
      <c r="A1045" s="1156" t="s">
        <v>39</v>
      </c>
      <c r="B1045" s="1156"/>
      <c r="C1045" s="1156"/>
      <c r="D1045" s="1156" t="s">
        <v>40</v>
      </c>
      <c r="E1045" s="1156"/>
      <c r="F1045" s="1156"/>
      <c r="G1045" s="1156"/>
      <c r="H1045" s="1156" t="s">
        <v>26</v>
      </c>
      <c r="I1045" s="1156"/>
      <c r="J1045" s="1156"/>
    </row>
    <row r="1046" spans="1:11" ht="33" customHeight="1">
      <c r="A1046" s="1156" t="s">
        <v>914</v>
      </c>
      <c r="B1046" s="1156"/>
      <c r="C1046" s="1156"/>
      <c r="D1046" s="1157" t="s">
        <v>934</v>
      </c>
      <c r="E1046" s="1157"/>
      <c r="F1046" s="1157"/>
      <c r="G1046" s="1157"/>
      <c r="H1046" s="1158">
        <v>71817490</v>
      </c>
      <c r="I1046" s="1159"/>
      <c r="J1046" s="1159"/>
    </row>
    <row r="1047" spans="1:11" ht="41.4">
      <c r="A1047" s="36" t="s">
        <v>41</v>
      </c>
      <c r="B1047" s="47" t="s">
        <v>42</v>
      </c>
      <c r="C1047" s="47" t="s">
        <v>43</v>
      </c>
      <c r="D1047" s="47" t="s">
        <v>44</v>
      </c>
      <c r="E1047" s="47" t="s">
        <v>45</v>
      </c>
      <c r="F1047" s="47" t="s">
        <v>46</v>
      </c>
      <c r="G1047" s="47" t="s">
        <v>47</v>
      </c>
      <c r="H1047" s="47" t="s">
        <v>48</v>
      </c>
      <c r="I1047" s="47" t="s">
        <v>49</v>
      </c>
      <c r="J1047" s="47" t="s">
        <v>50</v>
      </c>
    </row>
    <row r="1048" spans="1:11" ht="110.25" customHeight="1">
      <c r="A1048" s="168">
        <v>1</v>
      </c>
      <c r="B1048" s="168">
        <v>27992</v>
      </c>
      <c r="C1048" s="170" t="s">
        <v>967</v>
      </c>
      <c r="D1048" s="186" t="s">
        <v>32</v>
      </c>
      <c r="E1048" s="187">
        <v>0</v>
      </c>
      <c r="F1048" s="39">
        <v>70</v>
      </c>
      <c r="G1048" s="39">
        <v>70</v>
      </c>
      <c r="H1048" s="168">
        <v>56101515</v>
      </c>
      <c r="I1048" s="168" t="s">
        <v>926</v>
      </c>
      <c r="J1048" s="168" t="s">
        <v>926</v>
      </c>
    </row>
    <row r="1049" spans="1:11" ht="145.5" customHeight="1">
      <c r="A1049" s="168">
        <v>2</v>
      </c>
      <c r="B1049" s="168">
        <v>2711004</v>
      </c>
      <c r="C1049" s="170" t="s">
        <v>968</v>
      </c>
      <c r="D1049" s="186" t="s">
        <v>32</v>
      </c>
      <c r="E1049" s="187">
        <v>0</v>
      </c>
      <c r="F1049" s="39">
        <v>70</v>
      </c>
      <c r="G1049" s="39">
        <v>70</v>
      </c>
      <c r="H1049" s="168">
        <v>11161800</v>
      </c>
      <c r="I1049" s="168" t="s">
        <v>926</v>
      </c>
      <c r="J1049" s="168" t="s">
        <v>926</v>
      </c>
    </row>
    <row r="1050" spans="1:11" ht="67.5" customHeight="1">
      <c r="A1050" s="168">
        <v>3</v>
      </c>
      <c r="B1050" s="168">
        <v>2823614</v>
      </c>
      <c r="C1050" s="170" t="s">
        <v>971</v>
      </c>
      <c r="D1050" s="186" t="s">
        <v>32</v>
      </c>
      <c r="E1050" s="187">
        <v>0</v>
      </c>
      <c r="F1050" s="39">
        <v>50</v>
      </c>
      <c r="G1050" s="39">
        <v>50</v>
      </c>
      <c r="H1050" s="168">
        <v>42143601</v>
      </c>
      <c r="I1050" s="168" t="s">
        <v>926</v>
      </c>
      <c r="J1050" s="168" t="s">
        <v>926</v>
      </c>
    </row>
    <row r="1051" spans="1:11" ht="47.25" customHeight="1">
      <c r="A1051" s="168">
        <v>4</v>
      </c>
      <c r="B1051" s="168">
        <v>2825001</v>
      </c>
      <c r="C1051" s="170" t="s">
        <v>970</v>
      </c>
      <c r="D1051" s="186" t="s">
        <v>32</v>
      </c>
      <c r="E1051" s="187">
        <v>0</v>
      </c>
      <c r="F1051" s="39">
        <v>70</v>
      </c>
      <c r="G1051" s="39">
        <v>70</v>
      </c>
      <c r="H1051" s="168">
        <v>11161800</v>
      </c>
      <c r="I1051" s="168" t="s">
        <v>926</v>
      </c>
      <c r="J1051" s="168" t="s">
        <v>926</v>
      </c>
    </row>
    <row r="1052" spans="1:11" ht="97.5" customHeight="1">
      <c r="A1052" s="168">
        <v>5</v>
      </c>
      <c r="B1052" s="168">
        <v>29221</v>
      </c>
      <c r="C1052" s="170" t="s">
        <v>973</v>
      </c>
      <c r="D1052" s="186" t="s">
        <v>32</v>
      </c>
      <c r="E1052" s="187">
        <v>0</v>
      </c>
      <c r="F1052" s="39">
        <v>60</v>
      </c>
      <c r="G1052" s="39">
        <v>60</v>
      </c>
      <c r="H1052" s="168">
        <v>53121500</v>
      </c>
      <c r="I1052" s="168" t="s">
        <v>926</v>
      </c>
      <c r="J1052" s="168" t="s">
        <v>926</v>
      </c>
    </row>
    <row r="1053" spans="1:11" ht="27" customHeight="1">
      <c r="A1053" s="1290" t="s">
        <v>24</v>
      </c>
      <c r="B1053" s="1290"/>
      <c r="C1053" s="1290"/>
      <c r="D1053" s="1290"/>
      <c r="E1053" s="1290"/>
      <c r="F1053" s="1290"/>
      <c r="G1053" s="1290"/>
      <c r="H1053" s="1290"/>
      <c r="I1053" s="1290"/>
      <c r="J1053" s="240">
        <f>+H1046</f>
        <v>71817490</v>
      </c>
      <c r="K1053" s="241"/>
    </row>
    <row r="1054" spans="1:11" ht="23.25" customHeight="1">
      <c r="A1054" s="162"/>
      <c r="B1054" s="162"/>
      <c r="C1054" s="162"/>
      <c r="D1054" s="162"/>
      <c r="E1054" s="162"/>
      <c r="F1054" s="162"/>
      <c r="G1054" s="162"/>
      <c r="H1054" s="162"/>
      <c r="I1054" s="238"/>
      <c r="J1054" s="162"/>
    </row>
    <row r="1055" spans="1:11">
      <c r="A1055" s="1154" t="s">
        <v>922</v>
      </c>
      <c r="B1055" s="1154"/>
      <c r="C1055" s="1154"/>
      <c r="D1055" s="1154"/>
      <c r="E1055" s="1154"/>
      <c r="F1055" s="1154"/>
      <c r="G1055" s="1154"/>
      <c r="H1055" s="1154"/>
      <c r="I1055" s="1154"/>
      <c r="J1055" s="1154"/>
    </row>
    <row r="1056" spans="1:11">
      <c r="A1056" s="1155" t="s">
        <v>919</v>
      </c>
      <c r="B1056" s="1155"/>
      <c r="C1056" s="1155"/>
      <c r="D1056" s="1155"/>
      <c r="E1056" s="1155"/>
      <c r="F1056" s="1155"/>
      <c r="G1056" s="1155"/>
      <c r="H1056" s="1155"/>
      <c r="I1056" s="1155"/>
      <c r="J1056" s="1155"/>
    </row>
    <row r="1057" spans="1:11">
      <c r="A1057" s="1244" t="s">
        <v>940</v>
      </c>
      <c r="B1057" s="1244"/>
      <c r="C1057" s="1244"/>
      <c r="D1057" s="1244"/>
      <c r="E1057" s="1244"/>
      <c r="F1057" s="1244"/>
      <c r="G1057" s="1244"/>
      <c r="H1057" s="1244"/>
      <c r="I1057" s="1244"/>
      <c r="J1057" s="1244"/>
    </row>
    <row r="1058" spans="1:11" ht="22.5" customHeight="1">
      <c r="A1058" s="1156" t="s">
        <v>39</v>
      </c>
      <c r="B1058" s="1156"/>
      <c r="C1058" s="1156"/>
      <c r="D1058" s="1156" t="s">
        <v>40</v>
      </c>
      <c r="E1058" s="1156"/>
      <c r="F1058" s="1156"/>
      <c r="G1058" s="1156"/>
      <c r="H1058" s="1156" t="s">
        <v>26</v>
      </c>
      <c r="I1058" s="1156"/>
      <c r="J1058" s="1156"/>
    </row>
    <row r="1059" spans="1:11" ht="33" customHeight="1">
      <c r="A1059" s="1156" t="s">
        <v>919</v>
      </c>
      <c r="B1059" s="1156"/>
      <c r="C1059" s="1156"/>
      <c r="D1059" s="1157" t="s">
        <v>922</v>
      </c>
      <c r="E1059" s="1157"/>
      <c r="F1059" s="1157"/>
      <c r="G1059" s="1157"/>
      <c r="H1059" s="1158">
        <v>10000000</v>
      </c>
      <c r="I1059" s="1159"/>
      <c r="J1059" s="1159"/>
    </row>
    <row r="1060" spans="1:11" ht="41.4">
      <c r="A1060" s="36" t="s">
        <v>41</v>
      </c>
      <c r="B1060" s="47" t="s">
        <v>42</v>
      </c>
      <c r="C1060" s="47" t="s">
        <v>43</v>
      </c>
      <c r="D1060" s="47" t="s">
        <v>44</v>
      </c>
      <c r="E1060" s="47" t="s">
        <v>45</v>
      </c>
      <c r="F1060" s="47" t="s">
        <v>46</v>
      </c>
      <c r="G1060" s="47" t="s">
        <v>47</v>
      </c>
      <c r="H1060" s="47" t="s">
        <v>48</v>
      </c>
      <c r="I1060" s="47" t="s">
        <v>49</v>
      </c>
      <c r="J1060" s="47" t="s">
        <v>50</v>
      </c>
    </row>
    <row r="1061" spans="1:11" ht="40.5" customHeight="1">
      <c r="A1061" s="168">
        <v>1</v>
      </c>
      <c r="B1061" s="168">
        <v>3815003</v>
      </c>
      <c r="C1061" s="173" t="s">
        <v>933</v>
      </c>
      <c r="D1061" s="188" t="s">
        <v>32</v>
      </c>
      <c r="E1061" s="189">
        <v>0</v>
      </c>
      <c r="F1061" s="37">
        <v>50</v>
      </c>
      <c r="G1061" s="37">
        <v>50</v>
      </c>
      <c r="H1061" s="160">
        <v>56101508</v>
      </c>
      <c r="I1061" s="168" t="s">
        <v>926</v>
      </c>
      <c r="J1061" s="168" t="s">
        <v>926</v>
      </c>
    </row>
    <row r="1062" spans="1:11" ht="40.5" customHeight="1">
      <c r="A1062" s="168">
        <v>2</v>
      </c>
      <c r="B1062" s="168">
        <v>3815006</v>
      </c>
      <c r="C1062" s="173" t="s">
        <v>969</v>
      </c>
      <c r="D1062" s="188" t="s">
        <v>32</v>
      </c>
      <c r="E1062" s="189">
        <v>0</v>
      </c>
      <c r="F1062" s="37">
        <v>100</v>
      </c>
      <c r="G1062" s="37">
        <v>100</v>
      </c>
      <c r="H1062" s="160">
        <v>3815099</v>
      </c>
      <c r="I1062" s="168" t="s">
        <v>926</v>
      </c>
      <c r="J1062" s="168" t="s">
        <v>926</v>
      </c>
    </row>
    <row r="1063" spans="1:11" ht="27" customHeight="1">
      <c r="A1063" s="1290" t="s">
        <v>24</v>
      </c>
      <c r="B1063" s="1290"/>
      <c r="C1063" s="1290"/>
      <c r="D1063" s="1290"/>
      <c r="E1063" s="1290"/>
      <c r="F1063" s="1290"/>
      <c r="G1063" s="1290"/>
      <c r="H1063" s="1290"/>
      <c r="I1063" s="1290"/>
      <c r="J1063" s="240">
        <f>+H1059</f>
        <v>10000000</v>
      </c>
      <c r="K1063" s="241"/>
    </row>
    <row r="1064" spans="1:11" ht="22.5" customHeight="1">
      <c r="A1064" s="162"/>
      <c r="B1064" s="162"/>
      <c r="C1064" s="162"/>
      <c r="D1064" s="162"/>
      <c r="E1064" s="162"/>
      <c r="F1064" s="162"/>
      <c r="G1064" s="162"/>
      <c r="H1064" s="162"/>
      <c r="I1064" s="238"/>
      <c r="J1064" s="162"/>
    </row>
    <row r="1065" spans="1:11">
      <c r="A1065" s="1154" t="s">
        <v>77</v>
      </c>
      <c r="B1065" s="1154"/>
      <c r="C1065" s="1154"/>
      <c r="D1065" s="1154"/>
      <c r="E1065" s="1154"/>
      <c r="F1065" s="1154"/>
      <c r="G1065" s="1154"/>
      <c r="H1065" s="1154"/>
      <c r="I1065" s="1154"/>
      <c r="J1065" s="1154"/>
    </row>
    <row r="1066" spans="1:11">
      <c r="A1066" s="1155" t="s">
        <v>917</v>
      </c>
      <c r="B1066" s="1155"/>
      <c r="C1066" s="1155"/>
      <c r="D1066" s="1155"/>
      <c r="E1066" s="1155"/>
      <c r="F1066" s="1155"/>
      <c r="G1066" s="1155"/>
      <c r="H1066" s="1155"/>
      <c r="I1066" s="1155"/>
      <c r="J1066" s="1155"/>
    </row>
    <row r="1067" spans="1:11">
      <c r="A1067" s="1244" t="s">
        <v>940</v>
      </c>
      <c r="B1067" s="1244"/>
      <c r="C1067" s="1244"/>
      <c r="D1067" s="1244"/>
      <c r="E1067" s="1244"/>
      <c r="F1067" s="1244"/>
      <c r="G1067" s="1244"/>
      <c r="H1067" s="1244"/>
      <c r="I1067" s="1244"/>
      <c r="J1067" s="1244"/>
    </row>
    <row r="1068" spans="1:11" ht="22.5" customHeight="1">
      <c r="A1068" s="1156" t="s">
        <v>39</v>
      </c>
      <c r="B1068" s="1156"/>
      <c r="C1068" s="1156"/>
      <c r="D1068" s="1156" t="s">
        <v>40</v>
      </c>
      <c r="E1068" s="1156"/>
      <c r="F1068" s="1156"/>
      <c r="G1068" s="1156"/>
      <c r="H1068" s="1156" t="s">
        <v>26</v>
      </c>
      <c r="I1068" s="1156"/>
      <c r="J1068" s="1156"/>
    </row>
    <row r="1069" spans="1:11" ht="33" customHeight="1">
      <c r="A1069" s="1156" t="s">
        <v>917</v>
      </c>
      <c r="B1069" s="1156"/>
      <c r="C1069" s="1156"/>
      <c r="D1069" s="1157" t="s">
        <v>77</v>
      </c>
      <c r="E1069" s="1157"/>
      <c r="F1069" s="1157"/>
      <c r="G1069" s="1157"/>
      <c r="H1069" s="1158">
        <v>2000000</v>
      </c>
      <c r="I1069" s="1159"/>
      <c r="J1069" s="1159"/>
    </row>
    <row r="1070" spans="1:11" ht="41.4">
      <c r="A1070" s="36" t="s">
        <v>41</v>
      </c>
      <c r="B1070" s="47" t="s">
        <v>42</v>
      </c>
      <c r="C1070" s="47" t="s">
        <v>43</v>
      </c>
      <c r="D1070" s="47" t="s">
        <v>44</v>
      </c>
      <c r="E1070" s="47" t="s">
        <v>45</v>
      </c>
      <c r="F1070" s="47" t="s">
        <v>46</v>
      </c>
      <c r="G1070" s="47" t="s">
        <v>47</v>
      </c>
      <c r="H1070" s="47" t="s">
        <v>48</v>
      </c>
      <c r="I1070" s="47" t="s">
        <v>49</v>
      </c>
      <c r="J1070" s="47" t="s">
        <v>50</v>
      </c>
    </row>
    <row r="1071" spans="1:11" ht="55.5" customHeight="1">
      <c r="A1071" s="168">
        <v>1</v>
      </c>
      <c r="B1071" s="168">
        <v>3694003</v>
      </c>
      <c r="C1071" s="173" t="s">
        <v>972</v>
      </c>
      <c r="D1071" s="168" t="s">
        <v>304</v>
      </c>
      <c r="E1071" s="168">
        <v>0</v>
      </c>
      <c r="F1071" s="179">
        <v>35</v>
      </c>
      <c r="G1071" s="179">
        <v>35</v>
      </c>
      <c r="H1071" s="168">
        <v>42152224</v>
      </c>
      <c r="I1071" s="168" t="s">
        <v>926</v>
      </c>
      <c r="J1071" s="168" t="s">
        <v>926</v>
      </c>
    </row>
    <row r="1072" spans="1:11" ht="27" customHeight="1">
      <c r="A1072" s="1290" t="s">
        <v>24</v>
      </c>
      <c r="B1072" s="1290"/>
      <c r="C1072" s="1290"/>
      <c r="D1072" s="1290"/>
      <c r="E1072" s="1290"/>
      <c r="F1072" s="1290"/>
      <c r="G1072" s="1290"/>
      <c r="H1072" s="1290"/>
      <c r="I1072" s="1290"/>
      <c r="J1072" s="240">
        <f>+H1069</f>
        <v>2000000</v>
      </c>
      <c r="K1072" s="241"/>
    </row>
    <row r="1073" spans="1:16" ht="22.5" customHeight="1">
      <c r="A1073" s="162"/>
      <c r="B1073" s="162"/>
      <c r="C1073" s="162"/>
      <c r="D1073" s="162"/>
      <c r="E1073" s="162"/>
      <c r="F1073" s="162"/>
      <c r="G1073" s="162"/>
      <c r="H1073" s="162"/>
      <c r="I1073" s="238"/>
      <c r="J1073" s="162"/>
    </row>
    <row r="1074" spans="1:16">
      <c r="A1074" s="1154" t="s">
        <v>1641</v>
      </c>
      <c r="B1074" s="1154"/>
      <c r="C1074" s="1154"/>
      <c r="D1074" s="1154"/>
      <c r="E1074" s="1154"/>
      <c r="F1074" s="1154"/>
      <c r="G1074" s="1154"/>
      <c r="H1074" s="1154"/>
      <c r="I1074" s="1154"/>
      <c r="J1074" s="1154"/>
      <c r="K1074" s="263"/>
    </row>
    <row r="1075" spans="1:16">
      <c r="A1075" s="1154" t="s">
        <v>1629</v>
      </c>
      <c r="B1075" s="1154"/>
      <c r="C1075" s="1154"/>
      <c r="D1075" s="1154"/>
      <c r="E1075" s="1154"/>
      <c r="F1075" s="1154"/>
      <c r="G1075" s="1154"/>
      <c r="H1075" s="1154"/>
      <c r="I1075" s="1154"/>
      <c r="J1075" s="1154"/>
      <c r="K1075" s="263"/>
    </row>
    <row r="1076" spans="1:16">
      <c r="A1076" s="1399" t="s">
        <v>1118</v>
      </c>
      <c r="B1076" s="1399"/>
      <c r="C1076" s="1399"/>
      <c r="D1076" s="1399"/>
      <c r="E1076" s="1399"/>
      <c r="F1076" s="1399"/>
      <c r="G1076" s="1399"/>
      <c r="H1076" s="1399"/>
      <c r="I1076" s="1399"/>
      <c r="J1076" s="1399"/>
      <c r="K1076" s="263"/>
    </row>
    <row r="1077" spans="1:16" ht="18" customHeight="1">
      <c r="A1077" s="1156" t="s">
        <v>39</v>
      </c>
      <c r="B1077" s="1156"/>
      <c r="C1077" s="1156"/>
      <c r="D1077" s="1156" t="s">
        <v>40</v>
      </c>
      <c r="E1077" s="1156"/>
      <c r="F1077" s="1156"/>
      <c r="G1077" s="1156"/>
      <c r="H1077" s="1156" t="s">
        <v>26</v>
      </c>
      <c r="I1077" s="1156"/>
      <c r="J1077" s="1156"/>
      <c r="K1077" s="264"/>
    </row>
    <row r="1078" spans="1:16" ht="28.5" customHeight="1">
      <c r="A1078" s="1165" t="s">
        <v>1642</v>
      </c>
      <c r="B1078" s="1165"/>
      <c r="C1078" s="1165"/>
      <c r="D1078" s="1261" t="s">
        <v>1641</v>
      </c>
      <c r="E1078" s="1261"/>
      <c r="F1078" s="1261"/>
      <c r="G1078" s="1261"/>
      <c r="H1078" s="1158">
        <v>35014306</v>
      </c>
      <c r="I1078" s="1159"/>
      <c r="J1078" s="1159"/>
      <c r="K1078" s="264"/>
    </row>
    <row r="1079" spans="1:16" ht="42.75" customHeight="1">
      <c r="A1079" s="36" t="s">
        <v>41</v>
      </c>
      <c r="B1079" s="47" t="s">
        <v>42</v>
      </c>
      <c r="C1079" s="47" t="s">
        <v>43</v>
      </c>
      <c r="D1079" s="47" t="s">
        <v>44</v>
      </c>
      <c r="E1079" s="47" t="s">
        <v>45</v>
      </c>
      <c r="F1079" s="47" t="s">
        <v>46</v>
      </c>
      <c r="G1079" s="47" t="s">
        <v>47</v>
      </c>
      <c r="H1079" s="47" t="s">
        <v>48</v>
      </c>
      <c r="I1079" s="47" t="s">
        <v>49</v>
      </c>
      <c r="J1079" s="47" t="s">
        <v>50</v>
      </c>
      <c r="K1079" s="264"/>
    </row>
    <row r="1080" spans="1:16" ht="231" customHeight="1">
      <c r="A1080" s="37">
        <f>+A513+1</f>
        <v>94</v>
      </c>
      <c r="B1080" s="46">
        <v>28261</v>
      </c>
      <c r="C1080" s="332" t="s">
        <v>1643</v>
      </c>
      <c r="D1080" s="46" t="s">
        <v>902</v>
      </c>
      <c r="E1080" s="46">
        <v>0</v>
      </c>
      <c r="F1080" s="46">
        <v>20</v>
      </c>
      <c r="G1080" s="46">
        <v>20</v>
      </c>
      <c r="H1080" s="164">
        <v>46181701</v>
      </c>
      <c r="I1080" s="333"/>
      <c r="J1080" s="333"/>
      <c r="K1080" s="264"/>
      <c r="L1080" s="134"/>
    </row>
    <row r="1081" spans="1:16" ht="27" customHeight="1">
      <c r="A1081" s="1290" t="s">
        <v>24</v>
      </c>
      <c r="B1081" s="1290"/>
      <c r="C1081" s="1290"/>
      <c r="D1081" s="1290"/>
      <c r="E1081" s="1290"/>
      <c r="F1081" s="1290"/>
      <c r="G1081" s="1290"/>
      <c r="H1081" s="1290"/>
      <c r="I1081" s="1290"/>
      <c r="J1081" s="240">
        <f>+H1078</f>
        <v>35014306</v>
      </c>
      <c r="K1081" s="241"/>
    </row>
    <row r="1082" spans="1:16">
      <c r="A1082" s="40"/>
      <c r="B1082" s="19"/>
      <c r="C1082" s="10"/>
      <c r="D1082" s="19"/>
      <c r="E1082" s="19"/>
      <c r="F1082" s="19"/>
      <c r="G1082" s="19"/>
      <c r="H1082" s="19"/>
      <c r="I1082" s="80"/>
      <c r="J1082" s="80"/>
      <c r="K1082" s="334"/>
    </row>
    <row r="1083" spans="1:16">
      <c r="A1083" s="1324" t="s">
        <v>1118</v>
      </c>
      <c r="B1083" s="1324"/>
      <c r="C1083" s="1324"/>
      <c r="D1083" s="1324"/>
      <c r="E1083" s="1324"/>
      <c r="F1083" s="1324"/>
      <c r="G1083" s="1324"/>
      <c r="H1083" s="1324"/>
      <c r="I1083" s="1324"/>
      <c r="J1083" s="1324"/>
      <c r="K1083" s="330"/>
      <c r="L1083" s="64"/>
      <c r="M1083" s="64"/>
      <c r="N1083" s="64"/>
      <c r="O1083" s="319"/>
      <c r="P1083" s="319"/>
    </row>
    <row r="1084" spans="1:16">
      <c r="A1084" s="1325" t="s">
        <v>1644</v>
      </c>
      <c r="B1084" s="1325"/>
      <c r="C1084" s="1325"/>
      <c r="D1084" s="1325"/>
      <c r="E1084" s="1325"/>
      <c r="F1084" s="1325"/>
      <c r="G1084" s="1325"/>
      <c r="H1084" s="1325"/>
      <c r="I1084" s="1325"/>
      <c r="J1084" s="1325"/>
      <c r="K1084" s="330"/>
      <c r="L1084" s="64"/>
      <c r="M1084" s="64"/>
      <c r="N1084" s="64"/>
      <c r="O1084" s="319"/>
      <c r="P1084" s="319"/>
    </row>
    <row r="1085" spans="1:16">
      <c r="A1085" s="1325" t="s">
        <v>1645</v>
      </c>
      <c r="B1085" s="1325"/>
      <c r="C1085" s="1325"/>
      <c r="D1085" s="1325"/>
      <c r="E1085" s="1325"/>
      <c r="F1085" s="1325"/>
      <c r="G1085" s="1325"/>
      <c r="H1085" s="1325"/>
      <c r="I1085" s="1325"/>
      <c r="J1085" s="1325"/>
      <c r="K1085" s="330"/>
      <c r="L1085" s="64"/>
      <c r="M1085" s="64"/>
      <c r="N1085" s="64"/>
      <c r="O1085" s="319"/>
      <c r="P1085" s="319"/>
    </row>
    <row r="1086" spans="1:16" ht="21" customHeight="1">
      <c r="A1086" s="1312" t="s">
        <v>1646</v>
      </c>
      <c r="B1086" s="1313"/>
      <c r="C1086" s="1313"/>
      <c r="D1086" s="1326"/>
      <c r="E1086" s="1312" t="s">
        <v>40</v>
      </c>
      <c r="F1086" s="1326"/>
      <c r="G1086" s="1312" t="s">
        <v>26</v>
      </c>
      <c r="H1086" s="1313"/>
      <c r="I1086" s="1313"/>
      <c r="J1086" s="1326"/>
      <c r="K1086" s="330"/>
      <c r="L1086" s="64"/>
      <c r="M1086" s="64"/>
      <c r="N1086" s="64"/>
      <c r="O1086" s="319"/>
      <c r="P1086" s="319"/>
    </row>
    <row r="1087" spans="1:16" ht="27.75" customHeight="1">
      <c r="A1087" s="1327" t="s">
        <v>1647</v>
      </c>
      <c r="B1087" s="1328"/>
      <c r="C1087" s="1328"/>
      <c r="D1087" s="1329"/>
      <c r="E1087" s="1312" t="s">
        <v>1644</v>
      </c>
      <c r="F1087" s="1326"/>
      <c r="G1087" s="1308">
        <v>45000000</v>
      </c>
      <c r="H1087" s="1309"/>
      <c r="I1087" s="1309"/>
      <c r="J1087" s="1310"/>
      <c r="K1087" s="330"/>
      <c r="L1087" s="64"/>
      <c r="M1087" s="64"/>
      <c r="N1087" s="64"/>
      <c r="O1087" s="319"/>
      <c r="P1087" s="319"/>
    </row>
    <row r="1088" spans="1:16" ht="41.4">
      <c r="A1088" s="279" t="s">
        <v>41</v>
      </c>
      <c r="B1088" s="168" t="s">
        <v>42</v>
      </c>
      <c r="C1088" s="168" t="s">
        <v>43</v>
      </c>
      <c r="D1088" s="168" t="s">
        <v>44</v>
      </c>
      <c r="E1088" s="37" t="s">
        <v>45</v>
      </c>
      <c r="F1088" s="37" t="s">
        <v>46</v>
      </c>
      <c r="G1088" s="37" t="s">
        <v>47</v>
      </c>
      <c r="H1088" s="37" t="s">
        <v>48</v>
      </c>
      <c r="I1088" s="37" t="s">
        <v>49</v>
      </c>
      <c r="J1088" s="37" t="s">
        <v>50</v>
      </c>
      <c r="K1088" s="330"/>
      <c r="L1088" s="64"/>
      <c r="M1088" s="64"/>
      <c r="N1088" s="64"/>
      <c r="O1088" s="319"/>
      <c r="P1088" s="319"/>
    </row>
    <row r="1089" spans="1:16" ht="192.75" customHeight="1">
      <c r="A1089" s="46">
        <v>1</v>
      </c>
      <c r="B1089" s="46">
        <v>2732006</v>
      </c>
      <c r="C1089" s="317" t="s">
        <v>1648</v>
      </c>
      <c r="D1089" s="71" t="s">
        <v>32</v>
      </c>
      <c r="E1089" s="71">
        <v>0</v>
      </c>
      <c r="F1089" s="71">
        <v>200</v>
      </c>
      <c r="G1089" s="71">
        <v>200</v>
      </c>
      <c r="H1089" s="71">
        <v>49120000</v>
      </c>
      <c r="I1089" s="335"/>
      <c r="J1089" s="336"/>
      <c r="K1089" s="330"/>
      <c r="L1089" s="64"/>
      <c r="M1089" s="64"/>
      <c r="N1089" s="64"/>
      <c r="O1089" s="319"/>
      <c r="P1089" s="319"/>
    </row>
    <row r="1090" spans="1:16" ht="27" customHeight="1">
      <c r="A1090" s="1290" t="s">
        <v>24</v>
      </c>
      <c r="B1090" s="1290"/>
      <c r="C1090" s="1290"/>
      <c r="D1090" s="1290"/>
      <c r="E1090" s="1290"/>
      <c r="F1090" s="1290"/>
      <c r="G1090" s="1290"/>
      <c r="H1090" s="1290"/>
      <c r="I1090" s="1290"/>
      <c r="J1090" s="240">
        <f>+G1087</f>
        <v>45000000</v>
      </c>
      <c r="K1090" s="241"/>
    </row>
    <row r="1091" spans="1:16">
      <c r="A1091" s="337"/>
      <c r="B1091" s="337"/>
      <c r="C1091" s="337"/>
      <c r="D1091" s="337"/>
      <c r="E1091" s="337"/>
      <c r="F1091" s="337"/>
      <c r="G1091" s="337"/>
      <c r="H1091" s="337"/>
      <c r="I1091" s="337"/>
      <c r="J1091" s="337"/>
      <c r="K1091" s="330"/>
      <c r="L1091" s="64"/>
      <c r="M1091" s="64"/>
      <c r="N1091" s="64"/>
      <c r="O1091" s="319"/>
      <c r="P1091" s="319"/>
    </row>
    <row r="1092" spans="1:16" s="53" customFormat="1" ht="21.75" customHeight="1">
      <c r="A1092" s="1330" t="s">
        <v>1118</v>
      </c>
      <c r="B1092" s="1330"/>
      <c r="C1092" s="1330"/>
      <c r="D1092" s="1330"/>
      <c r="E1092" s="1330"/>
      <c r="F1092" s="1330"/>
      <c r="G1092" s="1330"/>
      <c r="H1092" s="1330"/>
      <c r="I1092" s="1330"/>
      <c r="J1092" s="1330"/>
      <c r="K1092" s="269"/>
    </row>
    <row r="1093" spans="1:16" s="339" customFormat="1" ht="21.75" customHeight="1">
      <c r="A1093" s="1312" t="s">
        <v>39</v>
      </c>
      <c r="B1093" s="1313"/>
      <c r="C1093" s="1313"/>
      <c r="D1093" s="1326"/>
      <c r="E1093" s="1331" t="s">
        <v>40</v>
      </c>
      <c r="F1093" s="1332"/>
      <c r="G1093" s="1312" t="s">
        <v>26</v>
      </c>
      <c r="H1093" s="1313"/>
      <c r="I1093" s="1313"/>
      <c r="J1093" s="1326"/>
      <c r="K1093" s="338"/>
    </row>
    <row r="1094" spans="1:16" s="339" customFormat="1" ht="45.75" customHeight="1">
      <c r="A1094" s="1314" t="s">
        <v>1647</v>
      </c>
      <c r="B1094" s="1314"/>
      <c r="C1094" s="1314"/>
      <c r="D1094" s="1314"/>
      <c r="E1094" s="1312" t="s">
        <v>1644</v>
      </c>
      <c r="F1094" s="1326"/>
      <c r="G1094" s="1308">
        <v>30000000</v>
      </c>
      <c r="H1094" s="1309"/>
      <c r="I1094" s="1309"/>
      <c r="J1094" s="1310"/>
      <c r="K1094" s="338"/>
    </row>
    <row r="1095" spans="1:16" s="53" customFormat="1" ht="39.75" customHeight="1">
      <c r="A1095" s="279" t="s">
        <v>41</v>
      </c>
      <c r="B1095" s="168" t="s">
        <v>42</v>
      </c>
      <c r="C1095" s="168" t="s">
        <v>43</v>
      </c>
      <c r="D1095" s="168" t="s">
        <v>44</v>
      </c>
      <c r="E1095" s="37" t="s">
        <v>45</v>
      </c>
      <c r="F1095" s="37" t="s">
        <v>46</v>
      </c>
      <c r="G1095" s="37" t="s">
        <v>47</v>
      </c>
      <c r="H1095" s="37" t="s">
        <v>48</v>
      </c>
      <c r="I1095" s="37" t="s">
        <v>49</v>
      </c>
      <c r="J1095" s="37" t="s">
        <v>50</v>
      </c>
      <c r="K1095" s="269"/>
    </row>
    <row r="1096" spans="1:16" s="53" customFormat="1" ht="46.5" customHeight="1">
      <c r="A1096" s="168">
        <f>+A1089+1</f>
        <v>2</v>
      </c>
      <c r="B1096" s="182" t="s">
        <v>1649</v>
      </c>
      <c r="C1096" s="340" t="s">
        <v>1650</v>
      </c>
      <c r="D1096" s="160" t="s">
        <v>32</v>
      </c>
      <c r="E1096" s="160">
        <v>0</v>
      </c>
      <c r="F1096" s="168">
        <v>100</v>
      </c>
      <c r="G1096" s="181">
        <v>100</v>
      </c>
      <c r="H1096" s="160">
        <v>52121509</v>
      </c>
      <c r="I1096" s="335"/>
      <c r="J1096" s="336"/>
      <c r="K1096" s="269"/>
    </row>
    <row r="1097" spans="1:16" ht="27" customHeight="1">
      <c r="A1097" s="1290" t="s">
        <v>24</v>
      </c>
      <c r="B1097" s="1290"/>
      <c r="C1097" s="1290"/>
      <c r="D1097" s="1290"/>
      <c r="E1097" s="1290"/>
      <c r="F1097" s="1290"/>
      <c r="G1097" s="1290"/>
      <c r="H1097" s="1290"/>
      <c r="I1097" s="1290"/>
      <c r="J1097" s="240">
        <f>+G1094</f>
        <v>30000000</v>
      </c>
      <c r="K1097" s="241"/>
    </row>
    <row r="1098" spans="1:16" s="53" customFormat="1" ht="15">
      <c r="A1098" s="167"/>
      <c r="B1098" s="341"/>
      <c r="C1098" s="342"/>
      <c r="D1098" s="342"/>
      <c r="E1098" s="199"/>
      <c r="F1098" s="167"/>
      <c r="G1098" s="343"/>
      <c r="H1098" s="167"/>
      <c r="I1098" s="199"/>
      <c r="J1098" s="167"/>
      <c r="K1098" s="269"/>
    </row>
    <row r="1099" spans="1:16" s="53" customFormat="1" ht="36.75" customHeight="1">
      <c r="A1099" s="1303" t="s">
        <v>1698</v>
      </c>
      <c r="B1099" s="1303"/>
      <c r="C1099" s="1303"/>
      <c r="D1099" s="1303"/>
      <c r="E1099" s="1303"/>
      <c r="F1099" s="1303"/>
      <c r="G1099" s="1303"/>
      <c r="H1099" s="1303"/>
      <c r="I1099" s="1303"/>
      <c r="J1099" s="1303"/>
      <c r="K1099" s="346"/>
    </row>
    <row r="1100" spans="1:16" s="53" customFormat="1" ht="21.75" customHeight="1">
      <c r="A1100" s="1330" t="s">
        <v>1118</v>
      </c>
      <c r="B1100" s="1330"/>
      <c r="C1100" s="1330"/>
      <c r="D1100" s="1330"/>
      <c r="E1100" s="1330"/>
      <c r="F1100" s="1330"/>
      <c r="G1100" s="1330"/>
      <c r="H1100" s="1330"/>
      <c r="I1100" s="1330"/>
      <c r="J1100" s="1330"/>
      <c r="K1100" s="346"/>
    </row>
    <row r="1101" spans="1:16" s="53" customFormat="1" ht="30.75" customHeight="1">
      <c r="A1101" s="1333" t="s">
        <v>1646</v>
      </c>
      <c r="B1101" s="1334"/>
      <c r="C1101" s="1334"/>
      <c r="D1101" s="1335"/>
      <c r="E1101" s="1336" t="s">
        <v>1651</v>
      </c>
      <c r="F1101" s="1337"/>
      <c r="G1101" s="1333" t="s">
        <v>26</v>
      </c>
      <c r="H1101" s="1334"/>
      <c r="I1101" s="1334"/>
      <c r="J1101" s="1335"/>
      <c r="K1101" s="269"/>
    </row>
    <row r="1102" spans="1:16" s="53" customFormat="1" ht="32.25" customHeight="1">
      <c r="A1102" s="1338" t="s">
        <v>1647</v>
      </c>
      <c r="B1102" s="1339"/>
      <c r="C1102" s="1339"/>
      <c r="D1102" s="1340"/>
      <c r="E1102" s="1341" t="s">
        <v>1644</v>
      </c>
      <c r="F1102" s="1335"/>
      <c r="G1102" s="1342">
        <v>62715500</v>
      </c>
      <c r="H1102" s="1343"/>
      <c r="I1102" s="1343"/>
      <c r="J1102" s="1344"/>
      <c r="K1102" s="269"/>
    </row>
    <row r="1103" spans="1:16" s="53" customFormat="1" ht="54.75" customHeight="1">
      <c r="A1103" s="366" t="s">
        <v>41</v>
      </c>
      <c r="B1103" s="367" t="s">
        <v>42</v>
      </c>
      <c r="C1103" s="367" t="s">
        <v>43</v>
      </c>
      <c r="D1103" s="367" t="s">
        <v>44</v>
      </c>
      <c r="E1103" s="368" t="s">
        <v>45</v>
      </c>
      <c r="F1103" s="368" t="s">
        <v>46</v>
      </c>
      <c r="G1103" s="368" t="s">
        <v>47</v>
      </c>
      <c r="H1103" s="368" t="s">
        <v>48</v>
      </c>
      <c r="I1103" s="368" t="s">
        <v>49</v>
      </c>
      <c r="J1103" s="368" t="s">
        <v>50</v>
      </c>
      <c r="K1103" s="269"/>
    </row>
    <row r="1104" spans="1:16" s="53" customFormat="1" ht="51.75" customHeight="1">
      <c r="A1104" s="367">
        <f>+A1098+1</f>
        <v>1</v>
      </c>
      <c r="B1104" s="369" t="s">
        <v>1699</v>
      </c>
      <c r="C1104" s="370" t="s">
        <v>1700</v>
      </c>
      <c r="D1104" s="371" t="s">
        <v>32</v>
      </c>
      <c r="E1104" s="371">
        <v>0</v>
      </c>
      <c r="F1104" s="372">
        <v>300</v>
      </c>
      <c r="G1104" s="373">
        <v>300</v>
      </c>
      <c r="H1104" s="371">
        <v>53103100</v>
      </c>
      <c r="I1104" s="374"/>
      <c r="J1104" s="375"/>
      <c r="K1104" s="269" t="s">
        <v>1701</v>
      </c>
    </row>
    <row r="1105" spans="1:11" ht="27" customHeight="1">
      <c r="A1105" s="1290" t="s">
        <v>24</v>
      </c>
      <c r="B1105" s="1290"/>
      <c r="C1105" s="1290"/>
      <c r="D1105" s="1290"/>
      <c r="E1105" s="1290"/>
      <c r="F1105" s="1290"/>
      <c r="G1105" s="1290"/>
      <c r="H1105" s="1290"/>
      <c r="I1105" s="1290"/>
      <c r="J1105" s="240">
        <f>+G1102</f>
        <v>62715500</v>
      </c>
      <c r="K1105" s="241"/>
    </row>
    <row r="1106" spans="1:11">
      <c r="A1106" s="347"/>
      <c r="B1106" s="347"/>
      <c r="C1106" s="347"/>
      <c r="D1106" s="348"/>
      <c r="E1106" s="348"/>
      <c r="F1106" s="347"/>
      <c r="G1106" s="5"/>
      <c r="H1106" s="348"/>
      <c r="I1106" s="5"/>
      <c r="J1106" s="5"/>
      <c r="K1106" s="264"/>
    </row>
    <row r="1107" spans="1:11" s="53" customFormat="1" ht="15" customHeight="1">
      <c r="A1107" s="1324" t="s">
        <v>1050</v>
      </c>
      <c r="B1107" s="1324"/>
      <c r="C1107" s="1324"/>
      <c r="D1107" s="1324"/>
      <c r="E1107" s="1324"/>
      <c r="F1107" s="1324"/>
      <c r="G1107" s="1324"/>
      <c r="H1107" s="1324"/>
      <c r="I1107" s="1324"/>
      <c r="J1107" s="1324"/>
      <c r="K1107" s="269"/>
    </row>
    <row r="1108" spans="1:11" s="53" customFormat="1" ht="26.25" customHeight="1">
      <c r="A1108" s="1156" t="s">
        <v>39</v>
      </c>
      <c r="B1108" s="1156"/>
      <c r="C1108" s="1156"/>
      <c r="D1108" s="1287" t="s">
        <v>40</v>
      </c>
      <c r="E1108" s="1288"/>
      <c r="F1108" s="1288"/>
      <c r="G1108" s="1289"/>
      <c r="H1108" s="1287" t="s">
        <v>26</v>
      </c>
      <c r="I1108" s="1288"/>
      <c r="J1108" s="1289"/>
      <c r="K1108" s="269"/>
    </row>
    <row r="1109" spans="1:11" s="53" customFormat="1" ht="26.25" customHeight="1">
      <c r="A1109" s="1312" t="s">
        <v>1647</v>
      </c>
      <c r="B1109" s="1313"/>
      <c r="C1109" s="1313"/>
      <c r="D1109" s="1314" t="s">
        <v>1644</v>
      </c>
      <c r="E1109" s="1314"/>
      <c r="F1109" s="1314"/>
      <c r="G1109" s="1314"/>
      <c r="H1109" s="1315">
        <v>24715500</v>
      </c>
      <c r="I1109" s="1316"/>
      <c r="J1109" s="1317"/>
      <c r="K1109" s="269"/>
    </row>
    <row r="1110" spans="1:11" s="53" customFormat="1" ht="54.75" customHeight="1">
      <c r="A1110" s="36" t="s">
        <v>41</v>
      </c>
      <c r="B1110" s="47" t="s">
        <v>42</v>
      </c>
      <c r="C1110" s="47" t="s">
        <v>43</v>
      </c>
      <c r="D1110" s="47" t="s">
        <v>44</v>
      </c>
      <c r="E1110" s="47" t="s">
        <v>45</v>
      </c>
      <c r="F1110" s="47" t="s">
        <v>46</v>
      </c>
      <c r="G1110" s="47" t="s">
        <v>47</v>
      </c>
      <c r="H1110" s="47" t="s">
        <v>48</v>
      </c>
      <c r="I1110" s="47" t="s">
        <v>49</v>
      </c>
      <c r="J1110" s="47" t="s">
        <v>50</v>
      </c>
      <c r="K1110" s="269"/>
    </row>
    <row r="1111" spans="1:11" s="53" customFormat="1" ht="193.5" customHeight="1">
      <c r="A1111" s="168">
        <f>+A1096+1</f>
        <v>3</v>
      </c>
      <c r="B1111" s="168">
        <v>2732006</v>
      </c>
      <c r="C1111" s="180" t="s">
        <v>1648</v>
      </c>
      <c r="D1111" s="160" t="s">
        <v>32</v>
      </c>
      <c r="E1111" s="168">
        <v>0</v>
      </c>
      <c r="F1111" s="181">
        <v>170</v>
      </c>
      <c r="G1111" s="168">
        <f>+E1111+F1111</f>
        <v>170</v>
      </c>
      <c r="H1111" s="160">
        <v>49120000</v>
      </c>
      <c r="I1111" s="168"/>
      <c r="J1111" s="168"/>
      <c r="K1111" s="269"/>
    </row>
    <row r="1112" spans="1:11" ht="27" customHeight="1">
      <c r="A1112" s="1290" t="s">
        <v>24</v>
      </c>
      <c r="B1112" s="1290"/>
      <c r="C1112" s="1290"/>
      <c r="D1112" s="1290"/>
      <c r="E1112" s="1290"/>
      <c r="F1112" s="1290"/>
      <c r="G1112" s="1290"/>
      <c r="H1112" s="1290"/>
      <c r="I1112" s="1290"/>
      <c r="J1112" s="240">
        <f>+H1109</f>
        <v>24715500</v>
      </c>
      <c r="K1112" s="241"/>
    </row>
    <row r="1113" spans="1:11" s="53" customFormat="1" ht="18" customHeight="1">
      <c r="A1113" s="344"/>
      <c r="B1113" s="344"/>
      <c r="C1113" s="344"/>
      <c r="D1113" s="344"/>
      <c r="E1113" s="344"/>
      <c r="F1113" s="344"/>
      <c r="G1113" s="344"/>
      <c r="H1113" s="344"/>
      <c r="I1113" s="344"/>
      <c r="J1113" s="345"/>
      <c r="K1113" s="269"/>
    </row>
    <row r="1114" spans="1:11" s="53" customFormat="1" ht="18" customHeight="1">
      <c r="A1114" s="167"/>
      <c r="B1114" s="167"/>
      <c r="C1114" s="342"/>
      <c r="D1114" s="199"/>
      <c r="E1114" s="167"/>
      <c r="F1114" s="343"/>
      <c r="G1114" s="167"/>
      <c r="H1114" s="199"/>
      <c r="I1114" s="349"/>
      <c r="J1114" s="350"/>
      <c r="K1114" s="269"/>
    </row>
    <row r="1115" spans="1:11" s="53" customFormat="1" ht="14.25" customHeight="1">
      <c r="A1115" s="1318" t="s">
        <v>1652</v>
      </c>
      <c r="B1115" s="1318"/>
      <c r="C1115" s="1318"/>
      <c r="D1115" s="1318"/>
      <c r="E1115" s="1318"/>
      <c r="F1115" s="1318"/>
      <c r="G1115" s="1318"/>
      <c r="H1115" s="1318"/>
      <c r="I1115" s="1318"/>
      <c r="J1115" s="1318"/>
      <c r="K1115" s="269"/>
    </row>
    <row r="1116" spans="1:11" s="53" customFormat="1" ht="14.25" customHeight="1">
      <c r="A1116" s="1257" t="s">
        <v>1631</v>
      </c>
      <c r="B1116" s="1257"/>
      <c r="C1116" s="1257"/>
      <c r="D1116" s="1257"/>
      <c r="E1116" s="1257"/>
      <c r="F1116" s="1257"/>
      <c r="G1116" s="1257"/>
      <c r="H1116" s="1257"/>
      <c r="I1116" s="1257"/>
      <c r="J1116" s="1257"/>
      <c r="K1116" s="269"/>
    </row>
    <row r="1117" spans="1:11" s="53" customFormat="1" ht="14.25" customHeight="1">
      <c r="A1117" s="1306" t="s">
        <v>1050</v>
      </c>
      <c r="B1117" s="1306"/>
      <c r="C1117" s="1306"/>
      <c r="D1117" s="1306"/>
      <c r="E1117" s="1306"/>
      <c r="F1117" s="1306"/>
      <c r="G1117" s="1306"/>
      <c r="H1117" s="1306"/>
      <c r="I1117" s="1306"/>
      <c r="J1117" s="1306"/>
      <c r="K1117" s="269"/>
    </row>
    <row r="1118" spans="1:11" s="53" customFormat="1" ht="24.75" customHeight="1">
      <c r="A1118" s="1156" t="s">
        <v>39</v>
      </c>
      <c r="B1118" s="1156"/>
      <c r="C1118" s="1156"/>
      <c r="D1118" s="1156" t="s">
        <v>40</v>
      </c>
      <c r="E1118" s="1156"/>
      <c r="F1118" s="1156"/>
      <c r="G1118" s="1156"/>
      <c r="H1118" s="1156" t="s">
        <v>26</v>
      </c>
      <c r="I1118" s="1156"/>
      <c r="J1118" s="1156"/>
      <c r="K1118" s="269"/>
    </row>
    <row r="1119" spans="1:11" s="53" customFormat="1" ht="25.5" customHeight="1">
      <c r="A1119" s="1156" t="s">
        <v>1654</v>
      </c>
      <c r="B1119" s="1156"/>
      <c r="C1119" s="1156"/>
      <c r="D1119" s="1297" t="s">
        <v>1652</v>
      </c>
      <c r="E1119" s="1298"/>
      <c r="F1119" s="1298"/>
      <c r="G1119" s="1299"/>
      <c r="H1119" s="1321">
        <v>70000000</v>
      </c>
      <c r="I1119" s="1322"/>
      <c r="J1119" s="1323"/>
      <c r="K1119" s="269"/>
    </row>
    <row r="1120" spans="1:11" s="53" customFormat="1" ht="69" customHeight="1">
      <c r="A1120" s="36" t="s">
        <v>41</v>
      </c>
      <c r="B1120" s="47" t="s">
        <v>42</v>
      </c>
      <c r="C1120" s="47" t="s">
        <v>43</v>
      </c>
      <c r="D1120" s="47" t="s">
        <v>44</v>
      </c>
      <c r="E1120" s="47" t="s">
        <v>45</v>
      </c>
      <c r="F1120" s="47" t="s">
        <v>46</v>
      </c>
      <c r="G1120" s="47" t="s">
        <v>47</v>
      </c>
      <c r="H1120" s="47" t="s">
        <v>48</v>
      </c>
      <c r="I1120" s="47" t="s">
        <v>49</v>
      </c>
      <c r="J1120" s="47" t="s">
        <v>50</v>
      </c>
      <c r="K1120" s="269"/>
    </row>
    <row r="1121" spans="1:11" s="53" customFormat="1" ht="25.5" customHeight="1">
      <c r="A1121" s="47">
        <f>+A1111+1</f>
        <v>4</v>
      </c>
      <c r="B1121" s="193">
        <v>28238</v>
      </c>
      <c r="C1121" s="332" t="s">
        <v>1655</v>
      </c>
      <c r="D1121" s="160" t="s">
        <v>32</v>
      </c>
      <c r="E1121" s="168">
        <v>0</v>
      </c>
      <c r="F1121" s="181">
        <v>50</v>
      </c>
      <c r="G1121" s="168">
        <f t="shared" ref="G1121:G1127" si="19">F1121</f>
        <v>50</v>
      </c>
      <c r="H1121" s="160">
        <v>46181612</v>
      </c>
      <c r="I1121" s="351">
        <v>234504</v>
      </c>
      <c r="J1121" s="351">
        <f>I1121*F1121</f>
        <v>11725200</v>
      </c>
      <c r="K1121" s="269"/>
    </row>
    <row r="1122" spans="1:11" s="53" customFormat="1" ht="31.5" customHeight="1">
      <c r="A1122" s="352">
        <f t="shared" ref="A1122:A1127" si="20">+A1121+1</f>
        <v>5</v>
      </c>
      <c r="B1122" s="193">
        <v>28238</v>
      </c>
      <c r="C1122" s="332" t="s">
        <v>1656</v>
      </c>
      <c r="D1122" s="160" t="s">
        <v>1653</v>
      </c>
      <c r="E1122" s="168">
        <v>0</v>
      </c>
      <c r="F1122" s="181">
        <v>50</v>
      </c>
      <c r="G1122" s="168">
        <f t="shared" si="19"/>
        <v>50</v>
      </c>
      <c r="H1122" s="160">
        <v>46181612</v>
      </c>
      <c r="I1122" s="291"/>
      <c r="J1122" s="291"/>
      <c r="K1122" s="269"/>
    </row>
    <row r="1123" spans="1:11" s="53" customFormat="1" ht="25.5" customHeight="1">
      <c r="A1123" s="352">
        <f t="shared" si="20"/>
        <v>6</v>
      </c>
      <c r="B1123" s="168">
        <v>28241</v>
      </c>
      <c r="C1123" s="316" t="s">
        <v>1657</v>
      </c>
      <c r="D1123" s="160" t="s">
        <v>32</v>
      </c>
      <c r="E1123" s="168">
        <v>0</v>
      </c>
      <c r="F1123" s="181">
        <v>50</v>
      </c>
      <c r="G1123" s="168">
        <f t="shared" si="19"/>
        <v>50</v>
      </c>
      <c r="H1123" s="160">
        <v>46181613</v>
      </c>
      <c r="I1123" s="291"/>
      <c r="J1123" s="291"/>
      <c r="K1123" s="269"/>
    </row>
    <row r="1124" spans="1:11" s="53" customFormat="1" ht="27.75" customHeight="1">
      <c r="A1124" s="352">
        <f t="shared" si="20"/>
        <v>7</v>
      </c>
      <c r="B1124" s="168">
        <v>28241</v>
      </c>
      <c r="C1124" s="316" t="s">
        <v>1658</v>
      </c>
      <c r="D1124" s="160" t="s">
        <v>32</v>
      </c>
      <c r="E1124" s="168">
        <v>0</v>
      </c>
      <c r="F1124" s="181">
        <v>50</v>
      </c>
      <c r="G1124" s="168">
        <f t="shared" si="19"/>
        <v>50</v>
      </c>
      <c r="H1124" s="160">
        <v>46181614</v>
      </c>
      <c r="I1124" s="291"/>
      <c r="J1124" s="291"/>
      <c r="K1124" s="269"/>
    </row>
    <row r="1125" spans="1:11" s="53" customFormat="1" ht="23.25" customHeight="1">
      <c r="A1125" s="352">
        <f t="shared" si="20"/>
        <v>8</v>
      </c>
      <c r="B1125" s="193">
        <v>28600</v>
      </c>
      <c r="C1125" s="332" t="s">
        <v>1659</v>
      </c>
      <c r="D1125" s="160" t="s">
        <v>32</v>
      </c>
      <c r="E1125" s="168">
        <v>3</v>
      </c>
      <c r="F1125" s="181">
        <v>50</v>
      </c>
      <c r="G1125" s="168">
        <f t="shared" si="19"/>
        <v>50</v>
      </c>
      <c r="H1125" s="160">
        <v>46181615</v>
      </c>
      <c r="I1125" s="291"/>
      <c r="J1125" s="291"/>
      <c r="K1125" s="269"/>
    </row>
    <row r="1126" spans="1:11" s="53" customFormat="1" ht="31.5" customHeight="1">
      <c r="A1126" s="352">
        <f t="shared" si="20"/>
        <v>9</v>
      </c>
      <c r="B1126" s="193">
        <v>28922</v>
      </c>
      <c r="C1126" s="332" t="s">
        <v>1660</v>
      </c>
      <c r="D1126" s="160" t="s">
        <v>32</v>
      </c>
      <c r="E1126" s="168">
        <v>0</v>
      </c>
      <c r="F1126" s="181">
        <v>50</v>
      </c>
      <c r="G1126" s="168">
        <f t="shared" si="19"/>
        <v>50</v>
      </c>
      <c r="H1126" s="160">
        <v>46181612</v>
      </c>
      <c r="I1126" s="291"/>
      <c r="J1126" s="291"/>
      <c r="K1126" s="269"/>
    </row>
    <row r="1127" spans="1:11" s="53" customFormat="1" ht="36.75" customHeight="1">
      <c r="A1127" s="352">
        <f t="shared" si="20"/>
        <v>10</v>
      </c>
      <c r="B1127" s="168">
        <v>28922</v>
      </c>
      <c r="C1127" s="332" t="s">
        <v>1661</v>
      </c>
      <c r="D1127" s="160" t="s">
        <v>32</v>
      </c>
      <c r="E1127" s="168">
        <v>0</v>
      </c>
      <c r="F1127" s="181">
        <v>50</v>
      </c>
      <c r="G1127" s="168">
        <f t="shared" si="19"/>
        <v>50</v>
      </c>
      <c r="H1127" s="160">
        <v>46181612</v>
      </c>
      <c r="I1127" s="291"/>
      <c r="J1127" s="291"/>
      <c r="K1127" s="269"/>
    </row>
    <row r="1128" spans="1:11" ht="27" customHeight="1">
      <c r="A1128" s="1290" t="s">
        <v>24</v>
      </c>
      <c r="B1128" s="1290"/>
      <c r="C1128" s="1290"/>
      <c r="D1128" s="1290"/>
      <c r="E1128" s="1290"/>
      <c r="F1128" s="1290"/>
      <c r="G1128" s="1290"/>
      <c r="H1128" s="1290"/>
      <c r="I1128" s="1290"/>
      <c r="J1128" s="362">
        <f>+H1119</f>
        <v>70000000</v>
      </c>
      <c r="K1128" s="241"/>
    </row>
    <row r="1129" spans="1:11" s="53" customFormat="1" ht="19.5" customHeight="1">
      <c r="A1129" s="1320"/>
      <c r="B1129" s="1320"/>
      <c r="C1129" s="1320"/>
      <c r="D1129" s="1320"/>
      <c r="E1129" s="1320"/>
      <c r="F1129" s="1320"/>
      <c r="G1129" s="1320"/>
      <c r="H1129" s="1320"/>
      <c r="I1129" s="1320"/>
      <c r="J1129" s="1320"/>
      <c r="K1129" s="269"/>
    </row>
    <row r="1130" spans="1:11" s="53" customFormat="1" ht="18" customHeight="1">
      <c r="A1130" s="1190" t="s">
        <v>1050</v>
      </c>
      <c r="B1130" s="1190"/>
      <c r="C1130" s="1190"/>
      <c r="D1130" s="1190"/>
      <c r="E1130" s="1190"/>
      <c r="F1130" s="1190"/>
      <c r="G1130" s="1190"/>
      <c r="H1130" s="1190"/>
      <c r="I1130" s="1190"/>
      <c r="J1130" s="1190"/>
      <c r="K1130" s="269"/>
    </row>
    <row r="1131" spans="1:11" s="53" customFormat="1" ht="18" customHeight="1">
      <c r="A1131" s="1156" t="s">
        <v>39</v>
      </c>
      <c r="B1131" s="1156"/>
      <c r="C1131" s="1156"/>
      <c r="D1131" s="1287" t="s">
        <v>40</v>
      </c>
      <c r="E1131" s="1288"/>
      <c r="F1131" s="1288"/>
      <c r="G1131" s="1289"/>
      <c r="H1131" s="1287" t="s">
        <v>26</v>
      </c>
      <c r="I1131" s="1288"/>
      <c r="J1131" s="1289"/>
      <c r="K1131" s="269"/>
    </row>
    <row r="1132" spans="1:11" s="53" customFormat="1" ht="29.25" customHeight="1">
      <c r="A1132" s="1165" t="s">
        <v>1662</v>
      </c>
      <c r="B1132" s="1165"/>
      <c r="C1132" s="1165"/>
      <c r="D1132" s="1282" t="s">
        <v>1663</v>
      </c>
      <c r="E1132" s="1282"/>
      <c r="F1132" s="1282"/>
      <c r="G1132" s="1282"/>
      <c r="H1132" s="1311">
        <v>24000000</v>
      </c>
      <c r="I1132" s="1311"/>
      <c r="J1132" s="1311"/>
      <c r="K1132" s="269"/>
    </row>
    <row r="1133" spans="1:11" s="53" customFormat="1" ht="54.75" customHeight="1">
      <c r="A1133" s="376" t="s">
        <v>41</v>
      </c>
      <c r="B1133" s="368" t="s">
        <v>42</v>
      </c>
      <c r="C1133" s="368" t="s">
        <v>43</v>
      </c>
      <c r="D1133" s="368" t="s">
        <v>44</v>
      </c>
      <c r="E1133" s="368" t="s">
        <v>45</v>
      </c>
      <c r="F1133" s="368" t="s">
        <v>46</v>
      </c>
      <c r="G1133" s="368" t="s">
        <v>47</v>
      </c>
      <c r="H1133" s="368" t="s">
        <v>48</v>
      </c>
      <c r="I1133" s="368" t="s">
        <v>49</v>
      </c>
      <c r="J1133" s="368" t="s">
        <v>50</v>
      </c>
      <c r="K1133" s="269"/>
    </row>
    <row r="1134" spans="1:11" s="53" customFormat="1" ht="36.75" customHeight="1">
      <c r="A1134" s="368">
        <f>+A1127+1</f>
        <v>11</v>
      </c>
      <c r="B1134" s="368">
        <v>28226</v>
      </c>
      <c r="C1134" s="377" t="s">
        <v>1664</v>
      </c>
      <c r="D1134" s="378" t="s">
        <v>327</v>
      </c>
      <c r="E1134" s="378">
        <v>0</v>
      </c>
      <c r="F1134" s="378">
        <v>200</v>
      </c>
      <c r="G1134" s="378">
        <v>200</v>
      </c>
      <c r="H1134" s="378">
        <v>461815</v>
      </c>
      <c r="I1134" s="379">
        <v>53103101</v>
      </c>
      <c r="J1134" s="380">
        <v>220660</v>
      </c>
      <c r="K1134" s="269" t="s">
        <v>1702</v>
      </c>
    </row>
    <row r="1135" spans="1:11" ht="27" customHeight="1">
      <c r="A1135" s="1290" t="s">
        <v>24</v>
      </c>
      <c r="B1135" s="1290"/>
      <c r="C1135" s="1290"/>
      <c r="D1135" s="1290"/>
      <c r="E1135" s="1290"/>
      <c r="F1135" s="1290"/>
      <c r="G1135" s="1290"/>
      <c r="H1135" s="1290"/>
      <c r="I1135" s="1290"/>
      <c r="J1135" s="362">
        <f>+H1132</f>
        <v>24000000</v>
      </c>
      <c r="K1135" s="241"/>
    </row>
    <row r="1136" spans="1:11" s="53" customFormat="1" ht="19.5" customHeight="1">
      <c r="A1136" s="1320"/>
      <c r="B1136" s="1320"/>
      <c r="C1136" s="1320"/>
      <c r="D1136" s="1320"/>
      <c r="E1136" s="1320"/>
      <c r="F1136" s="1320"/>
      <c r="G1136" s="1320"/>
      <c r="H1136" s="1320"/>
      <c r="I1136" s="1320"/>
      <c r="J1136" s="1320"/>
      <c r="K1136" s="269"/>
    </row>
    <row r="1137" spans="1:11" s="53" customFormat="1" ht="17.25" customHeight="1">
      <c r="A1137" s="1319" t="s">
        <v>77</v>
      </c>
      <c r="B1137" s="1319"/>
      <c r="C1137" s="1319"/>
      <c r="D1137" s="1319"/>
      <c r="E1137" s="1319"/>
      <c r="F1137" s="1319"/>
      <c r="G1137" s="1319"/>
      <c r="H1137" s="1319"/>
      <c r="I1137" s="1319"/>
      <c r="J1137" s="1319"/>
      <c r="K1137" s="269"/>
    </row>
    <row r="1138" spans="1:11" s="53" customFormat="1" ht="17.25" customHeight="1">
      <c r="A1138" s="1320" t="s">
        <v>911</v>
      </c>
      <c r="B1138" s="1320"/>
      <c r="C1138" s="1320"/>
      <c r="D1138" s="1320"/>
      <c r="E1138" s="1320"/>
      <c r="F1138" s="1320"/>
      <c r="G1138" s="1320"/>
      <c r="H1138" s="1320"/>
      <c r="I1138" s="1320"/>
      <c r="J1138" s="1320"/>
      <c r="K1138" s="269"/>
    </row>
    <row r="1139" spans="1:11" s="53" customFormat="1" ht="17.25" customHeight="1">
      <c r="A1139" s="1190" t="s">
        <v>1050</v>
      </c>
      <c r="B1139" s="1190"/>
      <c r="C1139" s="1190"/>
      <c r="D1139" s="1190"/>
      <c r="E1139" s="1190"/>
      <c r="F1139" s="1190"/>
      <c r="G1139" s="1190"/>
      <c r="H1139" s="1190"/>
      <c r="I1139" s="1190"/>
      <c r="J1139" s="1190"/>
      <c r="K1139" s="269"/>
    </row>
    <row r="1140" spans="1:11" s="53" customFormat="1" ht="21" customHeight="1">
      <c r="A1140" s="1156" t="s">
        <v>39</v>
      </c>
      <c r="B1140" s="1156"/>
      <c r="C1140" s="1156"/>
      <c r="D1140" s="1287" t="s">
        <v>40</v>
      </c>
      <c r="E1140" s="1288"/>
      <c r="F1140" s="1288"/>
      <c r="G1140" s="1289"/>
      <c r="H1140" s="1287" t="s">
        <v>26</v>
      </c>
      <c r="I1140" s="1288"/>
      <c r="J1140" s="1289"/>
      <c r="K1140" s="269"/>
    </row>
    <row r="1141" spans="1:11" s="53" customFormat="1" ht="36.75" customHeight="1">
      <c r="A1141" s="1156" t="s">
        <v>38</v>
      </c>
      <c r="B1141" s="1156"/>
      <c r="C1141" s="1156"/>
      <c r="D1141" s="1157" t="s">
        <v>77</v>
      </c>
      <c r="E1141" s="1157"/>
      <c r="F1141" s="1157"/>
      <c r="G1141" s="1157"/>
      <c r="H1141" s="1311">
        <v>19000000</v>
      </c>
      <c r="I1141" s="1311"/>
      <c r="J1141" s="1311"/>
      <c r="K1141" s="269"/>
    </row>
    <row r="1142" spans="1:11" s="53" customFormat="1" ht="49.5" customHeight="1">
      <c r="A1142" s="354" t="s">
        <v>41</v>
      </c>
      <c r="B1142" s="355" t="s">
        <v>42</v>
      </c>
      <c r="C1142" s="355" t="s">
        <v>43</v>
      </c>
      <c r="D1142" s="355" t="s">
        <v>44</v>
      </c>
      <c r="E1142" s="355" t="s">
        <v>45</v>
      </c>
      <c r="F1142" s="355" t="s">
        <v>46</v>
      </c>
      <c r="G1142" s="355" t="s">
        <v>47</v>
      </c>
      <c r="H1142" s="355" t="s">
        <v>48</v>
      </c>
      <c r="I1142" s="355" t="s">
        <v>49</v>
      </c>
      <c r="J1142" s="355" t="s">
        <v>50</v>
      </c>
      <c r="K1142" s="269"/>
    </row>
    <row r="1143" spans="1:11" s="53" customFormat="1" ht="26.25" customHeight="1">
      <c r="A1143" s="37">
        <f>+A1134+1</f>
        <v>12</v>
      </c>
      <c r="B1143" s="37">
        <v>3697102</v>
      </c>
      <c r="C1143" s="316" t="s">
        <v>1665</v>
      </c>
      <c r="D1143" s="39" t="s">
        <v>327</v>
      </c>
      <c r="E1143" s="39">
        <v>0</v>
      </c>
      <c r="F1143" s="39">
        <v>127</v>
      </c>
      <c r="G1143" s="39">
        <v>127</v>
      </c>
      <c r="H1143" s="39">
        <v>46181704</v>
      </c>
      <c r="I1143" s="353">
        <v>53103101</v>
      </c>
      <c r="J1143" s="38">
        <v>220660</v>
      </c>
      <c r="K1143" s="269"/>
    </row>
    <row r="1144" spans="1:11" ht="27" customHeight="1">
      <c r="A1144" s="1290" t="s">
        <v>24</v>
      </c>
      <c r="B1144" s="1290"/>
      <c r="C1144" s="1290"/>
      <c r="D1144" s="1290"/>
      <c r="E1144" s="1290"/>
      <c r="F1144" s="1290"/>
      <c r="G1144" s="1290"/>
      <c r="H1144" s="1290"/>
      <c r="I1144" s="1290"/>
      <c r="J1144" s="362">
        <f>+H1141</f>
        <v>19000000</v>
      </c>
      <c r="K1144" s="241"/>
    </row>
    <row r="1145" spans="1:11" s="53" customFormat="1" ht="20.25" customHeight="1">
      <c r="A1145" s="167"/>
      <c r="B1145" s="167"/>
      <c r="C1145" s="342"/>
      <c r="D1145" s="199"/>
      <c r="E1145" s="167"/>
      <c r="F1145" s="343"/>
      <c r="G1145" s="167"/>
      <c r="H1145" s="199"/>
      <c r="I1145" s="349"/>
      <c r="J1145" s="350"/>
      <c r="K1145" s="269"/>
    </row>
    <row r="1146" spans="1:11" s="53" customFormat="1" ht="14.25" customHeight="1">
      <c r="A1146" s="1318" t="s">
        <v>274</v>
      </c>
      <c r="B1146" s="1318"/>
      <c r="C1146" s="1318"/>
      <c r="D1146" s="1318"/>
      <c r="E1146" s="1318"/>
      <c r="F1146" s="1318"/>
      <c r="G1146" s="1318"/>
      <c r="H1146" s="1318"/>
      <c r="I1146" s="1318"/>
      <c r="J1146" s="1318"/>
      <c r="K1146" s="269"/>
    </row>
    <row r="1147" spans="1:11" s="53" customFormat="1" ht="14.25" customHeight="1">
      <c r="A1147" s="1318" t="s">
        <v>1666</v>
      </c>
      <c r="B1147" s="1318"/>
      <c r="C1147" s="1318"/>
      <c r="D1147" s="1318"/>
      <c r="E1147" s="1318"/>
      <c r="F1147" s="1318"/>
      <c r="G1147" s="1318"/>
      <c r="H1147" s="1318"/>
      <c r="I1147" s="1318"/>
      <c r="J1147" s="1318"/>
      <c r="K1147" s="269"/>
    </row>
    <row r="1148" spans="1:11" s="53" customFormat="1" ht="14.25" customHeight="1">
      <c r="A1148" s="1306" t="s">
        <v>1050</v>
      </c>
      <c r="B1148" s="1306"/>
      <c r="C1148" s="1306"/>
      <c r="D1148" s="1306"/>
      <c r="E1148" s="1306"/>
      <c r="F1148" s="1306"/>
      <c r="G1148" s="1306"/>
      <c r="H1148" s="1306"/>
      <c r="I1148" s="1306"/>
      <c r="J1148" s="1306"/>
      <c r="K1148" s="269"/>
    </row>
    <row r="1149" spans="1:11" s="53" customFormat="1" ht="48" customHeight="1">
      <c r="A1149" s="1156" t="s">
        <v>39</v>
      </c>
      <c r="B1149" s="1156"/>
      <c r="C1149" s="1156"/>
      <c r="D1149" s="1156" t="s">
        <v>40</v>
      </c>
      <c r="E1149" s="1156"/>
      <c r="F1149" s="1156"/>
      <c r="G1149" s="1156"/>
      <c r="H1149" s="1156" t="s">
        <v>26</v>
      </c>
      <c r="I1149" s="1156"/>
      <c r="J1149" s="1156"/>
      <c r="K1149" s="269"/>
    </row>
    <row r="1150" spans="1:11" s="53" customFormat="1" ht="20.25" customHeight="1">
      <c r="A1150" s="1287" t="s">
        <v>1666</v>
      </c>
      <c r="B1150" s="1288"/>
      <c r="C1150" s="1289"/>
      <c r="D1150" s="1297" t="s">
        <v>274</v>
      </c>
      <c r="E1150" s="1298"/>
      <c r="F1150" s="1298"/>
      <c r="G1150" s="1299"/>
      <c r="H1150" s="1300">
        <v>4000000</v>
      </c>
      <c r="I1150" s="1301"/>
      <c r="J1150" s="1302"/>
      <c r="K1150" s="269"/>
    </row>
    <row r="1151" spans="1:11" s="53" customFormat="1" ht="41.25" customHeight="1">
      <c r="A1151" s="36" t="s">
        <v>41</v>
      </c>
      <c r="B1151" s="47" t="s">
        <v>42</v>
      </c>
      <c r="C1151" s="47" t="s">
        <v>43</v>
      </c>
      <c r="D1151" s="47" t="s">
        <v>44</v>
      </c>
      <c r="E1151" s="47" t="s">
        <v>45</v>
      </c>
      <c r="F1151" s="47" t="s">
        <v>46</v>
      </c>
      <c r="G1151" s="47" t="s">
        <v>47</v>
      </c>
      <c r="H1151" s="47" t="s">
        <v>48</v>
      </c>
      <c r="I1151" s="47" t="s">
        <v>49</v>
      </c>
      <c r="J1151" s="47" t="s">
        <v>50</v>
      </c>
      <c r="K1151" s="269"/>
    </row>
    <row r="1152" spans="1:11" s="53" customFormat="1" ht="39.75" customHeight="1">
      <c r="A1152" s="352">
        <f>+A1143+1</f>
        <v>13</v>
      </c>
      <c r="B1152" s="71">
        <v>4462999</v>
      </c>
      <c r="C1152" s="316" t="s">
        <v>1667</v>
      </c>
      <c r="D1152" s="71" t="s">
        <v>32</v>
      </c>
      <c r="E1152" s="352">
        <v>0</v>
      </c>
      <c r="F1152" s="352">
        <v>2</v>
      </c>
      <c r="G1152" s="352">
        <v>2</v>
      </c>
      <c r="H1152" s="71">
        <v>43211500</v>
      </c>
      <c r="I1152" s="291"/>
      <c r="J1152" s="291"/>
      <c r="K1152" s="269"/>
    </row>
    <row r="1153" spans="1:11" ht="27" customHeight="1">
      <c r="A1153" s="1290" t="s">
        <v>24</v>
      </c>
      <c r="B1153" s="1290"/>
      <c r="C1153" s="1290"/>
      <c r="D1153" s="1290"/>
      <c r="E1153" s="1290"/>
      <c r="F1153" s="1290"/>
      <c r="G1153" s="1290"/>
      <c r="H1153" s="1290"/>
      <c r="I1153" s="1290"/>
      <c r="J1153" s="362">
        <f>+H1150</f>
        <v>4000000</v>
      </c>
      <c r="K1153" s="241"/>
    </row>
    <row r="1154" spans="1:11" s="53" customFormat="1" ht="20.25" customHeight="1">
      <c r="A1154" s="167"/>
      <c r="B1154" s="167"/>
      <c r="C1154" s="356"/>
      <c r="D1154" s="199"/>
      <c r="E1154" s="167"/>
      <c r="F1154" s="343"/>
      <c r="G1154" s="167"/>
      <c r="H1154" s="199"/>
      <c r="I1154" s="5"/>
      <c r="J1154" s="167"/>
      <c r="K1154" s="269"/>
    </row>
    <row r="1155" spans="1:11" s="53" customFormat="1" ht="15.75" customHeight="1">
      <c r="A1155" s="1303" t="s">
        <v>1668</v>
      </c>
      <c r="B1155" s="1303"/>
      <c r="C1155" s="1303"/>
      <c r="D1155" s="1303"/>
      <c r="E1155" s="1303"/>
      <c r="F1155" s="1303"/>
      <c r="G1155" s="1303"/>
      <c r="H1155" s="1303"/>
      <c r="I1155" s="1303"/>
      <c r="J1155" s="1303"/>
      <c r="K1155" s="269"/>
    </row>
    <row r="1156" spans="1:11" s="53" customFormat="1" ht="15.75" customHeight="1">
      <c r="A1156" s="1304" t="s">
        <v>1662</v>
      </c>
      <c r="B1156" s="1304"/>
      <c r="C1156" s="1304"/>
      <c r="D1156" s="1304"/>
      <c r="E1156" s="1304"/>
      <c r="F1156" s="1304"/>
      <c r="G1156" s="1304"/>
      <c r="H1156" s="1304"/>
      <c r="I1156" s="1304"/>
      <c r="J1156" s="1304"/>
      <c r="K1156" s="269"/>
    </row>
    <row r="1157" spans="1:11" s="53" customFormat="1" ht="15.75" customHeight="1">
      <c r="A1157" s="1286" t="s">
        <v>1049</v>
      </c>
      <c r="B1157" s="1286"/>
      <c r="C1157" s="1286"/>
      <c r="D1157" s="1286"/>
      <c r="E1157" s="1286"/>
      <c r="F1157" s="1286"/>
      <c r="G1157" s="1286"/>
      <c r="H1157" s="1286"/>
      <c r="I1157" s="1286"/>
      <c r="J1157" s="1286"/>
      <c r="K1157" s="269"/>
    </row>
    <row r="1158" spans="1:11" s="53" customFormat="1" ht="22.5" customHeight="1">
      <c r="A1158" s="1283" t="s">
        <v>39</v>
      </c>
      <c r="B1158" s="1284"/>
      <c r="C1158" s="1285"/>
      <c r="D1158" s="1283" t="s">
        <v>40</v>
      </c>
      <c r="E1158" s="1284"/>
      <c r="F1158" s="1284"/>
      <c r="G1158" s="1285"/>
      <c r="H1158" s="1283" t="s">
        <v>26</v>
      </c>
      <c r="I1158" s="1284"/>
      <c r="J1158" s="1285"/>
      <c r="K1158" s="269"/>
    </row>
    <row r="1159" spans="1:11" s="53" customFormat="1" ht="32.25" customHeight="1">
      <c r="A1159" s="1282" t="s">
        <v>1662</v>
      </c>
      <c r="B1159" s="1282"/>
      <c r="C1159" s="1282"/>
      <c r="D1159" s="1283" t="s">
        <v>1663</v>
      </c>
      <c r="E1159" s="1284"/>
      <c r="F1159" s="1284"/>
      <c r="G1159" s="1285"/>
      <c r="H1159" s="1294">
        <v>23600000</v>
      </c>
      <c r="I1159" s="1295"/>
      <c r="J1159" s="1296"/>
      <c r="K1159" s="269"/>
    </row>
    <row r="1160" spans="1:11" s="53" customFormat="1" ht="69" customHeight="1">
      <c r="A1160" s="307" t="s">
        <v>41</v>
      </c>
      <c r="B1160" s="308" t="s">
        <v>42</v>
      </c>
      <c r="C1160" s="308" t="s">
        <v>43</v>
      </c>
      <c r="D1160" s="308" t="s">
        <v>44</v>
      </c>
      <c r="E1160" s="308" t="s">
        <v>45</v>
      </c>
      <c r="F1160" s="308" t="s">
        <v>46</v>
      </c>
      <c r="G1160" s="308" t="s">
        <v>47</v>
      </c>
      <c r="H1160" s="308" t="s">
        <v>48</v>
      </c>
      <c r="I1160" s="308" t="s">
        <v>49</v>
      </c>
      <c r="J1160" s="308" t="s">
        <v>50</v>
      </c>
      <c r="K1160" s="269"/>
    </row>
    <row r="1161" spans="1:11" s="53" customFormat="1" ht="36" customHeight="1">
      <c r="A1161" s="37">
        <f>+A1143+1</f>
        <v>13</v>
      </c>
      <c r="B1161" s="39">
        <v>2732006</v>
      </c>
      <c r="C1161" s="37" t="s">
        <v>1669</v>
      </c>
      <c r="D1161" s="39" t="s">
        <v>32</v>
      </c>
      <c r="E1161" s="39">
        <v>0</v>
      </c>
      <c r="F1161" s="39">
        <v>40</v>
      </c>
      <c r="G1161" s="39">
        <v>40</v>
      </c>
      <c r="H1161" s="39">
        <v>491215</v>
      </c>
      <c r="I1161" s="309">
        <v>234504</v>
      </c>
      <c r="J1161" s="309">
        <f>I1161*F1161</f>
        <v>9380160</v>
      </c>
      <c r="K1161" s="269"/>
    </row>
    <row r="1162" spans="1:11" s="53" customFormat="1" ht="30" customHeight="1">
      <c r="A1162" s="37">
        <f>+A1161+1</f>
        <v>14</v>
      </c>
      <c r="B1162" s="39">
        <v>2825001</v>
      </c>
      <c r="C1162" s="78" t="s">
        <v>1670</v>
      </c>
      <c r="D1162" s="39" t="s">
        <v>32</v>
      </c>
      <c r="E1162" s="39">
        <v>0</v>
      </c>
      <c r="F1162" s="39">
        <v>40</v>
      </c>
      <c r="G1162" s="39">
        <v>40</v>
      </c>
      <c r="H1162" s="39">
        <v>491215</v>
      </c>
      <c r="I1162" s="309">
        <v>389657</v>
      </c>
      <c r="J1162" s="291"/>
      <c r="K1162" s="269"/>
    </row>
    <row r="1163" spans="1:11" s="53" customFormat="1" ht="36" customHeight="1">
      <c r="A1163" s="37">
        <f>+A1162+1</f>
        <v>15</v>
      </c>
      <c r="B1163" s="37">
        <v>28226</v>
      </c>
      <c r="C1163" s="78" t="s">
        <v>1671</v>
      </c>
      <c r="D1163" s="39" t="s">
        <v>327</v>
      </c>
      <c r="E1163" s="39">
        <v>0</v>
      </c>
      <c r="F1163" s="39">
        <v>40</v>
      </c>
      <c r="G1163" s="39">
        <v>40</v>
      </c>
      <c r="H1163" s="39">
        <v>461815</v>
      </c>
      <c r="I1163" s="357">
        <v>53103101</v>
      </c>
      <c r="J1163" s="358"/>
      <c r="K1163" s="269"/>
    </row>
    <row r="1164" spans="1:11" ht="27" customHeight="1">
      <c r="A1164" s="1290" t="s">
        <v>24</v>
      </c>
      <c r="B1164" s="1290"/>
      <c r="C1164" s="1290"/>
      <c r="D1164" s="1290"/>
      <c r="E1164" s="1290"/>
      <c r="F1164" s="1290"/>
      <c r="G1164" s="1290"/>
      <c r="H1164" s="1290"/>
      <c r="I1164" s="1290"/>
      <c r="J1164" s="362">
        <f>+H1159</f>
        <v>23600000</v>
      </c>
      <c r="K1164" s="241"/>
    </row>
    <row r="1165" spans="1:11" s="53" customFormat="1" ht="21" customHeight="1">
      <c r="A1165" s="40"/>
      <c r="B1165" s="40"/>
      <c r="C1165" s="40"/>
      <c r="D1165" s="41"/>
      <c r="E1165" s="41"/>
      <c r="F1165" s="41"/>
      <c r="G1165" s="41"/>
      <c r="H1165" s="41"/>
      <c r="I1165" s="359"/>
      <c r="J1165" s="360"/>
      <c r="K1165" s="269"/>
    </row>
    <row r="1166" spans="1:11" s="53" customFormat="1" ht="17.25" customHeight="1">
      <c r="A1166" s="1154" t="s">
        <v>296</v>
      </c>
      <c r="B1166" s="1154"/>
      <c r="C1166" s="1154"/>
      <c r="D1166" s="1154"/>
      <c r="E1166" s="1154"/>
      <c r="F1166" s="1154"/>
      <c r="G1166" s="1154"/>
      <c r="H1166" s="1154"/>
      <c r="I1166" s="1154"/>
      <c r="J1166" s="1154"/>
      <c r="K1166" s="269"/>
    </row>
    <row r="1167" spans="1:11" ht="15" customHeight="1">
      <c r="A1167" s="1155" t="s">
        <v>1672</v>
      </c>
      <c r="B1167" s="1155"/>
      <c r="C1167" s="1155"/>
      <c r="D1167" s="1155"/>
      <c r="E1167" s="1155"/>
      <c r="F1167" s="1155"/>
      <c r="G1167" s="1155"/>
      <c r="H1167" s="1155"/>
      <c r="I1167" s="1155"/>
      <c r="J1167" s="1155"/>
      <c r="K1167" s="264"/>
    </row>
    <row r="1168" spans="1:11" ht="15" customHeight="1">
      <c r="A1168" s="1305" t="s">
        <v>1049</v>
      </c>
      <c r="B1168" s="1305"/>
      <c r="C1168" s="1305"/>
      <c r="D1168" s="1305"/>
      <c r="E1168" s="1305"/>
      <c r="F1168" s="1305"/>
      <c r="G1168" s="1305"/>
      <c r="H1168" s="1305"/>
      <c r="I1168" s="1305"/>
      <c r="J1168" s="1305"/>
      <c r="K1168" s="264"/>
    </row>
    <row r="1169" spans="1:14">
      <c r="A1169" s="1283" t="s">
        <v>39</v>
      </c>
      <c r="B1169" s="1284"/>
      <c r="C1169" s="1285"/>
      <c r="D1169" s="1283" t="s">
        <v>40</v>
      </c>
      <c r="E1169" s="1284"/>
      <c r="F1169" s="1284"/>
      <c r="G1169" s="1285"/>
      <c r="H1169" s="1283" t="s">
        <v>26</v>
      </c>
      <c r="I1169" s="1284"/>
      <c r="J1169" s="1285"/>
      <c r="K1169" s="264"/>
    </row>
    <row r="1170" spans="1:14">
      <c r="A1170" s="1282" t="s">
        <v>38</v>
      </c>
      <c r="B1170" s="1282"/>
      <c r="C1170" s="1282"/>
      <c r="D1170" s="1283" t="s">
        <v>1673</v>
      </c>
      <c r="E1170" s="1284"/>
      <c r="F1170" s="1284"/>
      <c r="G1170" s="1285"/>
      <c r="H1170" s="1294">
        <v>1658000</v>
      </c>
      <c r="I1170" s="1295"/>
      <c r="J1170" s="1296"/>
      <c r="K1170" s="264"/>
    </row>
    <row r="1171" spans="1:14" ht="41.4">
      <c r="A1171" s="307" t="s">
        <v>41</v>
      </c>
      <c r="B1171" s="308" t="s">
        <v>42</v>
      </c>
      <c r="C1171" s="308" t="s">
        <v>43</v>
      </c>
      <c r="D1171" s="308" t="s">
        <v>44</v>
      </c>
      <c r="E1171" s="308" t="s">
        <v>45</v>
      </c>
      <c r="F1171" s="308" t="s">
        <v>46</v>
      </c>
      <c r="G1171" s="308" t="s">
        <v>47</v>
      </c>
      <c r="H1171" s="308" t="s">
        <v>48</v>
      </c>
      <c r="I1171" s="308" t="s">
        <v>49</v>
      </c>
      <c r="J1171" s="308" t="s">
        <v>50</v>
      </c>
      <c r="K1171" s="264"/>
    </row>
    <row r="1172" spans="1:14" ht="21" customHeight="1">
      <c r="A1172" s="37">
        <f>+A1163+1</f>
        <v>16</v>
      </c>
      <c r="B1172" s="39">
        <v>3815006</v>
      </c>
      <c r="C1172" s="78" t="s">
        <v>1674</v>
      </c>
      <c r="D1172" s="39" t="s">
        <v>902</v>
      </c>
      <c r="E1172" s="39">
        <v>0</v>
      </c>
      <c r="F1172" s="39">
        <v>40</v>
      </c>
      <c r="G1172" s="39">
        <v>40</v>
      </c>
      <c r="H1172" s="39">
        <v>491215</v>
      </c>
      <c r="I1172" s="37"/>
      <c r="J1172" s="309" t="e">
        <f>SUMA</f>
        <v>#NAME?</v>
      </c>
      <c r="K1172" s="264"/>
    </row>
    <row r="1173" spans="1:14" ht="27" customHeight="1">
      <c r="A1173" s="1290" t="s">
        <v>24</v>
      </c>
      <c r="B1173" s="1290"/>
      <c r="C1173" s="1290"/>
      <c r="D1173" s="1290"/>
      <c r="E1173" s="1290"/>
      <c r="F1173" s="1290"/>
      <c r="G1173" s="1290"/>
      <c r="H1173" s="1290"/>
      <c r="I1173" s="1290"/>
      <c r="J1173" s="362">
        <f>+H1170</f>
        <v>1658000</v>
      </c>
      <c r="K1173" s="241"/>
    </row>
    <row r="1174" spans="1:14" ht="15" thickBot="1">
      <c r="A1174" s="40"/>
      <c r="B1174" s="41"/>
      <c r="C1174" s="40"/>
      <c r="D1174" s="41"/>
      <c r="E1174" s="41"/>
      <c r="F1174" s="41"/>
      <c r="G1174" s="41"/>
      <c r="H1174" s="41"/>
      <c r="I1174" s="40"/>
      <c r="J1174" s="361"/>
      <c r="K1174" s="264"/>
    </row>
    <row r="1175" spans="1:14" ht="22.5" customHeight="1" thickBot="1">
      <c r="A1175" s="1396" t="s">
        <v>1676</v>
      </c>
      <c r="B1175" s="1397"/>
      <c r="C1175" s="1397"/>
      <c r="D1175" s="1397"/>
      <c r="E1175" s="1397"/>
      <c r="F1175" s="1397"/>
      <c r="G1175" s="1397"/>
      <c r="H1175" s="1397"/>
      <c r="I1175" s="1398"/>
      <c r="J1175" s="364">
        <f>+J1009+J1018+J1028+J1040+J1053+J1063+J1072+J1081+J1090+J1097+J1105+J1112+J1128+J1135+J1144+J1153+J1164+J1173</f>
        <v>455613003</v>
      </c>
    </row>
    <row r="1176" spans="1:14" ht="15" thickBot="1">
      <c r="A1176" s="93"/>
      <c r="B1176" s="94"/>
      <c r="C1176" s="119"/>
      <c r="D1176" s="94"/>
      <c r="E1176" s="94"/>
      <c r="F1176" s="94"/>
      <c r="G1176" s="94"/>
      <c r="H1176" s="94"/>
      <c r="I1176" s="123"/>
      <c r="J1176" s="123"/>
    </row>
    <row r="1177" spans="1:14" ht="21.75" customHeight="1" thickBot="1">
      <c r="A1177" s="1291" t="s">
        <v>1675</v>
      </c>
      <c r="B1177" s="1292"/>
      <c r="C1177" s="1292"/>
      <c r="D1177" s="1292"/>
      <c r="E1177" s="1292"/>
      <c r="F1177" s="1292"/>
      <c r="G1177" s="1292"/>
      <c r="H1177" s="1292"/>
      <c r="I1177" s="1293"/>
      <c r="J1177" s="363">
        <f>+J403+J954+J997+J1175</f>
        <v>640844149</v>
      </c>
    </row>
    <row r="1178" spans="1:14">
      <c r="A1178" s="93"/>
      <c r="B1178" s="94"/>
      <c r="C1178" s="119"/>
      <c r="D1178" s="94"/>
      <c r="E1178" s="94"/>
      <c r="F1178" s="94"/>
      <c r="G1178" s="94"/>
      <c r="H1178" s="94"/>
      <c r="I1178" s="123"/>
      <c r="J1178" s="123"/>
    </row>
    <row r="1179" spans="1:14">
      <c r="A1179" s="218" t="s">
        <v>30</v>
      </c>
      <c r="B1179" s="218"/>
      <c r="C1179" s="218"/>
      <c r="D1179" s="245"/>
      <c r="E1179" s="245"/>
      <c r="F1179" s="220"/>
      <c r="G1179" s="220"/>
      <c r="H1179" s="219"/>
      <c r="I1179" s="219"/>
      <c r="J1179" s="246"/>
      <c r="K1179" s="247"/>
      <c r="L1179" s="64"/>
      <c r="M1179" s="64"/>
      <c r="N1179" s="64"/>
    </row>
    <row r="1180" spans="1:14">
      <c r="A1180" s="218" t="s">
        <v>37</v>
      </c>
      <c r="B1180" s="248"/>
      <c r="C1180" s="248"/>
      <c r="D1180" s="249"/>
      <c r="E1180" s="249"/>
      <c r="F1180" s="250"/>
      <c r="G1180" s="250"/>
      <c r="H1180" s="219"/>
      <c r="I1180" s="219"/>
      <c r="J1180" s="217"/>
    </row>
    <row r="1181" spans="1:14">
      <c r="A1181" s="251"/>
      <c r="B1181" s="251"/>
      <c r="C1181" s="251"/>
      <c r="D1181" s="252"/>
      <c r="E1181" s="252"/>
      <c r="F1181" s="219"/>
      <c r="G1181" s="219"/>
      <c r="H1181" s="219"/>
      <c r="I1181" s="219"/>
      <c r="J1181" s="217"/>
    </row>
    <row r="1182" spans="1:14" s="57" customFormat="1" ht="15">
      <c r="A1182" s="253" t="s">
        <v>1011</v>
      </c>
      <c r="B1182" s="254"/>
      <c r="C1182" s="254"/>
      <c r="D1182" s="254"/>
      <c r="E1182" s="254"/>
      <c r="F1182" s="254"/>
      <c r="G1182" s="254"/>
      <c r="H1182" s="254"/>
      <c r="I1182" s="255"/>
      <c r="J1182" s="255"/>
      <c r="K1182" s="255"/>
    </row>
    <row r="1183" spans="1:14" s="57" customFormat="1" ht="15">
      <c r="A1183" s="255"/>
      <c r="B1183" s="255"/>
      <c r="C1183" s="255"/>
      <c r="D1183" s="255" t="s">
        <v>1012</v>
      </c>
      <c r="E1183" s="255"/>
      <c r="F1183" s="255"/>
      <c r="G1183" s="255"/>
      <c r="H1183" s="255"/>
      <c r="I1183" s="255"/>
      <c r="J1183" s="255"/>
      <c r="K1183" s="255"/>
    </row>
    <row r="1184" spans="1:14" s="57" customFormat="1" ht="15.75" customHeight="1">
      <c r="A1184" s="255"/>
      <c r="B1184" s="255"/>
      <c r="C1184" s="255"/>
      <c r="D1184" s="255"/>
      <c r="E1184" s="255"/>
      <c r="F1184" s="255"/>
      <c r="G1184" s="255"/>
      <c r="H1184" s="256"/>
      <c r="I1184" s="255"/>
      <c r="J1184" s="255"/>
      <c r="K1184" s="255"/>
    </row>
    <row r="1185" spans="1:11" s="57" customFormat="1" ht="15" customHeight="1">
      <c r="A1185" s="1430" t="s">
        <v>1013</v>
      </c>
      <c r="B1185" s="1430"/>
      <c r="C1185" s="1430"/>
      <c r="D1185" s="1430"/>
      <c r="E1185" s="1430"/>
      <c r="F1185" s="1430"/>
      <c r="G1185" s="1430"/>
      <c r="H1185" s="1430"/>
      <c r="I1185" s="1430"/>
      <c r="J1185" s="1430"/>
      <c r="K1185" s="254"/>
    </row>
    <row r="1186" spans="1:11" s="57" customFormat="1" ht="15">
      <c r="A1186" s="1435" t="s">
        <v>1014</v>
      </c>
      <c r="B1186" s="1435"/>
      <c r="C1186" s="1435"/>
      <c r="D1186" s="1435"/>
      <c r="E1186" s="1435"/>
      <c r="F1186" s="1435"/>
      <c r="G1186" s="1435"/>
      <c r="H1186" s="1435"/>
      <c r="I1186" s="1435"/>
      <c r="J1186" s="1435"/>
      <c r="K1186" s="257"/>
    </row>
    <row r="1187" spans="1:11" s="259" customFormat="1" ht="15">
      <c r="A1187" s="255"/>
      <c r="B1187" s="255"/>
      <c r="C1187" s="255"/>
      <c r="D1187" s="255"/>
      <c r="E1187" s="255"/>
      <c r="F1187" s="255"/>
      <c r="G1187" s="255"/>
      <c r="H1187" s="258"/>
      <c r="I1187" s="255"/>
      <c r="J1187" s="255"/>
      <c r="K1187" s="255"/>
    </row>
    <row r="1188" spans="1:11" s="259" customFormat="1" ht="30" customHeight="1">
      <c r="A1188" s="255"/>
      <c r="B1188" s="255"/>
      <c r="C1188" s="255"/>
      <c r="D1188" s="255"/>
      <c r="E1188" s="255"/>
      <c r="F1188" s="255"/>
      <c r="G1188" s="255"/>
      <c r="H1188" s="258"/>
      <c r="I1188" s="255"/>
      <c r="J1188" s="255"/>
      <c r="K1188" s="255"/>
    </row>
    <row r="1189" spans="1:11" s="259" customFormat="1" ht="15">
      <c r="A1189" s="1436" t="s">
        <v>1015</v>
      </c>
      <c r="B1189" s="1436"/>
      <c r="C1189" s="260"/>
      <c r="D1189" s="260"/>
      <c r="E1189" s="260"/>
      <c r="F1189" s="260"/>
      <c r="G1189" s="260"/>
      <c r="H1189" s="255"/>
      <c r="I1189" s="255"/>
      <c r="J1189" s="255"/>
      <c r="K1189" s="255"/>
    </row>
    <row r="1190" spans="1:11" s="259" customFormat="1" ht="15.75" customHeight="1">
      <c r="A1190" s="255"/>
      <c r="B1190" s="255"/>
      <c r="C1190" s="255"/>
      <c r="D1190" s="255"/>
      <c r="E1190" s="255"/>
      <c r="F1190" s="255"/>
      <c r="G1190" s="255"/>
      <c r="H1190" s="255"/>
      <c r="I1190" s="255"/>
      <c r="J1190" s="255"/>
      <c r="K1190" s="255"/>
    </row>
    <row r="1191" spans="1:11" s="259" customFormat="1" ht="15.75" customHeight="1">
      <c r="A1191" s="1430" t="s">
        <v>1016</v>
      </c>
      <c r="B1191" s="1430"/>
      <c r="C1191" s="1430"/>
      <c r="D1191" s="1430"/>
      <c r="E1191" s="1430"/>
      <c r="F1191" s="1430"/>
      <c r="G1191" s="1430"/>
      <c r="H1191" s="1430"/>
      <c r="I1191" s="1430"/>
      <c r="J1191" s="1430"/>
      <c r="K1191" s="254"/>
    </row>
    <row r="1192" spans="1:11" s="259" customFormat="1" ht="15" customHeight="1">
      <c r="A1192" s="1435" t="s">
        <v>1017</v>
      </c>
      <c r="B1192" s="1435"/>
      <c r="C1192" s="1435"/>
      <c r="D1192" s="1435"/>
      <c r="E1192" s="1435"/>
      <c r="F1192" s="1435"/>
      <c r="G1192" s="1435"/>
      <c r="H1192" s="1435"/>
      <c r="I1192" s="1435"/>
      <c r="J1192" s="1435"/>
      <c r="K1192" s="254"/>
    </row>
    <row r="1193" spans="1:11" s="259" customFormat="1" ht="15">
      <c r="A1193" s="1436"/>
      <c r="B1193" s="1436"/>
      <c r="C1193" s="260"/>
      <c r="D1193" s="260"/>
      <c r="E1193" s="260"/>
      <c r="F1193" s="260"/>
      <c r="G1193" s="260"/>
      <c r="H1193" s="255"/>
      <c r="I1193" s="255"/>
      <c r="J1193" s="255"/>
      <c r="K1193" s="255"/>
    </row>
    <row r="1194" spans="1:11" s="259" customFormat="1" ht="15.75" customHeight="1">
      <c r="A1194" s="255"/>
      <c r="B1194" s="255"/>
      <c r="C1194" s="255"/>
      <c r="D1194" s="255"/>
      <c r="E1194" s="255"/>
      <c r="F1194" s="255"/>
      <c r="G1194" s="255"/>
      <c r="H1194" s="255"/>
      <c r="I1194" s="255"/>
      <c r="J1194" s="255"/>
      <c r="K1194" s="255"/>
    </row>
    <row r="1195" spans="1:11" s="259" customFormat="1" ht="15.75" customHeight="1">
      <c r="A1195" s="261" t="s">
        <v>1018</v>
      </c>
      <c r="B1195" s="262"/>
      <c r="C1195" s="57"/>
      <c r="D1195" s="57"/>
      <c r="E1195" s="57"/>
      <c r="F1195" s="57"/>
      <c r="G1195" s="57"/>
      <c r="H1195" s="57"/>
      <c r="I1195" s="57"/>
      <c r="J1195" s="57"/>
      <c r="K1195" s="57"/>
    </row>
    <row r="1196" spans="1:11" s="259" customFormat="1" ht="15" customHeight="1">
      <c r="A1196" s="261" t="s">
        <v>1019</v>
      </c>
      <c r="B1196" s="262"/>
      <c r="C1196" s="57"/>
      <c r="D1196" s="57"/>
      <c r="E1196" s="57"/>
      <c r="F1196" s="57"/>
      <c r="G1196" s="57"/>
      <c r="H1196" s="57"/>
      <c r="I1196" s="57"/>
      <c r="J1196" s="57"/>
      <c r="K1196" s="57"/>
    </row>
  </sheetData>
  <mergeCells count="761">
    <mergeCell ref="A1004:C1004"/>
    <mergeCell ref="D1004:G1004"/>
    <mergeCell ref="A976:I976"/>
    <mergeCell ref="A986:I986"/>
    <mergeCell ref="A995:I995"/>
    <mergeCell ref="A988:J988"/>
    <mergeCell ref="A989:J989"/>
    <mergeCell ref="A990:J990"/>
    <mergeCell ref="A991:C991"/>
    <mergeCell ref="D991:G991"/>
    <mergeCell ref="H991:J991"/>
    <mergeCell ref="A992:C992"/>
    <mergeCell ref="D992:G992"/>
    <mergeCell ref="H992:J992"/>
    <mergeCell ref="A978:J978"/>
    <mergeCell ref="A979:J979"/>
    <mergeCell ref="A980:J980"/>
    <mergeCell ref="A981:C981"/>
    <mergeCell ref="D981:G981"/>
    <mergeCell ref="H981:J981"/>
    <mergeCell ref="A982:C982"/>
    <mergeCell ref="D982:G982"/>
    <mergeCell ref="H982:J982"/>
    <mergeCell ref="H1004:J1004"/>
    <mergeCell ref="A967:J967"/>
    <mergeCell ref="A968:J968"/>
    <mergeCell ref="A969:J969"/>
    <mergeCell ref="A970:C970"/>
    <mergeCell ref="D970:G970"/>
    <mergeCell ref="H970:J970"/>
    <mergeCell ref="A971:C971"/>
    <mergeCell ref="D971:G971"/>
    <mergeCell ref="H971:J971"/>
    <mergeCell ref="A952:I952"/>
    <mergeCell ref="A138:B138"/>
    <mergeCell ref="C138:D138"/>
    <mergeCell ref="E138:G138"/>
    <mergeCell ref="I138:J138"/>
    <mergeCell ref="A139:B139"/>
    <mergeCell ref="C139:D139"/>
    <mergeCell ref="E139:G139"/>
    <mergeCell ref="I139:J139"/>
    <mergeCell ref="A140:B140"/>
    <mergeCell ref="C140:D140"/>
    <mergeCell ref="E140:G140"/>
    <mergeCell ref="I140:J140"/>
    <mergeCell ref="A945:J945"/>
    <mergeCell ref="A946:J946"/>
    <mergeCell ref="A947:J947"/>
    <mergeCell ref="A948:C948"/>
    <mergeCell ref="D948:G948"/>
    <mergeCell ref="H948:J948"/>
    <mergeCell ref="A949:C949"/>
    <mergeCell ref="D949:G949"/>
    <mergeCell ref="A151:B151"/>
    <mergeCell ref="C151:D151"/>
    <mergeCell ref="E151:G151"/>
    <mergeCell ref="A919:C919"/>
    <mergeCell ref="D919:G919"/>
    <mergeCell ref="H919:J919"/>
    <mergeCell ref="H949:J949"/>
    <mergeCell ref="A933:J933"/>
    <mergeCell ref="A934:J934"/>
    <mergeCell ref="A935:J935"/>
    <mergeCell ref="A936:C936"/>
    <mergeCell ref="D936:G936"/>
    <mergeCell ref="H936:J936"/>
    <mergeCell ref="A937:C937"/>
    <mergeCell ref="D937:G937"/>
    <mergeCell ref="H937:J937"/>
    <mergeCell ref="A931:I931"/>
    <mergeCell ref="A943:I943"/>
    <mergeCell ref="A905:C905"/>
    <mergeCell ref="D905:G905"/>
    <mergeCell ref="H905:J905"/>
    <mergeCell ref="A902:I902"/>
    <mergeCell ref="A915:J915"/>
    <mergeCell ref="A913:I913"/>
    <mergeCell ref="A916:J916"/>
    <mergeCell ref="A917:J917"/>
    <mergeCell ref="A918:C918"/>
    <mergeCell ref="D918:G918"/>
    <mergeCell ref="H918:J918"/>
    <mergeCell ref="A271:J271"/>
    <mergeCell ref="A272:J272"/>
    <mergeCell ref="A281:J281"/>
    <mergeCell ref="A282:J282"/>
    <mergeCell ref="A292:J292"/>
    <mergeCell ref="A293:J293"/>
    <mergeCell ref="A301:J301"/>
    <mergeCell ref="A302:J302"/>
    <mergeCell ref="A323:J323"/>
    <mergeCell ref="A312:C312"/>
    <mergeCell ref="D312:G312"/>
    <mergeCell ref="H312:J312"/>
    <mergeCell ref="A283:C283"/>
    <mergeCell ref="D397:G397"/>
    <mergeCell ref="D411:G411"/>
    <mergeCell ref="H411:J411"/>
    <mergeCell ref="A425:I425"/>
    <mergeCell ref="A290:I290"/>
    <mergeCell ref="A299:I299"/>
    <mergeCell ref="A307:I307"/>
    <mergeCell ref="A321:I321"/>
    <mergeCell ref="A329:I329"/>
    <mergeCell ref="A325:C325"/>
    <mergeCell ref="D325:G325"/>
    <mergeCell ref="H325:J325"/>
    <mergeCell ref="A326:C326"/>
    <mergeCell ref="A309:J309"/>
    <mergeCell ref="A311:C311"/>
    <mergeCell ref="D311:G311"/>
    <mergeCell ref="H311:J311"/>
    <mergeCell ref="A395:J395"/>
    <mergeCell ref="A396:C396"/>
    <mergeCell ref="D396:G396"/>
    <mergeCell ref="H396:J396"/>
    <mergeCell ref="A310:J310"/>
    <mergeCell ref="A354:J354"/>
    <mergeCell ref="A355:J355"/>
    <mergeCell ref="K428:L428"/>
    <mergeCell ref="A429:J429"/>
    <mergeCell ref="A430:C430"/>
    <mergeCell ref="D430:G430"/>
    <mergeCell ref="H430:J430"/>
    <mergeCell ref="A331:J331"/>
    <mergeCell ref="A332:J332"/>
    <mergeCell ref="A333:C333"/>
    <mergeCell ref="D333:G333"/>
    <mergeCell ref="H333:J333"/>
    <mergeCell ref="A334:C334"/>
    <mergeCell ref="D334:G334"/>
    <mergeCell ref="H334:J334"/>
    <mergeCell ref="A340:I340"/>
    <mergeCell ref="A405:J405"/>
    <mergeCell ref="A407:J407"/>
    <mergeCell ref="A408:J408"/>
    <mergeCell ref="A409:J409"/>
    <mergeCell ref="H397:J397"/>
    <mergeCell ref="A397:C397"/>
    <mergeCell ref="A384:C384"/>
    <mergeCell ref="D384:G384"/>
    <mergeCell ref="H384:J384"/>
    <mergeCell ref="A394:J394"/>
    <mergeCell ref="A131:B131"/>
    <mergeCell ref="C131:D131"/>
    <mergeCell ref="E131:G131"/>
    <mergeCell ref="I131:J131"/>
    <mergeCell ref="D283:G283"/>
    <mergeCell ref="H283:J283"/>
    <mergeCell ref="A284:C284"/>
    <mergeCell ref="D284:G284"/>
    <mergeCell ref="H284:J284"/>
    <mergeCell ref="C132:D132"/>
    <mergeCell ref="E132:G132"/>
    <mergeCell ref="I132:J132"/>
    <mergeCell ref="A133:B133"/>
    <mergeCell ref="C133:D133"/>
    <mergeCell ref="E133:G133"/>
    <mergeCell ref="I133:J133"/>
    <mergeCell ref="E136:G136"/>
    <mergeCell ref="I136:J136"/>
    <mergeCell ref="A269:I269"/>
    <mergeCell ref="A279:I279"/>
    <mergeCell ref="A169:J169"/>
    <mergeCell ref="A170:J170"/>
    <mergeCell ref="A230:I230"/>
    <mergeCell ref="D178:G178"/>
    <mergeCell ref="A125:B125"/>
    <mergeCell ref="C125:D125"/>
    <mergeCell ref="E125:G125"/>
    <mergeCell ref="I125:J125"/>
    <mergeCell ref="A126:B126"/>
    <mergeCell ref="C126:D126"/>
    <mergeCell ref="E126:G126"/>
    <mergeCell ref="I126:J126"/>
    <mergeCell ref="A127:B127"/>
    <mergeCell ref="C127:D127"/>
    <mergeCell ref="E127:G127"/>
    <mergeCell ref="I127:J127"/>
    <mergeCell ref="E122:G122"/>
    <mergeCell ref="I122:J122"/>
    <mergeCell ref="A123:B123"/>
    <mergeCell ref="C123:D123"/>
    <mergeCell ref="E123:G123"/>
    <mergeCell ref="I123:J123"/>
    <mergeCell ref="A124:B124"/>
    <mergeCell ref="C124:D124"/>
    <mergeCell ref="E124:G124"/>
    <mergeCell ref="I124:J124"/>
    <mergeCell ref="A117:B117"/>
    <mergeCell ref="C117:D117"/>
    <mergeCell ref="E117:G117"/>
    <mergeCell ref="I117:J117"/>
    <mergeCell ref="A118:B118"/>
    <mergeCell ref="C118:D118"/>
    <mergeCell ref="E118:G118"/>
    <mergeCell ref="I118:J118"/>
    <mergeCell ref="A119:B119"/>
    <mergeCell ref="C119:D119"/>
    <mergeCell ref="E119:G119"/>
    <mergeCell ref="I119:J119"/>
    <mergeCell ref="C120:D120"/>
    <mergeCell ref="E120:G120"/>
    <mergeCell ref="A199:J199"/>
    <mergeCell ref="A200:J200"/>
    <mergeCell ref="A201:J201"/>
    <mergeCell ref="A202:J202"/>
    <mergeCell ref="A203:C203"/>
    <mergeCell ref="D203:G203"/>
    <mergeCell ref="H203:J203"/>
    <mergeCell ref="H189:J189"/>
    <mergeCell ref="H188:J188"/>
    <mergeCell ref="D188:G188"/>
    <mergeCell ref="D189:G189"/>
    <mergeCell ref="A193:C193"/>
    <mergeCell ref="D193:G193"/>
    <mergeCell ref="H193:J193"/>
    <mergeCell ref="A194:C194"/>
    <mergeCell ref="D194:G194"/>
    <mergeCell ref="H194:J194"/>
    <mergeCell ref="A197:I197"/>
    <mergeCell ref="A128:B128"/>
    <mergeCell ref="I128:J128"/>
    <mergeCell ref="A171:C171"/>
    <mergeCell ref="D171:G171"/>
    <mergeCell ref="A51:J51"/>
    <mergeCell ref="B62:J62"/>
    <mergeCell ref="B63:J63"/>
    <mergeCell ref="A1072:I1072"/>
    <mergeCell ref="A1185:J1185"/>
    <mergeCell ref="A1186:J1186"/>
    <mergeCell ref="A1189:B1189"/>
    <mergeCell ref="A1053:I1053"/>
    <mergeCell ref="A1030:J1030"/>
    <mergeCell ref="A1031:J1031"/>
    <mergeCell ref="A1032:J1032"/>
    <mergeCell ref="A1033:C1033"/>
    <mergeCell ref="D1033:G1033"/>
    <mergeCell ref="H1033:J1033"/>
    <mergeCell ref="A1034:C1034"/>
    <mergeCell ref="D1034:G1034"/>
    <mergeCell ref="H1034:J1034"/>
    <mergeCell ref="A1040:I1040"/>
    <mergeCell ref="D179:G179"/>
    <mergeCell ref="H179:J179"/>
    <mergeCell ref="A182:I182"/>
    <mergeCell ref="A114:B114"/>
    <mergeCell ref="A209:J209"/>
    <mergeCell ref="A120:B120"/>
    <mergeCell ref="A1192:J1192"/>
    <mergeCell ref="A1193:B1193"/>
    <mergeCell ref="A32:J32"/>
    <mergeCell ref="A33:J33"/>
    <mergeCell ref="A34:J34"/>
    <mergeCell ref="A35:J35"/>
    <mergeCell ref="A36:J36"/>
    <mergeCell ref="A37:J37"/>
    <mergeCell ref="A38:J38"/>
    <mergeCell ref="A39:J39"/>
    <mergeCell ref="A40:J40"/>
    <mergeCell ref="A41:J41"/>
    <mergeCell ref="A42:J42"/>
    <mergeCell ref="A43:J43"/>
    <mergeCell ref="A44:J44"/>
    <mergeCell ref="A45:J45"/>
    <mergeCell ref="A46:J46"/>
    <mergeCell ref="A47:J47"/>
    <mergeCell ref="A48:J48"/>
    <mergeCell ref="A1020:J1020"/>
    <mergeCell ref="A1021:J1021"/>
    <mergeCell ref="A1022:J1022"/>
    <mergeCell ref="A1028:I1028"/>
    <mergeCell ref="A49:J49"/>
    <mergeCell ref="C121:D121"/>
    <mergeCell ref="E121:G121"/>
    <mergeCell ref="I121:J121"/>
    <mergeCell ref="A122:B122"/>
    <mergeCell ref="C122:D122"/>
    <mergeCell ref="A232:J232"/>
    <mergeCell ref="A248:J248"/>
    <mergeCell ref="A249:C249"/>
    <mergeCell ref="A1191:J1191"/>
    <mergeCell ref="A204:C204"/>
    <mergeCell ref="D204:G204"/>
    <mergeCell ref="H204:J204"/>
    <mergeCell ref="A207:I207"/>
    <mergeCell ref="H171:J171"/>
    <mergeCell ref="A172:C172"/>
    <mergeCell ref="D172:G172"/>
    <mergeCell ref="H172:J172"/>
    <mergeCell ref="A177:J177"/>
    <mergeCell ref="A178:C178"/>
    <mergeCell ref="A210:J210"/>
    <mergeCell ref="A211:J211"/>
    <mergeCell ref="A212:C212"/>
    <mergeCell ref="D212:G212"/>
    <mergeCell ref="H212:J212"/>
    <mergeCell ref="A1005:C1005"/>
    <mergeCell ref="D1005:G1005"/>
    <mergeCell ref="H1005:J1005"/>
    <mergeCell ref="A1011:J1011"/>
    <mergeCell ref="A1012:J1012"/>
    <mergeCell ref="C114:D114"/>
    <mergeCell ref="E114:G114"/>
    <mergeCell ref="I114:J114"/>
    <mergeCell ref="A391:I391"/>
    <mergeCell ref="A401:I401"/>
    <mergeCell ref="A167:J167"/>
    <mergeCell ref="A115:B115"/>
    <mergeCell ref="C115:D115"/>
    <mergeCell ref="E115:G115"/>
    <mergeCell ref="I115:J115"/>
    <mergeCell ref="A116:B116"/>
    <mergeCell ref="C116:D116"/>
    <mergeCell ref="E116:G116"/>
    <mergeCell ref="I116:J116"/>
    <mergeCell ref="I120:J120"/>
    <mergeCell ref="A121:B121"/>
    <mergeCell ref="A1001:J1001"/>
    <mergeCell ref="A1002:J1002"/>
    <mergeCell ref="A1003:J1003"/>
    <mergeCell ref="A1024:C1024"/>
    <mergeCell ref="D1024:G1024"/>
    <mergeCell ref="H1024:J1024"/>
    <mergeCell ref="A1065:J1065"/>
    <mergeCell ref="A1063:I1063"/>
    <mergeCell ref="A1014:C1014"/>
    <mergeCell ref="D1014:G1014"/>
    <mergeCell ref="H1014:J1014"/>
    <mergeCell ref="A1015:C1015"/>
    <mergeCell ref="D1015:G1015"/>
    <mergeCell ref="H1015:J1015"/>
    <mergeCell ref="A1018:I1018"/>
    <mergeCell ref="A1013:J1013"/>
    <mergeCell ref="A1010:J1010"/>
    <mergeCell ref="A1066:J1066"/>
    <mergeCell ref="A1055:J1055"/>
    <mergeCell ref="A1068:C1068"/>
    <mergeCell ref="D1068:G1068"/>
    <mergeCell ref="H1068:J1068"/>
    <mergeCell ref="A1069:C1069"/>
    <mergeCell ref="D1069:G1069"/>
    <mergeCell ref="H1069:J1069"/>
    <mergeCell ref="A1046:C1046"/>
    <mergeCell ref="D1046:G1046"/>
    <mergeCell ref="H1046:J1046"/>
    <mergeCell ref="A1056:J1056"/>
    <mergeCell ref="A1057:J1057"/>
    <mergeCell ref="A1058:C1058"/>
    <mergeCell ref="D1058:G1058"/>
    <mergeCell ref="H1058:J1058"/>
    <mergeCell ref="A1059:C1059"/>
    <mergeCell ref="D1059:G1059"/>
    <mergeCell ref="H1059:J1059"/>
    <mergeCell ref="A1023:C1023"/>
    <mergeCell ref="D1023:G1023"/>
    <mergeCell ref="H1023:J1023"/>
    <mergeCell ref="A227:C227"/>
    <mergeCell ref="D227:G227"/>
    <mergeCell ref="H227:J227"/>
    <mergeCell ref="A236:C236"/>
    <mergeCell ref="D236:G236"/>
    <mergeCell ref="H236:J236"/>
    <mergeCell ref="A241:J241"/>
    <mergeCell ref="A243:C243"/>
    <mergeCell ref="D243:G243"/>
    <mergeCell ref="H243:J243"/>
    <mergeCell ref="A233:J233"/>
    <mergeCell ref="A244:C244"/>
    <mergeCell ref="D244:G244"/>
    <mergeCell ref="H244:J244"/>
    <mergeCell ref="A247:J247"/>
    <mergeCell ref="A237:C237"/>
    <mergeCell ref="D237:G237"/>
    <mergeCell ref="H237:J237"/>
    <mergeCell ref="A242:J242"/>
    <mergeCell ref="A234:J234"/>
    <mergeCell ref="A235:J235"/>
    <mergeCell ref="A997:I997"/>
    <mergeCell ref="A999:J999"/>
    <mergeCell ref="A956:J956"/>
    <mergeCell ref="A958:J958"/>
    <mergeCell ref="A959:J959"/>
    <mergeCell ref="A960:J960"/>
    <mergeCell ref="A965:I965"/>
    <mergeCell ref="D249:G249"/>
    <mergeCell ref="H249:J249"/>
    <mergeCell ref="A250:C250"/>
    <mergeCell ref="D250:G250"/>
    <mergeCell ref="H250:J250"/>
    <mergeCell ref="A257:I257"/>
    <mergeCell ref="A263:J263"/>
    <mergeCell ref="A264:J264"/>
    <mergeCell ref="A259:J259"/>
    <mergeCell ref="A260:J260"/>
    <mergeCell ref="A261:J261"/>
    <mergeCell ref="A273:C273"/>
    <mergeCell ref="D273:G273"/>
    <mergeCell ref="H273:J273"/>
    <mergeCell ref="A274:C274"/>
    <mergeCell ref="D274:G274"/>
    <mergeCell ref="H274:J274"/>
    <mergeCell ref="A954:I954"/>
    <mergeCell ref="A403:I403"/>
    <mergeCell ref="A410:C410"/>
    <mergeCell ref="D410:G410"/>
    <mergeCell ref="H410:J410"/>
    <mergeCell ref="A411:C411"/>
    <mergeCell ref="A427:J427"/>
    <mergeCell ref="A428:J428"/>
    <mergeCell ref="A884:J884"/>
    <mergeCell ref="A885:J885"/>
    <mergeCell ref="A886:J886"/>
    <mergeCell ref="A431:C431"/>
    <mergeCell ref="D431:G431"/>
    <mergeCell ref="H431:J431"/>
    <mergeCell ref="A887:C887"/>
    <mergeCell ref="D887:G887"/>
    <mergeCell ref="H887:J887"/>
    <mergeCell ref="A882:I882"/>
    <mergeCell ref="A888:C888"/>
    <mergeCell ref="D888:G888"/>
    <mergeCell ref="H888:J888"/>
    <mergeCell ref="A904:C904"/>
    <mergeCell ref="D904:G904"/>
    <mergeCell ref="H904:J904"/>
    <mergeCell ref="C130:D130"/>
    <mergeCell ref="E130:G130"/>
    <mergeCell ref="C137:D137"/>
    <mergeCell ref="E137:G137"/>
    <mergeCell ref="I145:J145"/>
    <mergeCell ref="A147:B147"/>
    <mergeCell ref="C147:D147"/>
    <mergeCell ref="E147:G147"/>
    <mergeCell ref="I147:J147"/>
    <mergeCell ref="A146:B146"/>
    <mergeCell ref="C146:D146"/>
    <mergeCell ref="E146:G146"/>
    <mergeCell ref="I146:J146"/>
    <mergeCell ref="A132:B132"/>
    <mergeCell ref="A134:B134"/>
    <mergeCell ref="C134:D134"/>
    <mergeCell ref="E134:G134"/>
    <mergeCell ref="I134:J134"/>
    <mergeCell ref="A135:B135"/>
    <mergeCell ref="C135:D135"/>
    <mergeCell ref="E135:G135"/>
    <mergeCell ref="I135:J135"/>
    <mergeCell ref="A136:B136"/>
    <mergeCell ref="C136:D136"/>
    <mergeCell ref="A184:J184"/>
    <mergeCell ref="A185:J185"/>
    <mergeCell ref="A188:C188"/>
    <mergeCell ref="A189:C189"/>
    <mergeCell ref="A192:J192"/>
    <mergeCell ref="I137:J137"/>
    <mergeCell ref="A161:I161"/>
    <mergeCell ref="A163:J163"/>
    <mergeCell ref="A164:J164"/>
    <mergeCell ref="C162:E162"/>
    <mergeCell ref="F162:I162"/>
    <mergeCell ref="E154:G154"/>
    <mergeCell ref="I154:J154"/>
    <mergeCell ref="A155:B155"/>
    <mergeCell ref="C155:D155"/>
    <mergeCell ref="E155:G155"/>
    <mergeCell ref="I155:J155"/>
    <mergeCell ref="A150:B150"/>
    <mergeCell ref="C150:D150"/>
    <mergeCell ref="E150:G150"/>
    <mergeCell ref="I150:J150"/>
    <mergeCell ref="A153:B153"/>
    <mergeCell ref="C153:D153"/>
    <mergeCell ref="E153:G153"/>
    <mergeCell ref="A213:C213"/>
    <mergeCell ref="D213:G213"/>
    <mergeCell ref="H213:J213"/>
    <mergeCell ref="A218:J218"/>
    <mergeCell ref="A216:I216"/>
    <mergeCell ref="A219:J219"/>
    <mergeCell ref="A220:J220"/>
    <mergeCell ref="A221:C221"/>
    <mergeCell ref="D221:G221"/>
    <mergeCell ref="H221:J221"/>
    <mergeCell ref="A356:J356"/>
    <mergeCell ref="A357:J357"/>
    <mergeCell ref="A294:C294"/>
    <mergeCell ref="D294:G294"/>
    <mergeCell ref="H294:J294"/>
    <mergeCell ref="A295:C295"/>
    <mergeCell ref="D295:G295"/>
    <mergeCell ref="H295:J295"/>
    <mergeCell ref="A303:C303"/>
    <mergeCell ref="D303:G303"/>
    <mergeCell ref="H303:J303"/>
    <mergeCell ref="D326:G326"/>
    <mergeCell ref="H326:J326"/>
    <mergeCell ref="A324:J324"/>
    <mergeCell ref="A304:C304"/>
    <mergeCell ref="D304:G304"/>
    <mergeCell ref="H304:J304"/>
    <mergeCell ref="A1175:I1175"/>
    <mergeCell ref="A1067:J1067"/>
    <mergeCell ref="A1042:J1042"/>
    <mergeCell ref="A1043:J1043"/>
    <mergeCell ref="A1044:J1044"/>
    <mergeCell ref="A1045:C1045"/>
    <mergeCell ref="D1045:G1045"/>
    <mergeCell ref="H1045:J1045"/>
    <mergeCell ref="A962:C962"/>
    <mergeCell ref="D962:G962"/>
    <mergeCell ref="H962:J962"/>
    <mergeCell ref="A1075:J1075"/>
    <mergeCell ref="A1074:J1074"/>
    <mergeCell ref="A1076:J1076"/>
    <mergeCell ref="A1077:C1077"/>
    <mergeCell ref="D1077:G1077"/>
    <mergeCell ref="H1077:J1077"/>
    <mergeCell ref="A1078:C1078"/>
    <mergeCell ref="D1078:G1078"/>
    <mergeCell ref="H1078:J1078"/>
    <mergeCell ref="A1083:J1083"/>
    <mergeCell ref="A1084:J1084"/>
    <mergeCell ref="A1094:D1094"/>
    <mergeCell ref="E1094:F1094"/>
    <mergeCell ref="A1:J1"/>
    <mergeCell ref="A2:J2"/>
    <mergeCell ref="A3:H3"/>
    <mergeCell ref="A6:J6"/>
    <mergeCell ref="A7:J7"/>
    <mergeCell ref="A129:B129"/>
    <mergeCell ref="C129:D129"/>
    <mergeCell ref="E129:G129"/>
    <mergeCell ref="I129:J129"/>
    <mergeCell ref="C128:D128"/>
    <mergeCell ref="E128:G128"/>
    <mergeCell ref="A104:G104"/>
    <mergeCell ref="A105:G105"/>
    <mergeCell ref="A106:G106"/>
    <mergeCell ref="A107:G107"/>
    <mergeCell ref="A108:G108"/>
    <mergeCell ref="A109:G109"/>
    <mergeCell ref="A111:J111"/>
    <mergeCell ref="A112:J112"/>
    <mergeCell ref="A113:B113"/>
    <mergeCell ref="C113:D113"/>
    <mergeCell ref="E113:G113"/>
    <mergeCell ref="I113:J113"/>
    <mergeCell ref="A96:H96"/>
    <mergeCell ref="A98:F98"/>
    <mergeCell ref="G98:I98"/>
    <mergeCell ref="A13:J13"/>
    <mergeCell ref="A15:J15"/>
    <mergeCell ref="A17:J17"/>
    <mergeCell ref="A19:H19"/>
    <mergeCell ref="A21:J21"/>
    <mergeCell ref="A23:H23"/>
    <mergeCell ref="A25:H25"/>
    <mergeCell ref="A27:J27"/>
    <mergeCell ref="A29:H29"/>
    <mergeCell ref="A30:J30"/>
    <mergeCell ref="A52:J52"/>
    <mergeCell ref="A53:J53"/>
    <mergeCell ref="A55:H55"/>
    <mergeCell ref="A57:J57"/>
    <mergeCell ref="A59:H59"/>
    <mergeCell ref="B61:J61"/>
    <mergeCell ref="B64:J64"/>
    <mergeCell ref="A92:H92"/>
    <mergeCell ref="A94:J94"/>
    <mergeCell ref="A70:J72"/>
    <mergeCell ref="A31:J31"/>
    <mergeCell ref="A50:J50"/>
    <mergeCell ref="A99:F99"/>
    <mergeCell ref="G99:I99"/>
    <mergeCell ref="A100:F100"/>
    <mergeCell ref="G100:I100"/>
    <mergeCell ref="A102:G102"/>
    <mergeCell ref="A130:B130"/>
    <mergeCell ref="A137:B137"/>
    <mergeCell ref="I130:J130"/>
    <mergeCell ref="A159:G159"/>
    <mergeCell ref="I159:J159"/>
    <mergeCell ref="C142:D142"/>
    <mergeCell ref="E142:G142"/>
    <mergeCell ref="I142:J142"/>
    <mergeCell ref="A148:B148"/>
    <mergeCell ref="C148:D148"/>
    <mergeCell ref="E148:G148"/>
    <mergeCell ref="I148:J148"/>
    <mergeCell ref="A149:B149"/>
    <mergeCell ref="C149:D149"/>
    <mergeCell ref="E149:G149"/>
    <mergeCell ref="I149:J149"/>
    <mergeCell ref="A152:B152"/>
    <mergeCell ref="C152:D152"/>
    <mergeCell ref="E152:G152"/>
    <mergeCell ref="A103:G103"/>
    <mergeCell ref="A393:J393"/>
    <mergeCell ref="A342:J342"/>
    <mergeCell ref="A145:B145"/>
    <mergeCell ref="C145:D145"/>
    <mergeCell ref="E145:G145"/>
    <mergeCell ref="A144:B144"/>
    <mergeCell ref="C144:D144"/>
    <mergeCell ref="E144:G144"/>
    <mergeCell ref="I144:J144"/>
    <mergeCell ref="A143:B143"/>
    <mergeCell ref="C143:D143"/>
    <mergeCell ref="E143:G143"/>
    <mergeCell ref="I143:J143"/>
    <mergeCell ref="A141:B141"/>
    <mergeCell ref="C141:D141"/>
    <mergeCell ref="E141:G141"/>
    <mergeCell ref="I141:J141"/>
    <mergeCell ref="A142:B142"/>
    <mergeCell ref="I152:J152"/>
    <mergeCell ref="I151:J151"/>
    <mergeCell ref="I153:J153"/>
    <mergeCell ref="A154:B154"/>
    <mergeCell ref="C154:D154"/>
    <mergeCell ref="A187:J187"/>
    <mergeCell ref="A186:J186"/>
    <mergeCell ref="A168:J168"/>
    <mergeCell ref="H178:J178"/>
    <mergeCell ref="A179:C179"/>
    <mergeCell ref="A343:J343"/>
    <mergeCell ref="A344:J344"/>
    <mergeCell ref="A383:C383"/>
    <mergeCell ref="D383:G383"/>
    <mergeCell ref="H383:J383"/>
    <mergeCell ref="A222:C222"/>
    <mergeCell ref="D222:G222"/>
    <mergeCell ref="H222:J222"/>
    <mergeCell ref="A226:C226"/>
    <mergeCell ref="D226:G226"/>
    <mergeCell ref="H226:J226"/>
    <mergeCell ref="A265:C265"/>
    <mergeCell ref="D265:G265"/>
    <mergeCell ref="A358:J358"/>
    <mergeCell ref="A359:J359"/>
    <mergeCell ref="H265:J265"/>
    <mergeCell ref="A266:C266"/>
    <mergeCell ref="D266:G266"/>
    <mergeCell ref="H266:J266"/>
    <mergeCell ref="A156:B156"/>
    <mergeCell ref="C156:D156"/>
    <mergeCell ref="E156:G156"/>
    <mergeCell ref="I156:J156"/>
    <mergeCell ref="A157:B157"/>
    <mergeCell ref="C157:D157"/>
    <mergeCell ref="E157:G157"/>
    <mergeCell ref="I157:J157"/>
    <mergeCell ref="A158:B158"/>
    <mergeCell ref="C158:D158"/>
    <mergeCell ref="E158:G158"/>
    <mergeCell ref="I158:J158"/>
    <mergeCell ref="A1099:J1099"/>
    <mergeCell ref="A1100:J1100"/>
    <mergeCell ref="A1101:D1101"/>
    <mergeCell ref="E1101:F1101"/>
    <mergeCell ref="G1101:J1101"/>
    <mergeCell ref="A1102:D1102"/>
    <mergeCell ref="E1102:F1102"/>
    <mergeCell ref="G1102:J1102"/>
    <mergeCell ref="A1105:I1105"/>
    <mergeCell ref="A1085:J1085"/>
    <mergeCell ref="A1086:D1086"/>
    <mergeCell ref="E1086:F1086"/>
    <mergeCell ref="G1086:J1086"/>
    <mergeCell ref="A1087:D1087"/>
    <mergeCell ref="E1087:F1087"/>
    <mergeCell ref="G1087:J1087"/>
    <mergeCell ref="A1092:J1092"/>
    <mergeCell ref="A1093:D1093"/>
    <mergeCell ref="E1093:F1093"/>
    <mergeCell ref="G1093:J1093"/>
    <mergeCell ref="D1119:G1119"/>
    <mergeCell ref="H1119:J1119"/>
    <mergeCell ref="A1129:J1129"/>
    <mergeCell ref="A1130:J1130"/>
    <mergeCell ref="A1131:C1131"/>
    <mergeCell ref="D1131:G1131"/>
    <mergeCell ref="H1131:J1131"/>
    <mergeCell ref="A1107:J1107"/>
    <mergeCell ref="A1108:C1108"/>
    <mergeCell ref="D1108:G1108"/>
    <mergeCell ref="H1108:J1108"/>
    <mergeCell ref="A1169:C1169"/>
    <mergeCell ref="D1169:G1169"/>
    <mergeCell ref="A1137:J1137"/>
    <mergeCell ref="A1138:J1138"/>
    <mergeCell ref="A1139:J1139"/>
    <mergeCell ref="A1081:I1081"/>
    <mergeCell ref="A1090:I1090"/>
    <mergeCell ref="A1097:I1097"/>
    <mergeCell ref="A1112:I1112"/>
    <mergeCell ref="A1128:I1128"/>
    <mergeCell ref="A1135:I1135"/>
    <mergeCell ref="A1136:J1136"/>
    <mergeCell ref="A1144:I1144"/>
    <mergeCell ref="A1153:I1153"/>
    <mergeCell ref="A1164:I1164"/>
    <mergeCell ref="A1158:C1158"/>
    <mergeCell ref="D1158:G1158"/>
    <mergeCell ref="H1169:J1169"/>
    <mergeCell ref="A1132:C1132"/>
    <mergeCell ref="D1132:G1132"/>
    <mergeCell ref="H1132:J1132"/>
    <mergeCell ref="A1146:J1146"/>
    <mergeCell ref="A1147:J1147"/>
    <mergeCell ref="H1140:J1140"/>
    <mergeCell ref="A1148:J1148"/>
    <mergeCell ref="A345:J345"/>
    <mergeCell ref="A346:J346"/>
    <mergeCell ref="A347:J347"/>
    <mergeCell ref="A348:J348"/>
    <mergeCell ref="A349:J349"/>
    <mergeCell ref="A350:J350"/>
    <mergeCell ref="A351:J351"/>
    <mergeCell ref="A352:J352"/>
    <mergeCell ref="A353:J353"/>
    <mergeCell ref="G1094:J1094"/>
    <mergeCell ref="A1141:C1141"/>
    <mergeCell ref="D1141:G1141"/>
    <mergeCell ref="H1141:J1141"/>
    <mergeCell ref="A1109:C1109"/>
    <mergeCell ref="D1109:G1109"/>
    <mergeCell ref="H1109:J1109"/>
    <mergeCell ref="A1115:J1115"/>
    <mergeCell ref="A1116:J1116"/>
    <mergeCell ref="A1117:J1117"/>
    <mergeCell ref="A1118:C1118"/>
    <mergeCell ref="D1118:G1118"/>
    <mergeCell ref="H1118:J1118"/>
    <mergeCell ref="A1119:C1119"/>
    <mergeCell ref="A1170:C1170"/>
    <mergeCell ref="D1170:G1170"/>
    <mergeCell ref="A1157:J1157"/>
    <mergeCell ref="A1140:C1140"/>
    <mergeCell ref="D1140:G1140"/>
    <mergeCell ref="A1173:I1173"/>
    <mergeCell ref="A1009:I1009"/>
    <mergeCell ref="A1177:I1177"/>
    <mergeCell ref="H1170:J1170"/>
    <mergeCell ref="H1158:J1158"/>
    <mergeCell ref="A1159:C1159"/>
    <mergeCell ref="D1159:G1159"/>
    <mergeCell ref="H1159:J1159"/>
    <mergeCell ref="A1166:J1166"/>
    <mergeCell ref="A1167:J1167"/>
    <mergeCell ref="A1149:C1149"/>
    <mergeCell ref="D1149:G1149"/>
    <mergeCell ref="H1149:J1149"/>
    <mergeCell ref="A1150:C1150"/>
    <mergeCell ref="D1150:G1150"/>
    <mergeCell ref="H1150:J1150"/>
    <mergeCell ref="A1155:J1155"/>
    <mergeCell ref="A1156:J1156"/>
    <mergeCell ref="A1168:J1168"/>
  </mergeCells>
  <printOptions horizontalCentered="1"/>
  <pageMargins left="0.55118110236220474" right="0.27559055118110237" top="0.82677165354330717" bottom="0.6692913385826772" header="0.55118110236220474" footer="0.31496062992125984"/>
  <pageSetup scale="47" fitToHeight="0" orientation="portrait" r:id="rId1"/>
  <headerFooter differentFirst="1">
    <oddHeader>&amp;CPLAN DE NECESIDADES No. ______________________    QUE EMITE EL COMANDO DE LA PRIMERA DIVISIÓN, PARA LA EJECUCIÓN DE LOS APORTES DEL CONVENIO A SUSCRIBIRSE ENTRE EL MDN - EJÉRCITO NACIONAL Y PROMIGAS S. A. E.S.P., EN LA VIGENCIA 2021.</oddHeader>
    <oddFooter>Página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filterMode="1">
    <tabColor rgb="FFFFFF00"/>
  </sheetPr>
  <dimension ref="B1:T7231"/>
  <sheetViews>
    <sheetView showGridLines="0" tabSelected="1" showRuler="0" showWhiteSpace="0" view="pageBreakPreview" topLeftCell="C2" zoomScale="79" zoomScaleNormal="85" zoomScaleSheetLayoutView="79" zoomScalePageLayoutView="60" workbookViewId="0">
      <selection activeCell="C2" sqref="C2:M2"/>
    </sheetView>
  </sheetViews>
  <sheetFormatPr baseColWidth="10" defaultRowHeight="14.4"/>
  <cols>
    <col min="1" max="1" width="3.77734375" style="271" customWidth="1"/>
    <col min="2" max="2" width="4.5546875" style="271" customWidth="1"/>
    <col min="3" max="3" width="10.88671875" style="447" customWidth="1"/>
    <col min="4" max="4" width="13.33203125" style="447" customWidth="1"/>
    <col min="5" max="5" width="21.44140625" style="447" customWidth="1"/>
    <col min="6" max="6" width="30.33203125" style="1009" customWidth="1"/>
    <col min="7" max="7" width="20.109375" style="271" customWidth="1"/>
    <col min="8" max="8" width="29.5546875" style="447" customWidth="1"/>
    <col min="9" max="9" width="21.88671875" style="271" customWidth="1"/>
    <col min="10" max="10" width="25.88671875" style="271" customWidth="1"/>
    <col min="11" max="11" width="30.6640625" style="271" customWidth="1"/>
    <col min="12" max="12" width="44.44140625" style="447" customWidth="1"/>
    <col min="13" max="13" width="20.5546875" style="447" customWidth="1"/>
    <col min="14" max="14" width="2.109375" style="271" customWidth="1"/>
    <col min="15" max="15" width="7.5546875" style="271" customWidth="1"/>
    <col min="16" max="16" width="5.44140625" hidden="1" customWidth="1"/>
    <col min="17" max="20" width="11.44140625" hidden="1" customWidth="1"/>
    <col min="21" max="16384" width="11.5546875" style="271"/>
  </cols>
  <sheetData>
    <row r="1" spans="3:20" ht="15" thickBot="1"/>
    <row r="2" spans="3:20" ht="125.4" customHeight="1" thickBot="1">
      <c r="C2" s="1666" t="s">
        <v>6982</v>
      </c>
      <c r="D2" s="1667"/>
      <c r="E2" s="1667"/>
      <c r="F2" s="1668"/>
      <c r="G2" s="1667"/>
      <c r="H2" s="1667"/>
      <c r="I2" s="1667"/>
      <c r="J2" s="1667"/>
      <c r="K2" s="1667"/>
      <c r="L2" s="1667"/>
      <c r="M2" s="1669"/>
    </row>
    <row r="4" spans="3:20" ht="28.5" customHeight="1">
      <c r="C4" s="1505" t="s">
        <v>2344</v>
      </c>
      <c r="D4" s="1505"/>
      <c r="E4" s="1505"/>
      <c r="F4" s="1506"/>
      <c r="G4" s="1505"/>
      <c r="H4" s="1505"/>
      <c r="I4" s="1505"/>
      <c r="J4" s="1505"/>
      <c r="K4" s="1505"/>
      <c r="L4" s="1505"/>
      <c r="M4" s="1505"/>
    </row>
    <row r="5" spans="3:20" ht="13.5" customHeight="1">
      <c r="C5" s="328"/>
      <c r="G5" s="859"/>
    </row>
    <row r="6" spans="3:20" ht="32.25" customHeight="1">
      <c r="C6" s="860" t="s">
        <v>41</v>
      </c>
      <c r="D6" s="860" t="s">
        <v>32</v>
      </c>
      <c r="E6" s="860" t="s">
        <v>2257</v>
      </c>
      <c r="F6" s="1507" t="s">
        <v>2258</v>
      </c>
      <c r="G6" s="1508"/>
      <c r="H6" s="861" t="s">
        <v>2259</v>
      </c>
      <c r="I6" s="862" t="s">
        <v>2260</v>
      </c>
      <c r="J6" s="860" t="s">
        <v>1722</v>
      </c>
      <c r="K6" s="860" t="s">
        <v>1706</v>
      </c>
      <c r="L6" s="860" t="s">
        <v>2261</v>
      </c>
      <c r="M6" s="1008" t="s">
        <v>2262</v>
      </c>
    </row>
    <row r="7" spans="3:20" ht="36" customHeight="1">
      <c r="C7" s="548">
        <v>1</v>
      </c>
      <c r="D7" s="548" t="s">
        <v>1821</v>
      </c>
      <c r="E7" s="549">
        <v>869000012717</v>
      </c>
      <c r="F7" s="1501" t="s">
        <v>1732</v>
      </c>
      <c r="G7" s="1502"/>
      <c r="H7" s="550" t="s">
        <v>1961</v>
      </c>
      <c r="I7" s="548" t="s">
        <v>2319</v>
      </c>
      <c r="J7" s="551">
        <v>380000</v>
      </c>
      <c r="K7" s="551">
        <v>380000</v>
      </c>
      <c r="L7" s="548" t="s">
        <v>2328</v>
      </c>
      <c r="M7" s="863">
        <v>25</v>
      </c>
    </row>
    <row r="8" spans="3:20" s="864" customFormat="1" ht="17.399999999999999">
      <c r="C8" s="548">
        <v>2</v>
      </c>
      <c r="D8" s="548" t="s">
        <v>1821</v>
      </c>
      <c r="E8" s="549">
        <v>869000010469</v>
      </c>
      <c r="F8" s="1501" t="s">
        <v>1732</v>
      </c>
      <c r="G8" s="1502" t="s">
        <v>1732</v>
      </c>
      <c r="H8" s="550" t="s">
        <v>1960</v>
      </c>
      <c r="I8" s="548" t="s">
        <v>2318</v>
      </c>
      <c r="J8" s="551">
        <v>645000</v>
      </c>
      <c r="K8" s="551">
        <v>645000</v>
      </c>
      <c r="L8" s="548" t="s">
        <v>2328</v>
      </c>
      <c r="M8" s="863">
        <v>25</v>
      </c>
      <c r="N8" s="271"/>
      <c r="P8" s="219"/>
      <c r="Q8" s="219"/>
      <c r="R8" s="219"/>
      <c r="S8" s="219"/>
      <c r="T8" s="219"/>
    </row>
    <row r="9" spans="3:20" s="864" customFormat="1" ht="17.399999999999999">
      <c r="C9" s="548">
        <v>3</v>
      </c>
      <c r="D9" s="548" t="s">
        <v>1821</v>
      </c>
      <c r="E9" s="549">
        <v>869000012838</v>
      </c>
      <c r="F9" s="1501" t="s">
        <v>1891</v>
      </c>
      <c r="G9" s="1502" t="s">
        <v>1891</v>
      </c>
      <c r="H9" s="550" t="s">
        <v>1959</v>
      </c>
      <c r="I9" s="548" t="s">
        <v>2317</v>
      </c>
      <c r="J9" s="551">
        <v>190000</v>
      </c>
      <c r="K9" s="551">
        <v>190000</v>
      </c>
      <c r="L9" s="548" t="s">
        <v>2328</v>
      </c>
      <c r="M9" s="863">
        <v>40</v>
      </c>
      <c r="N9" s="271"/>
      <c r="P9" s="219"/>
      <c r="Q9" s="219"/>
      <c r="R9" s="219"/>
      <c r="S9" s="219"/>
      <c r="T9" s="219"/>
    </row>
    <row r="10" spans="3:20" s="864" customFormat="1" ht="17.399999999999999">
      <c r="C10" s="548">
        <v>4</v>
      </c>
      <c r="D10" s="548" t="s">
        <v>1821</v>
      </c>
      <c r="E10" s="549">
        <v>166500003719</v>
      </c>
      <c r="F10" s="1501" t="s">
        <v>1875</v>
      </c>
      <c r="G10" s="1502" t="s">
        <v>1875</v>
      </c>
      <c r="H10" s="550" t="s">
        <v>1925</v>
      </c>
      <c r="I10" s="548" t="s">
        <v>2286</v>
      </c>
      <c r="J10" s="551">
        <v>2500000</v>
      </c>
      <c r="K10" s="551">
        <v>457834.74</v>
      </c>
      <c r="L10" s="548" t="s">
        <v>2328</v>
      </c>
      <c r="M10" s="863">
        <v>40</v>
      </c>
      <c r="N10" s="271"/>
      <c r="P10" s="219"/>
      <c r="Q10" s="219"/>
      <c r="R10" s="219"/>
      <c r="S10" s="219"/>
      <c r="T10" s="219"/>
    </row>
    <row r="11" spans="3:20" s="864" customFormat="1" ht="17.399999999999999">
      <c r="C11" s="548">
        <v>5</v>
      </c>
      <c r="D11" s="548" t="s">
        <v>1821</v>
      </c>
      <c r="E11" s="549">
        <v>166500003725</v>
      </c>
      <c r="F11" s="1501" t="s">
        <v>1878</v>
      </c>
      <c r="G11" s="1502" t="s">
        <v>1878</v>
      </c>
      <c r="H11" s="550" t="s">
        <v>1931</v>
      </c>
      <c r="I11" s="548" t="s">
        <v>2292</v>
      </c>
      <c r="J11" s="551">
        <v>2500000</v>
      </c>
      <c r="K11" s="551">
        <v>457834.74</v>
      </c>
      <c r="L11" s="548" t="s">
        <v>2328</v>
      </c>
      <c r="M11" s="863">
        <v>40</v>
      </c>
      <c r="N11" s="271"/>
      <c r="P11" s="219"/>
      <c r="Q11" s="219"/>
      <c r="R11" s="219"/>
      <c r="S11" s="219"/>
      <c r="T11" s="219"/>
    </row>
    <row r="12" spans="3:20" s="864" customFormat="1" ht="17.399999999999999">
      <c r="C12" s="548">
        <v>6</v>
      </c>
      <c r="D12" s="548" t="s">
        <v>1821</v>
      </c>
      <c r="E12" s="549">
        <v>166500003726</v>
      </c>
      <c r="F12" s="1501" t="s">
        <v>1878</v>
      </c>
      <c r="G12" s="1502" t="s">
        <v>1878</v>
      </c>
      <c r="H12" s="550" t="s">
        <v>1932</v>
      </c>
      <c r="I12" s="548" t="s">
        <v>2293</v>
      </c>
      <c r="J12" s="551">
        <v>2500000</v>
      </c>
      <c r="K12" s="551">
        <v>457834.74</v>
      </c>
      <c r="L12" s="548" t="s">
        <v>2328</v>
      </c>
      <c r="M12" s="863">
        <v>40</v>
      </c>
      <c r="N12" s="271"/>
      <c r="P12" s="219"/>
      <c r="Q12" s="219"/>
      <c r="R12" s="219"/>
      <c r="S12" s="219"/>
      <c r="T12" s="219"/>
    </row>
    <row r="13" spans="3:20" s="864" customFormat="1" ht="17.399999999999999">
      <c r="C13" s="548">
        <v>7</v>
      </c>
      <c r="D13" s="548" t="s">
        <v>1821</v>
      </c>
      <c r="E13" s="549">
        <v>166500003720</v>
      </c>
      <c r="F13" s="1501" t="s">
        <v>1876</v>
      </c>
      <c r="G13" s="1502" t="s">
        <v>1876</v>
      </c>
      <c r="H13" s="550" t="s">
        <v>1926</v>
      </c>
      <c r="I13" s="548" t="s">
        <v>2287</v>
      </c>
      <c r="J13" s="551">
        <v>2500000</v>
      </c>
      <c r="K13" s="551">
        <v>457834.74</v>
      </c>
      <c r="L13" s="548" t="s">
        <v>2328</v>
      </c>
      <c r="M13" s="863">
        <v>50</v>
      </c>
      <c r="N13" s="271"/>
      <c r="P13" s="219"/>
      <c r="Q13" s="219"/>
      <c r="R13" s="219"/>
      <c r="S13" s="219"/>
      <c r="T13" s="219"/>
    </row>
    <row r="14" spans="3:20" s="864" customFormat="1" ht="17.399999999999999">
      <c r="C14" s="548">
        <v>8</v>
      </c>
      <c r="D14" s="548" t="s">
        <v>1821</v>
      </c>
      <c r="E14" s="549">
        <v>166500003721</v>
      </c>
      <c r="F14" s="1501" t="s">
        <v>1876</v>
      </c>
      <c r="G14" s="1502" t="s">
        <v>1876</v>
      </c>
      <c r="H14" s="550" t="s">
        <v>1927</v>
      </c>
      <c r="I14" s="548" t="s">
        <v>2288</v>
      </c>
      <c r="J14" s="551">
        <v>2500000</v>
      </c>
      <c r="K14" s="551">
        <v>457834.74</v>
      </c>
      <c r="L14" s="548" t="s">
        <v>2328</v>
      </c>
      <c r="M14" s="863">
        <v>50</v>
      </c>
      <c r="N14" s="271"/>
      <c r="P14" s="219"/>
      <c r="Q14" s="219"/>
      <c r="R14" s="219"/>
      <c r="S14" s="219"/>
      <c r="T14" s="219"/>
    </row>
    <row r="15" spans="3:20" s="864" customFormat="1" ht="17.399999999999999">
      <c r="C15" s="548">
        <v>9</v>
      </c>
      <c r="D15" s="548" t="s">
        <v>1821</v>
      </c>
      <c r="E15" s="549">
        <v>166500003722</v>
      </c>
      <c r="F15" s="1501" t="s">
        <v>1877</v>
      </c>
      <c r="G15" s="1502" t="s">
        <v>1877</v>
      </c>
      <c r="H15" s="550" t="s">
        <v>1928</v>
      </c>
      <c r="I15" s="548" t="s">
        <v>2289</v>
      </c>
      <c r="J15" s="551">
        <v>2500000</v>
      </c>
      <c r="K15" s="551">
        <v>457834.74</v>
      </c>
      <c r="L15" s="548" t="s">
        <v>2328</v>
      </c>
      <c r="M15" s="863">
        <v>50</v>
      </c>
      <c r="N15" s="271"/>
      <c r="P15" s="219"/>
      <c r="Q15" s="219"/>
      <c r="R15" s="219"/>
      <c r="S15" s="219"/>
      <c r="T15" s="219"/>
    </row>
    <row r="16" spans="3:20" s="864" customFormat="1" ht="17.399999999999999">
      <c r="C16" s="548">
        <v>10</v>
      </c>
      <c r="D16" s="548" t="s">
        <v>1821</v>
      </c>
      <c r="E16" s="549">
        <v>166500003723</v>
      </c>
      <c r="F16" s="1501" t="s">
        <v>1877</v>
      </c>
      <c r="G16" s="1502" t="s">
        <v>1877</v>
      </c>
      <c r="H16" s="550" t="s">
        <v>1929</v>
      </c>
      <c r="I16" s="548" t="s">
        <v>2290</v>
      </c>
      <c r="J16" s="551">
        <v>2500000</v>
      </c>
      <c r="K16" s="551">
        <v>457834.74</v>
      </c>
      <c r="L16" s="548" t="s">
        <v>2328</v>
      </c>
      <c r="M16" s="863">
        <v>50</v>
      </c>
      <c r="N16" s="271"/>
      <c r="P16" s="219"/>
      <c r="Q16" s="219"/>
      <c r="R16" s="219"/>
      <c r="S16" s="219"/>
      <c r="T16" s="219"/>
    </row>
    <row r="17" spans="3:20" s="864" customFormat="1" ht="17.399999999999999">
      <c r="C17" s="548">
        <v>11</v>
      </c>
      <c r="D17" s="548" t="s">
        <v>1821</v>
      </c>
      <c r="E17" s="549">
        <v>166500003724</v>
      </c>
      <c r="F17" s="1501" t="s">
        <v>1877</v>
      </c>
      <c r="G17" s="1502" t="s">
        <v>1877</v>
      </c>
      <c r="H17" s="550" t="s">
        <v>1930</v>
      </c>
      <c r="I17" s="548" t="s">
        <v>2291</v>
      </c>
      <c r="J17" s="551">
        <v>2500000</v>
      </c>
      <c r="K17" s="551">
        <v>457834.74</v>
      </c>
      <c r="L17" s="548" t="s">
        <v>2328</v>
      </c>
      <c r="M17" s="863">
        <v>50</v>
      </c>
      <c r="N17" s="271"/>
      <c r="P17" s="219"/>
      <c r="Q17" s="219"/>
      <c r="R17" s="219"/>
      <c r="S17" s="219"/>
      <c r="T17" s="219"/>
    </row>
    <row r="18" spans="3:20" s="864" customFormat="1" ht="17.399999999999999">
      <c r="C18" s="548">
        <v>12</v>
      </c>
      <c r="D18" s="548" t="s">
        <v>1821</v>
      </c>
      <c r="E18" s="549">
        <v>869000011162</v>
      </c>
      <c r="F18" s="1501" t="s">
        <v>1885</v>
      </c>
      <c r="G18" s="1502" t="s">
        <v>1885</v>
      </c>
      <c r="H18" s="550" t="s">
        <v>1953</v>
      </c>
      <c r="I18" s="548" t="s">
        <v>2311</v>
      </c>
      <c r="J18" s="551">
        <v>743900</v>
      </c>
      <c r="K18" s="551">
        <v>743900</v>
      </c>
      <c r="L18" s="548" t="s">
        <v>2328</v>
      </c>
      <c r="M18" s="863">
        <v>40</v>
      </c>
      <c r="N18" s="271"/>
      <c r="P18" s="219"/>
      <c r="Q18" s="219"/>
      <c r="R18" s="219"/>
      <c r="S18" s="219"/>
      <c r="T18" s="219"/>
    </row>
    <row r="19" spans="3:20" s="864" customFormat="1" ht="17.399999999999999">
      <c r="C19" s="548">
        <v>13</v>
      </c>
      <c r="D19" s="548" t="s">
        <v>1821</v>
      </c>
      <c r="E19" s="549">
        <v>869000020405</v>
      </c>
      <c r="F19" s="1501" t="s">
        <v>1880</v>
      </c>
      <c r="G19" s="1502" t="s">
        <v>1880</v>
      </c>
      <c r="H19" s="550" t="s">
        <v>1934</v>
      </c>
      <c r="I19" s="548" t="s">
        <v>2295</v>
      </c>
      <c r="J19" s="551">
        <v>1200000</v>
      </c>
      <c r="K19" s="551">
        <v>1200000</v>
      </c>
      <c r="L19" s="548" t="s">
        <v>2328</v>
      </c>
      <c r="M19" s="863">
        <v>45</v>
      </c>
      <c r="N19" s="271"/>
      <c r="P19" s="219"/>
      <c r="Q19" s="219"/>
      <c r="R19" s="219"/>
      <c r="S19" s="219"/>
      <c r="T19" s="219"/>
    </row>
    <row r="20" spans="3:20" s="864" customFormat="1" ht="17.399999999999999">
      <c r="C20" s="548">
        <v>14</v>
      </c>
      <c r="D20" s="548" t="s">
        <v>1821</v>
      </c>
      <c r="E20" s="549">
        <v>869000020408</v>
      </c>
      <c r="F20" s="1501" t="s">
        <v>1880</v>
      </c>
      <c r="G20" s="1502" t="s">
        <v>1880</v>
      </c>
      <c r="H20" s="550" t="s">
        <v>1935</v>
      </c>
      <c r="I20" s="548" t="s">
        <v>2296</v>
      </c>
      <c r="J20" s="551">
        <v>1050000</v>
      </c>
      <c r="K20" s="551">
        <v>1050000</v>
      </c>
      <c r="L20" s="548" t="s">
        <v>2328</v>
      </c>
      <c r="M20" s="863">
        <v>45</v>
      </c>
      <c r="N20" s="271"/>
      <c r="P20" s="219"/>
      <c r="Q20" s="219"/>
      <c r="R20" s="219"/>
      <c r="S20" s="219"/>
      <c r="T20" s="219"/>
    </row>
    <row r="21" spans="3:20" s="864" customFormat="1" ht="17.399999999999999">
      <c r="C21" s="548">
        <v>15</v>
      </c>
      <c r="D21" s="548" t="s">
        <v>1821</v>
      </c>
      <c r="E21" s="549">
        <v>869000013516</v>
      </c>
      <c r="F21" s="1501" t="s">
        <v>1867</v>
      </c>
      <c r="G21" s="1502" t="s">
        <v>1867</v>
      </c>
      <c r="H21" s="550" t="s">
        <v>1895</v>
      </c>
      <c r="I21" s="548" t="s">
        <v>2267</v>
      </c>
      <c r="J21" s="551">
        <v>650000</v>
      </c>
      <c r="K21" s="551">
        <v>650000</v>
      </c>
      <c r="L21" s="548" t="s">
        <v>2328</v>
      </c>
      <c r="M21" s="863">
        <v>40</v>
      </c>
      <c r="N21" s="271"/>
      <c r="P21" s="219"/>
      <c r="Q21" s="219"/>
      <c r="R21" s="219"/>
      <c r="S21" s="219"/>
      <c r="T21" s="219"/>
    </row>
    <row r="22" spans="3:20" s="864" customFormat="1" ht="17.399999999999999">
      <c r="C22" s="548">
        <v>16</v>
      </c>
      <c r="D22" s="548" t="s">
        <v>1821</v>
      </c>
      <c r="E22" s="549">
        <v>166500004684</v>
      </c>
      <c r="F22" s="1501" t="s">
        <v>1865</v>
      </c>
      <c r="G22" s="1502" t="s">
        <v>1865</v>
      </c>
      <c r="H22" s="550" t="s">
        <v>1893</v>
      </c>
      <c r="I22" s="548">
        <v>96108013</v>
      </c>
      <c r="J22" s="551">
        <v>1650000</v>
      </c>
      <c r="K22" s="551">
        <v>13754.15</v>
      </c>
      <c r="L22" s="548" t="s">
        <v>2328</v>
      </c>
      <c r="M22" s="863">
        <v>40</v>
      </c>
      <c r="N22" s="271"/>
      <c r="P22" s="219"/>
      <c r="Q22" s="219"/>
      <c r="R22" s="219"/>
      <c r="S22" s="219"/>
      <c r="T22" s="219"/>
    </row>
    <row r="23" spans="3:20" s="864" customFormat="1" ht="17.399999999999999">
      <c r="C23" s="548">
        <v>17</v>
      </c>
      <c r="D23" s="548" t="s">
        <v>1821</v>
      </c>
      <c r="E23" s="549">
        <v>869000008147</v>
      </c>
      <c r="F23" s="1501" t="s">
        <v>1888</v>
      </c>
      <c r="G23" s="1502" t="s">
        <v>1888</v>
      </c>
      <c r="H23" s="550" t="s">
        <v>1956</v>
      </c>
      <c r="I23" s="548" t="s">
        <v>2314</v>
      </c>
      <c r="J23" s="551">
        <v>1300000</v>
      </c>
      <c r="K23" s="551">
        <v>1300000</v>
      </c>
      <c r="L23" s="548" t="s">
        <v>2328</v>
      </c>
      <c r="M23" s="863">
        <v>30</v>
      </c>
      <c r="N23" s="271"/>
      <c r="P23" s="219"/>
      <c r="Q23" s="219"/>
      <c r="R23" s="219"/>
      <c r="S23" s="219"/>
      <c r="T23" s="219"/>
    </row>
    <row r="24" spans="3:20" s="864" customFormat="1" ht="17.399999999999999">
      <c r="C24" s="548">
        <v>18</v>
      </c>
      <c r="D24" s="548" t="s">
        <v>1821</v>
      </c>
      <c r="E24" s="549">
        <v>869000009792</v>
      </c>
      <c r="F24" s="1501" t="s">
        <v>1889</v>
      </c>
      <c r="G24" s="1502" t="s">
        <v>1889</v>
      </c>
      <c r="H24" s="550" t="s">
        <v>1957</v>
      </c>
      <c r="I24" s="548" t="s">
        <v>2315</v>
      </c>
      <c r="J24" s="551">
        <v>1120690</v>
      </c>
      <c r="K24" s="551">
        <v>1120690</v>
      </c>
      <c r="L24" s="548" t="s">
        <v>2328</v>
      </c>
      <c r="M24" s="863">
        <v>22</v>
      </c>
      <c r="N24" s="271"/>
      <c r="P24" s="219"/>
      <c r="Q24" s="219"/>
      <c r="R24" s="219"/>
      <c r="S24" s="219"/>
      <c r="T24" s="219"/>
    </row>
    <row r="25" spans="3:20" s="864" customFormat="1" ht="17.399999999999999">
      <c r="C25" s="548">
        <v>19</v>
      </c>
      <c r="D25" s="548" t="s">
        <v>1821</v>
      </c>
      <c r="E25" s="549">
        <v>869000009793</v>
      </c>
      <c r="F25" s="1503" t="s">
        <v>1890</v>
      </c>
      <c r="G25" s="1509" t="s">
        <v>1890</v>
      </c>
      <c r="H25" s="550" t="s">
        <v>1958</v>
      </c>
      <c r="I25" s="548" t="s">
        <v>2316</v>
      </c>
      <c r="J25" s="551">
        <v>1120690</v>
      </c>
      <c r="K25" s="551">
        <v>1120690</v>
      </c>
      <c r="L25" s="548" t="s">
        <v>2328</v>
      </c>
      <c r="M25" s="863">
        <v>40</v>
      </c>
      <c r="N25" s="271"/>
      <c r="P25" s="219"/>
      <c r="Q25" s="219"/>
      <c r="R25" s="219"/>
      <c r="S25" s="219"/>
      <c r="T25" s="219"/>
    </row>
    <row r="26" spans="3:20" s="864" customFormat="1" ht="17.399999999999999">
      <c r="C26" s="548">
        <v>20</v>
      </c>
      <c r="D26" s="548" t="s">
        <v>1821</v>
      </c>
      <c r="E26" s="549">
        <v>869000009599</v>
      </c>
      <c r="F26" s="1501" t="s">
        <v>1879</v>
      </c>
      <c r="G26" s="1502" t="s">
        <v>1879</v>
      </c>
      <c r="H26" s="550" t="s">
        <v>1933</v>
      </c>
      <c r="I26" s="548" t="s">
        <v>2294</v>
      </c>
      <c r="J26" s="551">
        <v>890000</v>
      </c>
      <c r="K26" s="551">
        <v>890000</v>
      </c>
      <c r="L26" s="548" t="s">
        <v>2328</v>
      </c>
      <c r="M26" s="863">
        <v>10</v>
      </c>
      <c r="N26" s="271"/>
      <c r="P26" s="219"/>
      <c r="Q26" s="219"/>
      <c r="R26" s="219"/>
      <c r="S26" s="219"/>
      <c r="T26" s="219"/>
    </row>
    <row r="27" spans="3:20" s="864" customFormat="1" ht="17.399999999999999">
      <c r="C27" s="548">
        <v>21</v>
      </c>
      <c r="D27" s="548" t="s">
        <v>1821</v>
      </c>
      <c r="E27" s="549">
        <v>166500001039</v>
      </c>
      <c r="F27" s="1501" t="s">
        <v>1874</v>
      </c>
      <c r="G27" s="1502" t="s">
        <v>1874</v>
      </c>
      <c r="H27" s="550" t="s">
        <v>1924</v>
      </c>
      <c r="I27" s="548" t="s">
        <v>2285</v>
      </c>
      <c r="J27" s="551">
        <v>2354000</v>
      </c>
      <c r="K27" s="551">
        <v>33817.83</v>
      </c>
      <c r="L27" s="548" t="s">
        <v>2328</v>
      </c>
      <c r="M27" s="863">
        <v>4</v>
      </c>
      <c r="N27" s="271"/>
      <c r="P27" s="219"/>
      <c r="Q27" s="219"/>
      <c r="R27" s="219"/>
      <c r="S27" s="219"/>
      <c r="T27" s="219"/>
    </row>
    <row r="28" spans="3:20" s="864" customFormat="1" ht="17.399999999999999">
      <c r="C28" s="548">
        <v>22</v>
      </c>
      <c r="D28" s="548" t="s">
        <v>1821</v>
      </c>
      <c r="E28" s="549">
        <v>869000010966</v>
      </c>
      <c r="F28" s="1501" t="s">
        <v>1870</v>
      </c>
      <c r="G28" s="1502" t="s">
        <v>1870</v>
      </c>
      <c r="H28" s="550" t="s">
        <v>1905</v>
      </c>
      <c r="I28" s="548" t="s">
        <v>3971</v>
      </c>
      <c r="J28" s="551">
        <v>220000</v>
      </c>
      <c r="K28" s="551">
        <v>220000</v>
      </c>
      <c r="L28" s="548" t="s">
        <v>2328</v>
      </c>
      <c r="M28" s="863">
        <v>5</v>
      </c>
      <c r="N28" s="271"/>
      <c r="P28" s="219"/>
      <c r="Q28" s="219"/>
      <c r="R28" s="219"/>
      <c r="S28" s="219"/>
      <c r="T28" s="219"/>
    </row>
    <row r="29" spans="3:20" s="864" customFormat="1" ht="17.399999999999999">
      <c r="C29" s="548">
        <v>23</v>
      </c>
      <c r="D29" s="548" t="s">
        <v>1821</v>
      </c>
      <c r="E29" s="549">
        <v>165500013225</v>
      </c>
      <c r="F29" s="1501" t="s">
        <v>1872</v>
      </c>
      <c r="G29" s="1502" t="s">
        <v>1872</v>
      </c>
      <c r="H29" s="550" t="s">
        <v>1922</v>
      </c>
      <c r="I29" s="548" t="s">
        <v>3971</v>
      </c>
      <c r="J29" s="551">
        <v>2354000</v>
      </c>
      <c r="K29" s="551">
        <v>33817.83</v>
      </c>
      <c r="L29" s="548" t="s">
        <v>2328</v>
      </c>
      <c r="M29" s="863">
        <v>35</v>
      </c>
      <c r="N29" s="271"/>
      <c r="P29" s="219"/>
      <c r="Q29" s="219"/>
      <c r="R29" s="219"/>
      <c r="S29" s="219"/>
      <c r="T29" s="219"/>
    </row>
    <row r="30" spans="3:20" s="864" customFormat="1" ht="17.399999999999999">
      <c r="C30" s="548">
        <v>24</v>
      </c>
      <c r="D30" s="548" t="s">
        <v>1821</v>
      </c>
      <c r="E30" s="549">
        <v>869000011889</v>
      </c>
      <c r="F30" s="1501" t="s">
        <v>1886</v>
      </c>
      <c r="G30" s="1502" t="s">
        <v>1886</v>
      </c>
      <c r="H30" s="550" t="s">
        <v>1954</v>
      </c>
      <c r="I30" s="548" t="s">
        <v>2312</v>
      </c>
      <c r="J30" s="551">
        <v>1099000</v>
      </c>
      <c r="K30" s="551">
        <v>1099000</v>
      </c>
      <c r="L30" s="548" t="s">
        <v>2328</v>
      </c>
      <c r="M30" s="863">
        <v>23</v>
      </c>
      <c r="N30" s="271"/>
      <c r="P30" s="219"/>
      <c r="Q30" s="219"/>
      <c r="R30" s="219"/>
      <c r="S30" s="219"/>
      <c r="T30" s="219"/>
    </row>
    <row r="31" spans="3:20" s="864" customFormat="1" ht="17.399999999999999">
      <c r="C31" s="548">
        <v>25</v>
      </c>
      <c r="D31" s="548" t="s">
        <v>1821</v>
      </c>
      <c r="E31" s="549">
        <v>869000022417</v>
      </c>
      <c r="F31" s="1501" t="s">
        <v>1881</v>
      </c>
      <c r="G31" s="1502" t="s">
        <v>1881</v>
      </c>
      <c r="H31" s="550" t="s">
        <v>1936</v>
      </c>
      <c r="I31" s="548" t="s">
        <v>2297</v>
      </c>
      <c r="J31" s="551">
        <v>900000</v>
      </c>
      <c r="K31" s="551">
        <v>900000</v>
      </c>
      <c r="L31" s="548" t="s">
        <v>2328</v>
      </c>
      <c r="M31" s="863">
        <v>33</v>
      </c>
      <c r="N31" s="271"/>
      <c r="P31" s="219"/>
      <c r="Q31" s="219"/>
      <c r="R31" s="219"/>
      <c r="S31" s="219"/>
      <c r="T31" s="219"/>
    </row>
    <row r="32" spans="3:20" s="864" customFormat="1" ht="17.399999999999999">
      <c r="C32" s="548">
        <v>26</v>
      </c>
      <c r="D32" s="548" t="s">
        <v>1821</v>
      </c>
      <c r="E32" s="549">
        <v>869000022418</v>
      </c>
      <c r="F32" s="1501" t="s">
        <v>1881</v>
      </c>
      <c r="G32" s="1502" t="s">
        <v>1881</v>
      </c>
      <c r="H32" s="550" t="s">
        <v>1937</v>
      </c>
      <c r="I32" s="548" t="s">
        <v>2298</v>
      </c>
      <c r="J32" s="551">
        <v>900000</v>
      </c>
      <c r="K32" s="551">
        <v>900000</v>
      </c>
      <c r="L32" s="548" t="s">
        <v>2328</v>
      </c>
      <c r="M32" s="863">
        <v>33</v>
      </c>
      <c r="N32" s="271"/>
      <c r="P32" s="219"/>
      <c r="Q32" s="219"/>
      <c r="R32" s="219"/>
      <c r="S32" s="219"/>
      <c r="T32" s="219"/>
    </row>
    <row r="33" spans="3:20" s="864" customFormat="1" ht="17.399999999999999">
      <c r="C33" s="548">
        <v>27</v>
      </c>
      <c r="D33" s="548" t="s">
        <v>1821</v>
      </c>
      <c r="E33" s="549">
        <v>869000022419</v>
      </c>
      <c r="F33" s="1501" t="s">
        <v>1881</v>
      </c>
      <c r="G33" s="1502" t="s">
        <v>1881</v>
      </c>
      <c r="H33" s="550" t="s">
        <v>1938</v>
      </c>
      <c r="I33" s="548" t="s">
        <v>2299</v>
      </c>
      <c r="J33" s="551">
        <v>900000</v>
      </c>
      <c r="K33" s="551">
        <v>900000</v>
      </c>
      <c r="L33" s="548" t="s">
        <v>2328</v>
      </c>
      <c r="M33" s="863">
        <v>33</v>
      </c>
      <c r="N33" s="271"/>
      <c r="P33" s="219"/>
      <c r="Q33" s="219"/>
      <c r="R33" s="219"/>
      <c r="S33" s="219"/>
      <c r="T33" s="219"/>
    </row>
    <row r="34" spans="3:20" s="864" customFormat="1" ht="17.399999999999999">
      <c r="C34" s="548">
        <v>28</v>
      </c>
      <c r="D34" s="548" t="s">
        <v>1821</v>
      </c>
      <c r="E34" s="549">
        <v>869000022420</v>
      </c>
      <c r="F34" s="1501" t="s">
        <v>1881</v>
      </c>
      <c r="G34" s="1502" t="s">
        <v>1881</v>
      </c>
      <c r="H34" s="550" t="s">
        <v>1939</v>
      </c>
      <c r="I34" s="548" t="s">
        <v>2300</v>
      </c>
      <c r="J34" s="551">
        <v>900000</v>
      </c>
      <c r="K34" s="551">
        <v>900000</v>
      </c>
      <c r="L34" s="548" t="s">
        <v>2328</v>
      </c>
      <c r="M34" s="863">
        <v>33</v>
      </c>
      <c r="N34" s="271"/>
      <c r="P34" s="219"/>
      <c r="Q34" s="219"/>
      <c r="R34" s="219"/>
      <c r="S34" s="219"/>
      <c r="T34" s="219"/>
    </row>
    <row r="35" spans="3:20" s="864" customFormat="1" ht="17.399999999999999">
      <c r="C35" s="548">
        <v>29</v>
      </c>
      <c r="D35" s="548" t="s">
        <v>1821</v>
      </c>
      <c r="E35" s="549">
        <v>869000022421</v>
      </c>
      <c r="F35" s="1501" t="s">
        <v>1881</v>
      </c>
      <c r="G35" s="1502" t="s">
        <v>1881</v>
      </c>
      <c r="H35" s="550" t="s">
        <v>1940</v>
      </c>
      <c r="I35" s="548" t="s">
        <v>2301</v>
      </c>
      <c r="J35" s="551">
        <v>900000</v>
      </c>
      <c r="K35" s="551">
        <v>900000</v>
      </c>
      <c r="L35" s="548" t="s">
        <v>2328</v>
      </c>
      <c r="M35" s="863">
        <v>33</v>
      </c>
      <c r="N35" s="271"/>
      <c r="P35" s="219"/>
      <c r="Q35" s="219"/>
      <c r="R35" s="219"/>
      <c r="S35" s="219"/>
      <c r="T35" s="219"/>
    </row>
    <row r="36" spans="3:20" s="864" customFormat="1" ht="17.399999999999999">
      <c r="C36" s="548">
        <v>30</v>
      </c>
      <c r="D36" s="548" t="s">
        <v>1821</v>
      </c>
      <c r="E36" s="549">
        <v>869000022422</v>
      </c>
      <c r="F36" s="1501" t="s">
        <v>1881</v>
      </c>
      <c r="G36" s="1502" t="s">
        <v>1881</v>
      </c>
      <c r="H36" s="550" t="s">
        <v>1941</v>
      </c>
      <c r="I36" s="548" t="s">
        <v>2302</v>
      </c>
      <c r="J36" s="551">
        <v>900000</v>
      </c>
      <c r="K36" s="551">
        <v>900000</v>
      </c>
      <c r="L36" s="548" t="s">
        <v>2328</v>
      </c>
      <c r="M36" s="863">
        <v>33</v>
      </c>
      <c r="N36" s="271"/>
      <c r="P36" s="219"/>
      <c r="Q36" s="219"/>
      <c r="R36" s="219"/>
      <c r="S36" s="219"/>
      <c r="T36" s="219"/>
    </row>
    <row r="37" spans="3:20" s="864" customFormat="1" ht="17.399999999999999">
      <c r="C37" s="548">
        <v>31</v>
      </c>
      <c r="D37" s="548" t="s">
        <v>1821</v>
      </c>
      <c r="E37" s="549">
        <v>869000022423</v>
      </c>
      <c r="F37" s="1501" t="s">
        <v>1881</v>
      </c>
      <c r="G37" s="1502" t="s">
        <v>1881</v>
      </c>
      <c r="H37" s="550" t="s">
        <v>1942</v>
      </c>
      <c r="I37" s="548" t="s">
        <v>2303</v>
      </c>
      <c r="J37" s="551">
        <v>900000</v>
      </c>
      <c r="K37" s="551">
        <v>900000</v>
      </c>
      <c r="L37" s="548" t="s">
        <v>2328</v>
      </c>
      <c r="M37" s="863">
        <v>33</v>
      </c>
      <c r="N37" s="271"/>
      <c r="P37" s="219"/>
      <c r="Q37" s="219"/>
      <c r="R37" s="219"/>
      <c r="S37" s="219"/>
      <c r="T37" s="219"/>
    </row>
    <row r="38" spans="3:20" s="864" customFormat="1" ht="17.399999999999999">
      <c r="C38" s="548">
        <v>32</v>
      </c>
      <c r="D38" s="548" t="s">
        <v>1821</v>
      </c>
      <c r="E38" s="549">
        <v>869000022424</v>
      </c>
      <c r="F38" s="1501" t="s">
        <v>1881</v>
      </c>
      <c r="G38" s="1502" t="s">
        <v>1881</v>
      </c>
      <c r="H38" s="550" t="s">
        <v>1943</v>
      </c>
      <c r="I38" s="548" t="s">
        <v>2304</v>
      </c>
      <c r="J38" s="551">
        <v>900000</v>
      </c>
      <c r="K38" s="551">
        <v>900000</v>
      </c>
      <c r="L38" s="548" t="s">
        <v>2328</v>
      </c>
      <c r="M38" s="863">
        <v>33</v>
      </c>
      <c r="N38" s="271"/>
      <c r="P38" s="219"/>
      <c r="Q38" s="219"/>
      <c r="R38" s="219"/>
      <c r="S38" s="219"/>
      <c r="T38" s="219"/>
    </row>
    <row r="39" spans="3:20" s="864" customFormat="1" ht="17.399999999999999">
      <c r="C39" s="548">
        <v>33</v>
      </c>
      <c r="D39" s="548" t="s">
        <v>1821</v>
      </c>
      <c r="E39" s="549">
        <v>869000022425</v>
      </c>
      <c r="F39" s="1501" t="s">
        <v>1881</v>
      </c>
      <c r="G39" s="1502" t="s">
        <v>1881</v>
      </c>
      <c r="H39" s="550" t="s">
        <v>1944</v>
      </c>
      <c r="I39" s="548" t="s">
        <v>2305</v>
      </c>
      <c r="J39" s="551">
        <v>900000</v>
      </c>
      <c r="K39" s="551">
        <v>900000</v>
      </c>
      <c r="L39" s="548" t="s">
        <v>2328</v>
      </c>
      <c r="M39" s="863">
        <v>33</v>
      </c>
      <c r="N39" s="271"/>
      <c r="P39" s="219"/>
      <c r="Q39" s="219"/>
      <c r="R39" s="219"/>
      <c r="S39" s="219"/>
      <c r="T39" s="219"/>
    </row>
    <row r="40" spans="3:20" s="864" customFormat="1" ht="17.399999999999999">
      <c r="C40" s="548">
        <v>34</v>
      </c>
      <c r="D40" s="548" t="s">
        <v>1821</v>
      </c>
      <c r="E40" s="549">
        <v>869000022426</v>
      </c>
      <c r="F40" s="1501" t="s">
        <v>1881</v>
      </c>
      <c r="G40" s="1502" t="s">
        <v>1881</v>
      </c>
      <c r="H40" s="550" t="s">
        <v>1945</v>
      </c>
      <c r="I40" s="548" t="s">
        <v>2306</v>
      </c>
      <c r="J40" s="551">
        <v>900000</v>
      </c>
      <c r="K40" s="551">
        <v>900000</v>
      </c>
      <c r="L40" s="548" t="s">
        <v>2328</v>
      </c>
      <c r="M40" s="863">
        <v>33</v>
      </c>
      <c r="N40" s="271"/>
      <c r="P40" s="219"/>
      <c r="Q40" s="219"/>
      <c r="R40" s="219"/>
      <c r="S40" s="219"/>
      <c r="T40" s="219"/>
    </row>
    <row r="41" spans="3:20" s="864" customFormat="1" ht="17.399999999999999">
      <c r="C41" s="548">
        <v>35</v>
      </c>
      <c r="D41" s="548" t="s">
        <v>1821</v>
      </c>
      <c r="E41" s="549">
        <v>869000022427</v>
      </c>
      <c r="F41" s="1501" t="s">
        <v>1881</v>
      </c>
      <c r="G41" s="1502" t="s">
        <v>1881</v>
      </c>
      <c r="H41" s="550" t="s">
        <v>1946</v>
      </c>
      <c r="I41" s="548" t="s">
        <v>2307</v>
      </c>
      <c r="J41" s="551">
        <v>900000</v>
      </c>
      <c r="K41" s="551">
        <v>900000</v>
      </c>
      <c r="L41" s="548" t="s">
        <v>2328</v>
      </c>
      <c r="M41" s="863">
        <v>33</v>
      </c>
      <c r="N41" s="271"/>
      <c r="P41" s="219"/>
      <c r="Q41" s="219"/>
      <c r="R41" s="219"/>
      <c r="S41" s="219"/>
      <c r="T41" s="219"/>
    </row>
    <row r="42" spans="3:20" s="864" customFormat="1" ht="17.399999999999999">
      <c r="C42" s="548">
        <v>36</v>
      </c>
      <c r="D42" s="548" t="s">
        <v>1821</v>
      </c>
      <c r="E42" s="549">
        <v>869000022428</v>
      </c>
      <c r="F42" s="1501" t="s">
        <v>1881</v>
      </c>
      <c r="G42" s="1502" t="s">
        <v>1881</v>
      </c>
      <c r="H42" s="550" t="s">
        <v>1947</v>
      </c>
      <c r="I42" s="548" t="s">
        <v>2308</v>
      </c>
      <c r="J42" s="551">
        <v>900000</v>
      </c>
      <c r="K42" s="551">
        <v>900000</v>
      </c>
      <c r="L42" s="548" t="s">
        <v>2328</v>
      </c>
      <c r="M42" s="863">
        <v>33</v>
      </c>
      <c r="N42" s="271"/>
      <c r="P42" s="219"/>
      <c r="Q42" s="219"/>
      <c r="R42" s="219"/>
      <c r="S42" s="219"/>
      <c r="T42" s="219"/>
    </row>
    <row r="43" spans="3:20" s="864" customFormat="1" ht="17.399999999999999">
      <c r="C43" s="548">
        <v>37</v>
      </c>
      <c r="D43" s="548" t="s">
        <v>1821</v>
      </c>
      <c r="E43" s="549">
        <v>166500001055</v>
      </c>
      <c r="F43" s="1501" t="s">
        <v>1892</v>
      </c>
      <c r="G43" s="1502" t="s">
        <v>1892</v>
      </c>
      <c r="H43" s="550" t="s">
        <v>1962</v>
      </c>
      <c r="I43" s="548" t="s">
        <v>2320</v>
      </c>
      <c r="J43" s="551">
        <v>2200000</v>
      </c>
      <c r="K43" s="551">
        <v>29557.82</v>
      </c>
      <c r="L43" s="548" t="s">
        <v>2328</v>
      </c>
      <c r="M43" s="863">
        <v>32</v>
      </c>
      <c r="N43" s="271"/>
      <c r="P43" s="219"/>
      <c r="Q43" s="219"/>
      <c r="R43" s="219"/>
      <c r="S43" s="219"/>
      <c r="T43" s="219"/>
    </row>
    <row r="44" spans="3:20" s="864" customFormat="1" ht="17.399999999999999">
      <c r="C44" s="548">
        <v>38</v>
      </c>
      <c r="D44" s="548" t="s">
        <v>1821</v>
      </c>
      <c r="E44" s="549">
        <v>166500001038</v>
      </c>
      <c r="F44" s="1501" t="s">
        <v>1883</v>
      </c>
      <c r="G44" s="1502" t="s">
        <v>1883</v>
      </c>
      <c r="H44" s="550" t="s">
        <v>1951</v>
      </c>
      <c r="I44" s="548" t="s">
        <v>2309</v>
      </c>
      <c r="J44" s="551">
        <v>2100000</v>
      </c>
      <c r="K44" s="551">
        <v>4090.91</v>
      </c>
      <c r="L44" s="548" t="s">
        <v>2328</v>
      </c>
      <c r="M44" s="863">
        <v>8</v>
      </c>
      <c r="N44" s="271"/>
      <c r="P44" s="219"/>
      <c r="Q44" s="219"/>
      <c r="R44" s="219"/>
      <c r="S44" s="219"/>
      <c r="T44" s="219"/>
    </row>
    <row r="45" spans="3:20" s="864" customFormat="1" ht="17.399999999999999">
      <c r="C45" s="548">
        <v>39</v>
      </c>
      <c r="D45" s="548" t="s">
        <v>1821</v>
      </c>
      <c r="E45" s="549">
        <v>869000009791</v>
      </c>
      <c r="F45" s="1501" t="s">
        <v>1866</v>
      </c>
      <c r="G45" s="1502" t="s">
        <v>1866</v>
      </c>
      <c r="H45" s="550" t="s">
        <v>1894</v>
      </c>
      <c r="I45" s="548" t="s">
        <v>2266</v>
      </c>
      <c r="J45" s="551">
        <v>928000</v>
      </c>
      <c r="K45" s="551">
        <v>928000</v>
      </c>
      <c r="L45" s="548" t="s">
        <v>2328</v>
      </c>
      <c r="M45" s="863">
        <v>5</v>
      </c>
      <c r="N45" s="271"/>
      <c r="P45" s="219"/>
      <c r="Q45" s="219"/>
      <c r="R45" s="219"/>
      <c r="S45" s="219"/>
      <c r="T45" s="219"/>
    </row>
    <row r="46" spans="3:20" s="864" customFormat="1" ht="17.399999999999999">
      <c r="C46" s="548">
        <v>40</v>
      </c>
      <c r="D46" s="548" t="s">
        <v>1821</v>
      </c>
      <c r="E46" s="549">
        <v>166500000700</v>
      </c>
      <c r="F46" s="1501" t="s">
        <v>1873</v>
      </c>
      <c r="G46" s="1502" t="s">
        <v>1873</v>
      </c>
      <c r="H46" s="550" t="s">
        <v>1923</v>
      </c>
      <c r="I46" s="548" t="s">
        <v>2284</v>
      </c>
      <c r="J46" s="551">
        <v>1650000</v>
      </c>
      <c r="K46" s="551">
        <v>13806.87</v>
      </c>
      <c r="L46" s="548" t="s">
        <v>2328</v>
      </c>
      <c r="M46" s="863">
        <v>7</v>
      </c>
      <c r="N46" s="271"/>
      <c r="P46" s="219"/>
      <c r="Q46" s="219"/>
      <c r="R46" s="219"/>
      <c r="S46" s="219"/>
      <c r="T46" s="219"/>
    </row>
    <row r="47" spans="3:20" s="864" customFormat="1" ht="17.399999999999999">
      <c r="C47" s="548">
        <v>41</v>
      </c>
      <c r="D47" s="548" t="s">
        <v>1821</v>
      </c>
      <c r="E47" s="549">
        <v>869000023393</v>
      </c>
      <c r="F47" s="1503" t="s">
        <v>1871</v>
      </c>
      <c r="G47" s="1509" t="s">
        <v>1871</v>
      </c>
      <c r="H47" s="550" t="s">
        <v>1906</v>
      </c>
      <c r="I47" s="548" t="s">
        <v>2268</v>
      </c>
      <c r="J47" s="551">
        <v>510057.8</v>
      </c>
      <c r="K47" s="551">
        <v>510057.8</v>
      </c>
      <c r="L47" s="548" t="s">
        <v>2328</v>
      </c>
      <c r="M47" s="863">
        <v>33</v>
      </c>
      <c r="N47" s="271"/>
      <c r="P47" s="219"/>
      <c r="Q47" s="219"/>
      <c r="R47" s="219"/>
      <c r="S47" s="219"/>
      <c r="T47" s="219"/>
    </row>
    <row r="48" spans="3:20" s="864" customFormat="1" ht="17.399999999999999">
      <c r="C48" s="548">
        <v>42</v>
      </c>
      <c r="D48" s="548" t="s">
        <v>1821</v>
      </c>
      <c r="E48" s="549">
        <v>869000023394</v>
      </c>
      <c r="F48" s="1503" t="s">
        <v>1871</v>
      </c>
      <c r="G48" s="1509" t="s">
        <v>1871</v>
      </c>
      <c r="H48" s="550" t="s">
        <v>1907</v>
      </c>
      <c r="I48" s="548" t="s">
        <v>2269</v>
      </c>
      <c r="J48" s="551">
        <v>510057.8</v>
      </c>
      <c r="K48" s="551">
        <v>510057.8</v>
      </c>
      <c r="L48" s="548" t="s">
        <v>2328</v>
      </c>
      <c r="M48" s="863">
        <v>33</v>
      </c>
      <c r="N48" s="271"/>
      <c r="P48" s="219"/>
      <c r="Q48" s="219"/>
      <c r="R48" s="219"/>
      <c r="S48" s="219"/>
      <c r="T48" s="219"/>
    </row>
    <row r="49" spans="3:20" s="864" customFormat="1" ht="17.399999999999999">
      <c r="C49" s="548">
        <v>43</v>
      </c>
      <c r="D49" s="548" t="s">
        <v>1821</v>
      </c>
      <c r="E49" s="549">
        <v>869000023395</v>
      </c>
      <c r="F49" s="1503" t="s">
        <v>1871</v>
      </c>
      <c r="G49" s="1509" t="s">
        <v>1871</v>
      </c>
      <c r="H49" s="550" t="s">
        <v>1908</v>
      </c>
      <c r="I49" s="548" t="s">
        <v>2270</v>
      </c>
      <c r="J49" s="551">
        <v>510057.8</v>
      </c>
      <c r="K49" s="551">
        <v>510057.8</v>
      </c>
      <c r="L49" s="548" t="s">
        <v>2328</v>
      </c>
      <c r="M49" s="863">
        <v>33</v>
      </c>
      <c r="N49" s="271"/>
      <c r="P49" s="219"/>
      <c r="Q49" s="219"/>
      <c r="R49" s="219"/>
      <c r="S49" s="219"/>
      <c r="T49" s="219"/>
    </row>
    <row r="50" spans="3:20" s="864" customFormat="1" ht="17.399999999999999">
      <c r="C50" s="548">
        <v>44</v>
      </c>
      <c r="D50" s="548" t="s">
        <v>1821</v>
      </c>
      <c r="E50" s="549">
        <v>869000023396</v>
      </c>
      <c r="F50" s="1503" t="s">
        <v>1871</v>
      </c>
      <c r="G50" s="1509" t="s">
        <v>1871</v>
      </c>
      <c r="H50" s="550" t="s">
        <v>1909</v>
      </c>
      <c r="I50" s="548" t="s">
        <v>2271</v>
      </c>
      <c r="J50" s="551">
        <v>510057.8</v>
      </c>
      <c r="K50" s="551">
        <v>510057.8</v>
      </c>
      <c r="L50" s="548" t="s">
        <v>2328</v>
      </c>
      <c r="M50" s="863">
        <v>33</v>
      </c>
      <c r="N50" s="271"/>
      <c r="P50" s="219"/>
      <c r="Q50" s="219"/>
      <c r="R50" s="219"/>
      <c r="S50" s="219"/>
      <c r="T50" s="219"/>
    </row>
    <row r="51" spans="3:20" s="864" customFormat="1" ht="17.399999999999999">
      <c r="C51" s="548">
        <v>45</v>
      </c>
      <c r="D51" s="548" t="s">
        <v>1821</v>
      </c>
      <c r="E51" s="549">
        <v>869000023397</v>
      </c>
      <c r="F51" s="1503" t="s">
        <v>1871</v>
      </c>
      <c r="G51" s="1509" t="s">
        <v>1871</v>
      </c>
      <c r="H51" s="550" t="s">
        <v>1910</v>
      </c>
      <c r="I51" s="548" t="s">
        <v>2272</v>
      </c>
      <c r="J51" s="551">
        <v>510057.8</v>
      </c>
      <c r="K51" s="551">
        <v>510057.8</v>
      </c>
      <c r="L51" s="548" t="s">
        <v>2328</v>
      </c>
      <c r="M51" s="863">
        <v>33</v>
      </c>
      <c r="N51" s="271"/>
      <c r="P51" s="219"/>
      <c r="Q51" s="219"/>
      <c r="R51" s="219"/>
      <c r="S51" s="219"/>
      <c r="T51" s="219"/>
    </row>
    <row r="52" spans="3:20" s="864" customFormat="1" ht="17.399999999999999">
      <c r="C52" s="548">
        <v>46</v>
      </c>
      <c r="D52" s="548" t="s">
        <v>1821</v>
      </c>
      <c r="E52" s="549">
        <v>869000023398</v>
      </c>
      <c r="F52" s="1503" t="s">
        <v>1871</v>
      </c>
      <c r="G52" s="1509" t="s">
        <v>1871</v>
      </c>
      <c r="H52" s="550" t="s">
        <v>1911</v>
      </c>
      <c r="I52" s="548" t="s">
        <v>2273</v>
      </c>
      <c r="J52" s="551">
        <v>510057.8</v>
      </c>
      <c r="K52" s="551">
        <v>510057.8</v>
      </c>
      <c r="L52" s="548" t="s">
        <v>2328</v>
      </c>
      <c r="M52" s="863">
        <v>33</v>
      </c>
      <c r="N52" s="271"/>
      <c r="P52" s="219"/>
      <c r="Q52" s="219"/>
      <c r="R52" s="219"/>
      <c r="S52" s="219"/>
      <c r="T52" s="219"/>
    </row>
    <row r="53" spans="3:20" s="864" customFormat="1" ht="17.399999999999999">
      <c r="C53" s="548">
        <v>47</v>
      </c>
      <c r="D53" s="548" t="s">
        <v>1821</v>
      </c>
      <c r="E53" s="549">
        <v>869000023399</v>
      </c>
      <c r="F53" s="1503" t="s">
        <v>1871</v>
      </c>
      <c r="G53" s="1509" t="s">
        <v>1871</v>
      </c>
      <c r="H53" s="550" t="s">
        <v>1912</v>
      </c>
      <c r="I53" s="548" t="s">
        <v>2274</v>
      </c>
      <c r="J53" s="551">
        <v>510057.8</v>
      </c>
      <c r="K53" s="551">
        <v>510057.8</v>
      </c>
      <c r="L53" s="548" t="s">
        <v>2328</v>
      </c>
      <c r="M53" s="863">
        <v>33</v>
      </c>
      <c r="N53" s="271"/>
      <c r="P53" s="219"/>
      <c r="Q53" s="219"/>
      <c r="R53" s="219"/>
      <c r="S53" s="219"/>
      <c r="T53" s="219"/>
    </row>
    <row r="54" spans="3:20" s="864" customFormat="1" ht="17.399999999999999">
      <c r="C54" s="548">
        <v>48</v>
      </c>
      <c r="D54" s="548" t="s">
        <v>1821</v>
      </c>
      <c r="E54" s="549">
        <v>869000023400</v>
      </c>
      <c r="F54" s="1503" t="s">
        <v>1871</v>
      </c>
      <c r="G54" s="1509" t="s">
        <v>1871</v>
      </c>
      <c r="H54" s="550" t="s">
        <v>1913</v>
      </c>
      <c r="I54" s="548" t="s">
        <v>2275</v>
      </c>
      <c r="J54" s="551">
        <v>510057.8</v>
      </c>
      <c r="K54" s="551">
        <v>510057.8</v>
      </c>
      <c r="L54" s="548" t="s">
        <v>2328</v>
      </c>
      <c r="M54" s="863">
        <v>33</v>
      </c>
      <c r="N54" s="271"/>
      <c r="P54" s="219"/>
      <c r="Q54" s="219"/>
      <c r="R54" s="219"/>
      <c r="S54" s="219"/>
      <c r="T54" s="219"/>
    </row>
    <row r="55" spans="3:20" s="864" customFormat="1" ht="17.399999999999999">
      <c r="C55" s="548">
        <v>49</v>
      </c>
      <c r="D55" s="548" t="s">
        <v>1821</v>
      </c>
      <c r="E55" s="549">
        <v>869000023401</v>
      </c>
      <c r="F55" s="1503" t="s">
        <v>1871</v>
      </c>
      <c r="G55" s="1509" t="s">
        <v>1871</v>
      </c>
      <c r="H55" s="550" t="s">
        <v>1914</v>
      </c>
      <c r="I55" s="548" t="s">
        <v>2276</v>
      </c>
      <c r="J55" s="551">
        <v>510057.8</v>
      </c>
      <c r="K55" s="551">
        <v>510057.8</v>
      </c>
      <c r="L55" s="548" t="s">
        <v>2328</v>
      </c>
      <c r="M55" s="863">
        <v>33</v>
      </c>
      <c r="N55" s="271"/>
      <c r="P55" s="219"/>
      <c r="Q55" s="219"/>
      <c r="R55" s="219"/>
      <c r="S55" s="219"/>
      <c r="T55" s="219"/>
    </row>
    <row r="56" spans="3:20" s="864" customFormat="1" ht="17.399999999999999">
      <c r="C56" s="548">
        <v>50</v>
      </c>
      <c r="D56" s="548" t="s">
        <v>1821</v>
      </c>
      <c r="E56" s="549">
        <v>869000023402</v>
      </c>
      <c r="F56" s="1503" t="s">
        <v>1871</v>
      </c>
      <c r="G56" s="1509" t="s">
        <v>1871</v>
      </c>
      <c r="H56" s="550" t="s">
        <v>1915</v>
      </c>
      <c r="I56" s="548" t="s">
        <v>2277</v>
      </c>
      <c r="J56" s="551">
        <v>510057.8</v>
      </c>
      <c r="K56" s="551">
        <v>510057.8</v>
      </c>
      <c r="L56" s="548" t="s">
        <v>2328</v>
      </c>
      <c r="M56" s="863">
        <v>33</v>
      </c>
      <c r="N56" s="271"/>
      <c r="P56" s="219"/>
      <c r="Q56" s="219"/>
      <c r="R56" s="219"/>
      <c r="S56" s="219"/>
      <c r="T56" s="219"/>
    </row>
    <row r="57" spans="3:20" s="864" customFormat="1" ht="17.399999999999999">
      <c r="C57" s="548">
        <v>51</v>
      </c>
      <c r="D57" s="548" t="s">
        <v>1821</v>
      </c>
      <c r="E57" s="549">
        <v>869000023403</v>
      </c>
      <c r="F57" s="1503" t="s">
        <v>1871</v>
      </c>
      <c r="G57" s="1509" t="s">
        <v>1871</v>
      </c>
      <c r="H57" s="550" t="s">
        <v>1916</v>
      </c>
      <c r="I57" s="548" t="s">
        <v>2278</v>
      </c>
      <c r="J57" s="551">
        <v>510057.8</v>
      </c>
      <c r="K57" s="551">
        <v>510057.8</v>
      </c>
      <c r="L57" s="548" t="s">
        <v>2328</v>
      </c>
      <c r="M57" s="863">
        <v>33</v>
      </c>
      <c r="N57" s="271"/>
      <c r="P57" s="219"/>
      <c r="Q57" s="219"/>
      <c r="R57" s="219"/>
      <c r="S57" s="219"/>
      <c r="T57" s="219"/>
    </row>
    <row r="58" spans="3:20" s="864" customFormat="1" ht="17.399999999999999">
      <c r="C58" s="548">
        <v>52</v>
      </c>
      <c r="D58" s="548" t="s">
        <v>1821</v>
      </c>
      <c r="E58" s="549">
        <v>869000023404</v>
      </c>
      <c r="F58" s="1503" t="s">
        <v>1871</v>
      </c>
      <c r="G58" s="1509" t="s">
        <v>1871</v>
      </c>
      <c r="H58" s="550" t="s">
        <v>1917</v>
      </c>
      <c r="I58" s="548" t="s">
        <v>2279</v>
      </c>
      <c r="J58" s="551">
        <v>510057.8</v>
      </c>
      <c r="K58" s="551">
        <v>510057.8</v>
      </c>
      <c r="L58" s="548" t="s">
        <v>2328</v>
      </c>
      <c r="M58" s="863">
        <v>33</v>
      </c>
      <c r="N58" s="271"/>
      <c r="P58" s="219"/>
      <c r="Q58" s="219"/>
      <c r="R58" s="219"/>
      <c r="S58" s="219"/>
      <c r="T58" s="219"/>
    </row>
    <row r="59" spans="3:20" s="864" customFormat="1" ht="17.399999999999999">
      <c r="C59" s="548">
        <v>53</v>
      </c>
      <c r="D59" s="548" t="s">
        <v>1821</v>
      </c>
      <c r="E59" s="549">
        <v>869000023405</v>
      </c>
      <c r="F59" s="1503" t="s">
        <v>1871</v>
      </c>
      <c r="G59" s="1509" t="s">
        <v>1871</v>
      </c>
      <c r="H59" s="550" t="s">
        <v>1918</v>
      </c>
      <c r="I59" s="548" t="s">
        <v>2280</v>
      </c>
      <c r="J59" s="551">
        <v>510057.8</v>
      </c>
      <c r="K59" s="551">
        <v>510057.8</v>
      </c>
      <c r="L59" s="548" t="s">
        <v>2328</v>
      </c>
      <c r="M59" s="863">
        <v>33</v>
      </c>
      <c r="N59" s="271"/>
      <c r="P59" s="219"/>
      <c r="Q59" s="219"/>
      <c r="R59" s="219"/>
      <c r="S59" s="219"/>
      <c r="T59" s="219"/>
    </row>
    <row r="60" spans="3:20" s="864" customFormat="1" ht="17.399999999999999">
      <c r="C60" s="548">
        <v>54</v>
      </c>
      <c r="D60" s="548" t="s">
        <v>1821</v>
      </c>
      <c r="E60" s="549">
        <v>869000023406</v>
      </c>
      <c r="F60" s="1503" t="s">
        <v>1871</v>
      </c>
      <c r="G60" s="1509" t="s">
        <v>1871</v>
      </c>
      <c r="H60" s="550" t="s">
        <v>1919</v>
      </c>
      <c r="I60" s="548" t="s">
        <v>2281</v>
      </c>
      <c r="J60" s="551">
        <v>510057.8</v>
      </c>
      <c r="K60" s="551">
        <v>510057.8</v>
      </c>
      <c r="L60" s="548" t="s">
        <v>2328</v>
      </c>
      <c r="M60" s="863">
        <v>33</v>
      </c>
      <c r="N60" s="271"/>
      <c r="P60" s="219"/>
      <c r="Q60" s="219"/>
      <c r="R60" s="219"/>
      <c r="S60" s="219"/>
      <c r="T60" s="219"/>
    </row>
    <row r="61" spans="3:20" s="864" customFormat="1" ht="17.399999999999999">
      <c r="C61" s="548">
        <v>55</v>
      </c>
      <c r="D61" s="548" t="s">
        <v>1821</v>
      </c>
      <c r="E61" s="549">
        <v>869000023407</v>
      </c>
      <c r="F61" s="1503" t="s">
        <v>1871</v>
      </c>
      <c r="G61" s="1509" t="s">
        <v>1871</v>
      </c>
      <c r="H61" s="550" t="s">
        <v>1920</v>
      </c>
      <c r="I61" s="548" t="s">
        <v>2282</v>
      </c>
      <c r="J61" s="551">
        <v>510057.8</v>
      </c>
      <c r="K61" s="551">
        <v>510057.8</v>
      </c>
      <c r="L61" s="548" t="s">
        <v>2328</v>
      </c>
      <c r="M61" s="863">
        <v>33</v>
      </c>
      <c r="N61" s="271"/>
      <c r="P61" s="219"/>
      <c r="Q61" s="219"/>
      <c r="R61" s="219"/>
      <c r="S61" s="219"/>
      <c r="T61" s="219"/>
    </row>
    <row r="62" spans="3:20" s="864" customFormat="1" ht="17.399999999999999">
      <c r="C62" s="548">
        <v>56</v>
      </c>
      <c r="D62" s="548" t="s">
        <v>1821</v>
      </c>
      <c r="E62" s="549">
        <v>869000023408</v>
      </c>
      <c r="F62" s="1503" t="s">
        <v>1871</v>
      </c>
      <c r="G62" s="1509" t="s">
        <v>1871</v>
      </c>
      <c r="H62" s="550" t="s">
        <v>1921</v>
      </c>
      <c r="I62" s="548" t="s">
        <v>2283</v>
      </c>
      <c r="J62" s="551">
        <v>510057.8</v>
      </c>
      <c r="K62" s="551">
        <v>510057.8</v>
      </c>
      <c r="L62" s="548" t="s">
        <v>2328</v>
      </c>
      <c r="M62" s="863">
        <v>33</v>
      </c>
      <c r="N62" s="271"/>
      <c r="P62" s="219"/>
      <c r="Q62" s="219"/>
      <c r="R62" s="219"/>
      <c r="S62" s="219"/>
      <c r="T62" s="219"/>
    </row>
    <row r="63" spans="3:20" s="864" customFormat="1" ht="17.399999999999999">
      <c r="C63" s="548">
        <v>57</v>
      </c>
      <c r="D63" s="548" t="s">
        <v>1821</v>
      </c>
      <c r="E63" s="549">
        <v>869000012718</v>
      </c>
      <c r="F63" s="1503" t="s">
        <v>1887</v>
      </c>
      <c r="G63" s="1509" t="s">
        <v>1887</v>
      </c>
      <c r="H63" s="550" t="s">
        <v>1955</v>
      </c>
      <c r="I63" s="548" t="s">
        <v>2313</v>
      </c>
      <c r="J63" s="551">
        <v>1259900</v>
      </c>
      <c r="K63" s="551">
        <v>1259900</v>
      </c>
      <c r="L63" s="548" t="s">
        <v>2328</v>
      </c>
      <c r="M63" s="863">
        <v>2</v>
      </c>
      <c r="N63" s="271"/>
      <c r="P63" s="219"/>
      <c r="Q63" s="219"/>
      <c r="R63" s="219"/>
      <c r="S63" s="219"/>
      <c r="T63" s="219"/>
    </row>
    <row r="64" spans="3:20" s="864" customFormat="1" ht="17.399999999999999">
      <c r="C64" s="548">
        <v>58</v>
      </c>
      <c r="D64" s="548" t="s">
        <v>1821</v>
      </c>
      <c r="E64" s="549">
        <v>869000010713</v>
      </c>
      <c r="F64" s="1503" t="s">
        <v>1884</v>
      </c>
      <c r="G64" s="1509" t="s">
        <v>1884</v>
      </c>
      <c r="H64" s="550" t="s">
        <v>1952</v>
      </c>
      <c r="I64" s="548" t="s">
        <v>2310</v>
      </c>
      <c r="J64" s="551">
        <v>620000</v>
      </c>
      <c r="K64" s="551">
        <v>620000</v>
      </c>
      <c r="L64" s="548" t="s">
        <v>2328</v>
      </c>
      <c r="M64" s="863">
        <v>7</v>
      </c>
      <c r="N64" s="271"/>
      <c r="P64" s="219"/>
      <c r="Q64" s="219"/>
      <c r="R64" s="219"/>
      <c r="S64" s="219"/>
      <c r="T64" s="219"/>
    </row>
    <row r="65" spans="3:20" s="864" customFormat="1" ht="17.399999999999999">
      <c r="C65" s="548">
        <v>59</v>
      </c>
      <c r="D65" s="548" t="s">
        <v>1821</v>
      </c>
      <c r="E65" s="549">
        <v>869000010444</v>
      </c>
      <c r="F65" s="1501" t="s">
        <v>1869</v>
      </c>
      <c r="G65" s="1502" t="s">
        <v>1869</v>
      </c>
      <c r="H65" s="550" t="s">
        <v>1904</v>
      </c>
      <c r="I65" s="548" t="s">
        <v>3971</v>
      </c>
      <c r="J65" s="551">
        <v>650000</v>
      </c>
      <c r="K65" s="551">
        <v>650000</v>
      </c>
      <c r="L65" s="548" t="s">
        <v>2328</v>
      </c>
      <c r="M65" s="863">
        <v>3</v>
      </c>
      <c r="N65" s="271"/>
      <c r="P65" s="219"/>
      <c r="Q65" s="219"/>
      <c r="R65" s="219"/>
      <c r="S65" s="219"/>
      <c r="T65" s="219"/>
    </row>
    <row r="66" spans="3:20" s="864" customFormat="1" ht="17.399999999999999">
      <c r="C66" s="548">
        <v>60</v>
      </c>
      <c r="D66" s="548" t="s">
        <v>1821</v>
      </c>
      <c r="E66" s="549">
        <v>869000009782</v>
      </c>
      <c r="F66" s="1501" t="s">
        <v>1868</v>
      </c>
      <c r="G66" s="1502" t="s">
        <v>1868</v>
      </c>
      <c r="H66" s="550" t="s">
        <v>1896</v>
      </c>
      <c r="I66" s="548" t="s">
        <v>3971</v>
      </c>
      <c r="J66" s="551">
        <v>928000</v>
      </c>
      <c r="K66" s="551">
        <v>928000</v>
      </c>
      <c r="L66" s="548" t="s">
        <v>2328</v>
      </c>
      <c r="M66" s="863">
        <v>3</v>
      </c>
      <c r="N66" s="271"/>
      <c r="P66" s="219"/>
      <c r="Q66" s="219"/>
      <c r="R66" s="219"/>
      <c r="S66" s="219"/>
      <c r="T66" s="219"/>
    </row>
    <row r="67" spans="3:20" s="864" customFormat="1" ht="17.399999999999999">
      <c r="C67" s="548">
        <v>61</v>
      </c>
      <c r="D67" s="548" t="s">
        <v>1821</v>
      </c>
      <c r="E67" s="549">
        <v>869000009783</v>
      </c>
      <c r="F67" s="1501" t="s">
        <v>1868</v>
      </c>
      <c r="G67" s="1502" t="s">
        <v>1868</v>
      </c>
      <c r="H67" s="550" t="s">
        <v>1897</v>
      </c>
      <c r="I67" s="548" t="s">
        <v>3971</v>
      </c>
      <c r="J67" s="551">
        <v>928000</v>
      </c>
      <c r="K67" s="551">
        <v>928000</v>
      </c>
      <c r="L67" s="548" t="s">
        <v>2328</v>
      </c>
      <c r="M67" s="863">
        <v>3</v>
      </c>
      <c r="N67" s="271"/>
      <c r="P67" s="219"/>
      <c r="Q67" s="219"/>
      <c r="R67" s="219"/>
      <c r="S67" s="219"/>
      <c r="T67" s="219"/>
    </row>
    <row r="68" spans="3:20" s="864" customFormat="1" ht="17.399999999999999">
      <c r="C68" s="548">
        <v>62</v>
      </c>
      <c r="D68" s="548" t="s">
        <v>1821</v>
      </c>
      <c r="E68" s="549">
        <v>869000009784</v>
      </c>
      <c r="F68" s="1501" t="s">
        <v>1868</v>
      </c>
      <c r="G68" s="1502" t="s">
        <v>1868</v>
      </c>
      <c r="H68" s="550" t="s">
        <v>1898</v>
      </c>
      <c r="I68" s="548" t="s">
        <v>3971</v>
      </c>
      <c r="J68" s="551">
        <v>928000</v>
      </c>
      <c r="K68" s="551">
        <v>928000</v>
      </c>
      <c r="L68" s="548" t="s">
        <v>2328</v>
      </c>
      <c r="M68" s="863">
        <v>3</v>
      </c>
      <c r="N68" s="271"/>
      <c r="P68" s="219"/>
      <c r="Q68" s="219"/>
      <c r="R68" s="219"/>
      <c r="S68" s="219"/>
      <c r="T68" s="219"/>
    </row>
    <row r="69" spans="3:20" s="864" customFormat="1" ht="17.399999999999999">
      <c r="C69" s="548">
        <v>63</v>
      </c>
      <c r="D69" s="548" t="s">
        <v>1821</v>
      </c>
      <c r="E69" s="549">
        <v>869000009785</v>
      </c>
      <c r="F69" s="1501" t="s">
        <v>1868</v>
      </c>
      <c r="G69" s="1502" t="s">
        <v>1868</v>
      </c>
      <c r="H69" s="550" t="s">
        <v>1899</v>
      </c>
      <c r="I69" s="548" t="s">
        <v>3971</v>
      </c>
      <c r="J69" s="551">
        <v>928000</v>
      </c>
      <c r="K69" s="551">
        <v>928000</v>
      </c>
      <c r="L69" s="548" t="s">
        <v>2328</v>
      </c>
      <c r="M69" s="863">
        <v>3</v>
      </c>
      <c r="N69" s="271"/>
      <c r="P69" s="219"/>
      <c r="Q69" s="219"/>
      <c r="R69" s="219"/>
      <c r="S69" s="219"/>
      <c r="T69" s="219"/>
    </row>
    <row r="70" spans="3:20" s="864" customFormat="1" ht="17.399999999999999">
      <c r="C70" s="548">
        <v>64</v>
      </c>
      <c r="D70" s="548" t="s">
        <v>1821</v>
      </c>
      <c r="E70" s="549">
        <v>869000009786</v>
      </c>
      <c r="F70" s="1501" t="s">
        <v>1868</v>
      </c>
      <c r="G70" s="1502" t="s">
        <v>1868</v>
      </c>
      <c r="H70" s="550" t="s">
        <v>1900</v>
      </c>
      <c r="I70" s="548" t="s">
        <v>3971</v>
      </c>
      <c r="J70" s="551">
        <v>928000</v>
      </c>
      <c r="K70" s="551">
        <v>928000</v>
      </c>
      <c r="L70" s="548" t="s">
        <v>2328</v>
      </c>
      <c r="M70" s="863">
        <v>3</v>
      </c>
      <c r="N70" s="271"/>
      <c r="P70" s="219"/>
      <c r="Q70" s="219"/>
      <c r="R70" s="219"/>
      <c r="S70" s="219"/>
      <c r="T70" s="219"/>
    </row>
    <row r="71" spans="3:20" s="864" customFormat="1" ht="17.399999999999999">
      <c r="C71" s="548">
        <v>65</v>
      </c>
      <c r="D71" s="548" t="s">
        <v>1821</v>
      </c>
      <c r="E71" s="549">
        <v>869000009788</v>
      </c>
      <c r="F71" s="1501" t="s">
        <v>1868</v>
      </c>
      <c r="G71" s="1502" t="s">
        <v>1868</v>
      </c>
      <c r="H71" s="550" t="s">
        <v>1901</v>
      </c>
      <c r="I71" s="548" t="s">
        <v>3971</v>
      </c>
      <c r="J71" s="551">
        <v>928000</v>
      </c>
      <c r="K71" s="551">
        <v>928000</v>
      </c>
      <c r="L71" s="548" t="s">
        <v>2328</v>
      </c>
      <c r="M71" s="863">
        <v>3</v>
      </c>
      <c r="N71" s="271"/>
      <c r="P71" s="219"/>
      <c r="Q71" s="219"/>
      <c r="R71" s="219"/>
      <c r="S71" s="219"/>
      <c r="T71" s="219"/>
    </row>
    <row r="72" spans="3:20" s="864" customFormat="1" ht="17.399999999999999">
      <c r="C72" s="548">
        <v>66</v>
      </c>
      <c r="D72" s="548" t="s">
        <v>1821</v>
      </c>
      <c r="E72" s="549">
        <v>869000009789</v>
      </c>
      <c r="F72" s="1501" t="s">
        <v>1868</v>
      </c>
      <c r="G72" s="1502" t="s">
        <v>1868</v>
      </c>
      <c r="H72" s="550" t="s">
        <v>1902</v>
      </c>
      <c r="I72" s="548" t="s">
        <v>3971</v>
      </c>
      <c r="J72" s="551">
        <v>928000</v>
      </c>
      <c r="K72" s="551">
        <v>928000</v>
      </c>
      <c r="L72" s="548" t="s">
        <v>2328</v>
      </c>
      <c r="M72" s="863">
        <v>3</v>
      </c>
      <c r="N72" s="271"/>
      <c r="P72" s="219"/>
      <c r="Q72" s="219"/>
      <c r="R72" s="219"/>
      <c r="S72" s="219"/>
      <c r="T72" s="219"/>
    </row>
    <row r="73" spans="3:20" s="864" customFormat="1" ht="17.399999999999999">
      <c r="C73" s="548">
        <v>67</v>
      </c>
      <c r="D73" s="548" t="s">
        <v>1821</v>
      </c>
      <c r="E73" s="549">
        <v>869000009790</v>
      </c>
      <c r="F73" s="1501" t="s">
        <v>1868</v>
      </c>
      <c r="G73" s="1502" t="s">
        <v>1868</v>
      </c>
      <c r="H73" s="550" t="s">
        <v>1903</v>
      </c>
      <c r="I73" s="548" t="s">
        <v>3971</v>
      </c>
      <c r="J73" s="551">
        <v>928000</v>
      </c>
      <c r="K73" s="551">
        <v>928000</v>
      </c>
      <c r="L73" s="548" t="s">
        <v>2328</v>
      </c>
      <c r="M73" s="863">
        <v>3</v>
      </c>
      <c r="N73" s="271"/>
      <c r="P73" s="219"/>
      <c r="Q73" s="219"/>
      <c r="R73" s="219"/>
      <c r="S73" s="219"/>
      <c r="T73" s="219"/>
    </row>
    <row r="74" spans="3:20" s="864" customFormat="1" ht="17.399999999999999">
      <c r="C74" s="548">
        <v>68</v>
      </c>
      <c r="D74" s="548" t="s">
        <v>1821</v>
      </c>
      <c r="E74" s="549">
        <v>869000065089</v>
      </c>
      <c r="F74" s="1503" t="s">
        <v>1882</v>
      </c>
      <c r="G74" s="1509" t="s">
        <v>1882</v>
      </c>
      <c r="H74" s="550" t="s">
        <v>1948</v>
      </c>
      <c r="I74" s="548" t="s">
        <v>3971</v>
      </c>
      <c r="J74" s="551">
        <v>167999.44</v>
      </c>
      <c r="K74" s="551">
        <v>167999.44</v>
      </c>
      <c r="L74" s="548" t="s">
        <v>2328</v>
      </c>
      <c r="M74" s="863">
        <v>6</v>
      </c>
      <c r="N74" s="271"/>
      <c r="P74" s="219"/>
      <c r="Q74" s="219"/>
      <c r="R74" s="219"/>
      <c r="S74" s="219"/>
      <c r="T74" s="219"/>
    </row>
    <row r="75" spans="3:20" s="864" customFormat="1" ht="17.399999999999999">
      <c r="C75" s="548">
        <v>69</v>
      </c>
      <c r="D75" s="548" t="s">
        <v>1821</v>
      </c>
      <c r="E75" s="549">
        <v>869000065090</v>
      </c>
      <c r="F75" s="1503" t="s">
        <v>1882</v>
      </c>
      <c r="G75" s="1509" t="s">
        <v>1882</v>
      </c>
      <c r="H75" s="550" t="s">
        <v>1949</v>
      </c>
      <c r="I75" s="548" t="s">
        <v>3971</v>
      </c>
      <c r="J75" s="551">
        <v>167999.44</v>
      </c>
      <c r="K75" s="551">
        <v>167999.44</v>
      </c>
      <c r="L75" s="548" t="s">
        <v>2328</v>
      </c>
      <c r="M75" s="863">
        <v>6</v>
      </c>
      <c r="N75" s="271"/>
      <c r="P75" s="219"/>
      <c r="Q75" s="219"/>
      <c r="R75" s="219"/>
      <c r="S75" s="219"/>
      <c r="T75" s="219"/>
    </row>
    <row r="76" spans="3:20" s="864" customFormat="1" ht="17.399999999999999">
      <c r="C76" s="548">
        <v>70</v>
      </c>
      <c r="D76" s="548" t="s">
        <v>1821</v>
      </c>
      <c r="E76" s="549">
        <v>869000065091</v>
      </c>
      <c r="F76" s="1503" t="s">
        <v>1882</v>
      </c>
      <c r="G76" s="1509" t="s">
        <v>1882</v>
      </c>
      <c r="H76" s="550" t="s">
        <v>1950</v>
      </c>
      <c r="I76" s="548" t="s">
        <v>3971</v>
      </c>
      <c r="J76" s="551">
        <v>167999.44</v>
      </c>
      <c r="K76" s="551">
        <v>167999.44</v>
      </c>
      <c r="L76" s="548" t="s">
        <v>2328</v>
      </c>
      <c r="M76" s="863">
        <v>6</v>
      </c>
      <c r="N76" s="271"/>
      <c r="P76" s="219"/>
      <c r="Q76" s="219"/>
      <c r="R76" s="219"/>
      <c r="S76" s="219"/>
      <c r="T76" s="219"/>
    </row>
    <row r="77" spans="3:20" s="864" customFormat="1" ht="17.399999999999999">
      <c r="C77" s="548">
        <v>71</v>
      </c>
      <c r="D77" s="548" t="s">
        <v>1822</v>
      </c>
      <c r="E77" s="549" t="s">
        <v>2044</v>
      </c>
      <c r="F77" s="1510" t="s">
        <v>2056</v>
      </c>
      <c r="G77" s="1511"/>
      <c r="H77" s="550" t="s">
        <v>2064</v>
      </c>
      <c r="I77" s="548" t="s">
        <v>2263</v>
      </c>
      <c r="J77" s="551">
        <v>2341156.7000000002</v>
      </c>
      <c r="K77" s="551">
        <v>147157.82</v>
      </c>
      <c r="L77" s="548" t="s">
        <v>2328</v>
      </c>
      <c r="M77" s="863">
        <v>5.25</v>
      </c>
      <c r="N77" s="271"/>
      <c r="P77" s="219"/>
      <c r="Q77" s="219"/>
      <c r="R77" s="219"/>
      <c r="S77" s="219"/>
      <c r="T77" s="219"/>
    </row>
    <row r="78" spans="3:20" s="864" customFormat="1" ht="17.399999999999999">
      <c r="C78" s="548">
        <v>72</v>
      </c>
      <c r="D78" s="548" t="s">
        <v>1822</v>
      </c>
      <c r="E78" s="549" t="s">
        <v>2045</v>
      </c>
      <c r="F78" s="1512" t="s">
        <v>2057</v>
      </c>
      <c r="G78" s="1513"/>
      <c r="H78" s="552" t="s">
        <v>2065</v>
      </c>
      <c r="I78" s="548" t="s">
        <v>2263</v>
      </c>
      <c r="J78" s="551">
        <v>6800000.0099999998</v>
      </c>
      <c r="K78" s="551">
        <v>436644</v>
      </c>
      <c r="L78" s="548" t="s">
        <v>2328</v>
      </c>
      <c r="M78" s="863">
        <v>11.4</v>
      </c>
      <c r="N78" s="271"/>
      <c r="P78" s="219"/>
      <c r="Q78" s="219"/>
      <c r="R78" s="219"/>
      <c r="S78" s="219"/>
      <c r="T78" s="219"/>
    </row>
    <row r="79" spans="3:20" s="421" customFormat="1" ht="17.25" customHeight="1">
      <c r="C79" s="548">
        <v>73</v>
      </c>
      <c r="D79" s="548" t="s">
        <v>1822</v>
      </c>
      <c r="E79" s="549" t="s">
        <v>2046</v>
      </c>
      <c r="F79" s="1512" t="s">
        <v>2058</v>
      </c>
      <c r="G79" s="1513"/>
      <c r="H79" s="552" t="s">
        <v>2066</v>
      </c>
      <c r="I79" s="548" t="s">
        <v>2263</v>
      </c>
      <c r="J79" s="551">
        <v>1078631.8</v>
      </c>
      <c r="K79" s="551">
        <v>1078631.8</v>
      </c>
      <c r="L79" s="548" t="s">
        <v>2328</v>
      </c>
      <c r="M79" s="863">
        <v>0.45</v>
      </c>
      <c r="N79" s="271"/>
      <c r="P79" s="217"/>
      <c r="Q79" s="217"/>
      <c r="R79" s="217"/>
      <c r="S79" s="217"/>
      <c r="T79" s="217"/>
    </row>
    <row r="80" spans="3:20" ht="13.5" customHeight="1">
      <c r="C80" s="548">
        <v>74</v>
      </c>
      <c r="D80" s="548" t="s">
        <v>1822</v>
      </c>
      <c r="E80" s="549" t="s">
        <v>2047</v>
      </c>
      <c r="F80" s="1512" t="s">
        <v>2059</v>
      </c>
      <c r="G80" s="1513"/>
      <c r="H80" s="552" t="s">
        <v>2067</v>
      </c>
      <c r="I80" s="548" t="s">
        <v>2321</v>
      </c>
      <c r="J80" s="551">
        <v>1366000</v>
      </c>
      <c r="K80" s="551">
        <v>1366000</v>
      </c>
      <c r="L80" s="548" t="s">
        <v>2328</v>
      </c>
      <c r="M80" s="863">
        <v>0.45</v>
      </c>
    </row>
    <row r="81" spans="3:20" ht="13.5" customHeight="1">
      <c r="C81" s="548">
        <v>75</v>
      </c>
      <c r="D81" s="548" t="s">
        <v>1822</v>
      </c>
      <c r="E81" s="549" t="s">
        <v>2048</v>
      </c>
      <c r="F81" s="1512" t="s">
        <v>2060</v>
      </c>
      <c r="G81" s="1513"/>
      <c r="H81" s="552" t="s">
        <v>2068</v>
      </c>
      <c r="I81" s="548" t="s">
        <v>2322</v>
      </c>
      <c r="J81" s="551">
        <v>765000</v>
      </c>
      <c r="K81" s="551">
        <v>765000</v>
      </c>
      <c r="L81" s="548" t="s">
        <v>2328</v>
      </c>
      <c r="M81" s="863">
        <v>1.9</v>
      </c>
    </row>
    <row r="82" spans="3:20" ht="17.25" customHeight="1">
      <c r="C82" s="548">
        <v>76</v>
      </c>
      <c r="D82" s="548" t="s">
        <v>1822</v>
      </c>
      <c r="E82" s="549" t="s">
        <v>2049</v>
      </c>
      <c r="F82" s="1512" t="s">
        <v>2061</v>
      </c>
      <c r="G82" s="1513"/>
      <c r="H82" s="552" t="s">
        <v>2069</v>
      </c>
      <c r="I82" s="548" t="s">
        <v>2323</v>
      </c>
      <c r="J82" s="551">
        <v>2849999</v>
      </c>
      <c r="K82" s="551">
        <v>647966.1</v>
      </c>
      <c r="L82" s="548" t="s">
        <v>2328</v>
      </c>
      <c r="M82" s="863">
        <v>3.25</v>
      </c>
    </row>
    <row r="83" spans="3:20" ht="35.25" customHeight="1">
      <c r="C83" s="548">
        <v>77</v>
      </c>
      <c r="D83" s="548" t="s">
        <v>1822</v>
      </c>
      <c r="E83" s="549" t="s">
        <v>2050</v>
      </c>
      <c r="F83" s="1512" t="s">
        <v>1728</v>
      </c>
      <c r="G83" s="1513"/>
      <c r="H83" s="552" t="s">
        <v>2070</v>
      </c>
      <c r="I83" s="548" t="s">
        <v>2324</v>
      </c>
      <c r="J83" s="551">
        <v>1790000</v>
      </c>
      <c r="K83" s="551">
        <v>0</v>
      </c>
      <c r="L83" s="548" t="s">
        <v>2328</v>
      </c>
      <c r="M83" s="863">
        <v>8.75</v>
      </c>
    </row>
    <row r="84" spans="3:20" s="864" customFormat="1" ht="17.399999999999999">
      <c r="C84" s="548">
        <v>78</v>
      </c>
      <c r="D84" s="548" t="s">
        <v>1822</v>
      </c>
      <c r="E84" s="549" t="s">
        <v>2051</v>
      </c>
      <c r="F84" s="1512" t="s">
        <v>1728</v>
      </c>
      <c r="G84" s="1513"/>
      <c r="H84" s="552" t="s">
        <v>2071</v>
      </c>
      <c r="I84" s="548" t="s">
        <v>2325</v>
      </c>
      <c r="J84" s="551">
        <v>1790000</v>
      </c>
      <c r="K84" s="551">
        <v>0</v>
      </c>
      <c r="L84" s="548" t="s">
        <v>2328</v>
      </c>
      <c r="M84" s="863">
        <v>8.75</v>
      </c>
      <c r="N84" s="271"/>
      <c r="P84" s="219"/>
      <c r="Q84" s="219"/>
      <c r="R84" s="219"/>
      <c r="S84" s="219"/>
      <c r="T84" s="219"/>
    </row>
    <row r="85" spans="3:20" s="864" customFormat="1" ht="17.399999999999999">
      <c r="C85" s="548">
        <v>79</v>
      </c>
      <c r="D85" s="548" t="s">
        <v>1822</v>
      </c>
      <c r="E85" s="549" t="s">
        <v>2052</v>
      </c>
      <c r="F85" s="1512" t="s">
        <v>1728</v>
      </c>
      <c r="G85" s="1513"/>
      <c r="H85" s="552" t="s">
        <v>2072</v>
      </c>
      <c r="I85" s="548" t="s">
        <v>2326</v>
      </c>
      <c r="J85" s="551">
        <v>1790000</v>
      </c>
      <c r="K85" s="551">
        <v>0</v>
      </c>
      <c r="L85" s="548" t="s">
        <v>2328</v>
      </c>
      <c r="M85" s="863">
        <v>8.75</v>
      </c>
      <c r="N85" s="271"/>
      <c r="P85" s="219"/>
      <c r="Q85" s="219"/>
      <c r="R85" s="219"/>
      <c r="S85" s="219"/>
      <c r="T85" s="219"/>
    </row>
    <row r="86" spans="3:20" s="864" customFormat="1" ht="17.399999999999999">
      <c r="C86" s="548">
        <v>80</v>
      </c>
      <c r="D86" s="548" t="s">
        <v>1822</v>
      </c>
      <c r="E86" s="549" t="s">
        <v>2053</v>
      </c>
      <c r="F86" s="1512" t="s">
        <v>2062</v>
      </c>
      <c r="G86" s="1513"/>
      <c r="H86" s="552" t="s">
        <v>2073</v>
      </c>
      <c r="I86" s="548" t="s">
        <v>2263</v>
      </c>
      <c r="J86" s="551">
        <v>1652687.96</v>
      </c>
      <c r="K86" s="551">
        <v>31050.720000000001</v>
      </c>
      <c r="L86" s="548" t="s">
        <v>2328</v>
      </c>
      <c r="M86" s="863">
        <v>1.9</v>
      </c>
      <c r="N86" s="271"/>
      <c r="P86" s="219"/>
      <c r="Q86" s="219"/>
      <c r="R86" s="219"/>
      <c r="S86" s="219"/>
      <c r="T86" s="219"/>
    </row>
    <row r="87" spans="3:20" s="864" customFormat="1" ht="17.399999999999999">
      <c r="C87" s="548">
        <v>81</v>
      </c>
      <c r="D87" s="548" t="s">
        <v>1822</v>
      </c>
      <c r="E87" s="549" t="s">
        <v>2054</v>
      </c>
      <c r="F87" s="1512" t="s">
        <v>2062</v>
      </c>
      <c r="G87" s="1513"/>
      <c r="H87" s="552" t="s">
        <v>2074</v>
      </c>
      <c r="I87" s="548" t="s">
        <v>2327</v>
      </c>
      <c r="J87" s="551">
        <v>3000000</v>
      </c>
      <c r="K87" s="551">
        <v>56205.24</v>
      </c>
      <c r="L87" s="548" t="s">
        <v>2328</v>
      </c>
      <c r="M87" s="863">
        <v>1.9</v>
      </c>
      <c r="N87" s="271"/>
      <c r="P87" s="219"/>
      <c r="Q87" s="219"/>
      <c r="R87" s="219"/>
      <c r="S87" s="219"/>
      <c r="T87" s="219"/>
    </row>
    <row r="88" spans="3:20" s="864" customFormat="1" ht="17.399999999999999">
      <c r="C88" s="548">
        <v>82</v>
      </c>
      <c r="D88" s="548" t="s">
        <v>1822</v>
      </c>
      <c r="E88" s="549" t="s">
        <v>2055</v>
      </c>
      <c r="F88" s="1512" t="s">
        <v>2063</v>
      </c>
      <c r="G88" s="1513"/>
      <c r="H88" s="552" t="s">
        <v>2075</v>
      </c>
      <c r="I88" s="548" t="s">
        <v>2263</v>
      </c>
      <c r="J88" s="551">
        <v>2450000.0099999998</v>
      </c>
      <c r="K88" s="551">
        <v>194170.18</v>
      </c>
      <c r="L88" s="548" t="s">
        <v>2328</v>
      </c>
      <c r="M88" s="863">
        <v>0.4</v>
      </c>
      <c r="N88" s="271"/>
      <c r="P88" s="219"/>
      <c r="Q88" s="219"/>
      <c r="R88" s="219"/>
      <c r="S88" s="219"/>
      <c r="T88" s="219"/>
    </row>
    <row r="89" spans="3:20" s="864" customFormat="1" ht="17.399999999999999">
      <c r="C89" s="548">
        <v>83</v>
      </c>
      <c r="D89" s="548" t="s">
        <v>2217</v>
      </c>
      <c r="E89" s="553" t="s">
        <v>2140</v>
      </c>
      <c r="F89" s="1503" t="s">
        <v>2142</v>
      </c>
      <c r="G89" s="1509"/>
      <c r="H89" s="550" t="s">
        <v>2144</v>
      </c>
      <c r="I89" s="548" t="s">
        <v>2263</v>
      </c>
      <c r="J89" s="551">
        <v>1200000.28</v>
      </c>
      <c r="K89" s="551">
        <v>1200000.28</v>
      </c>
      <c r="L89" s="548" t="s">
        <v>2328</v>
      </c>
      <c r="M89" s="863">
        <v>35</v>
      </c>
      <c r="N89" s="271"/>
      <c r="P89" s="219"/>
      <c r="Q89" s="219"/>
      <c r="R89" s="219"/>
      <c r="S89" s="219"/>
      <c r="T89" s="219"/>
    </row>
    <row r="90" spans="3:20" ht="17.399999999999999">
      <c r="C90" s="548">
        <v>84</v>
      </c>
      <c r="D90" s="548" t="s">
        <v>2217</v>
      </c>
      <c r="E90" s="553" t="s">
        <v>2141</v>
      </c>
      <c r="F90" s="1503" t="s">
        <v>2143</v>
      </c>
      <c r="G90" s="1509"/>
      <c r="H90" s="550" t="s">
        <v>2145</v>
      </c>
      <c r="I90" s="548" t="s">
        <v>2329</v>
      </c>
      <c r="J90" s="551">
        <v>1800000</v>
      </c>
      <c r="K90" s="551">
        <v>139047.60999999999</v>
      </c>
      <c r="L90" s="548" t="s">
        <v>2328</v>
      </c>
      <c r="M90" s="863">
        <v>40</v>
      </c>
    </row>
    <row r="91" spans="3:20" ht="17.399999999999999">
      <c r="C91" s="548">
        <v>85</v>
      </c>
      <c r="D91" s="548" t="s">
        <v>1821</v>
      </c>
      <c r="E91" s="549">
        <v>869000024814</v>
      </c>
      <c r="F91" s="1501" t="s">
        <v>1747</v>
      </c>
      <c r="G91" s="1502"/>
      <c r="H91" s="550" t="s">
        <v>1816</v>
      </c>
      <c r="I91" s="548" t="s">
        <v>3971</v>
      </c>
      <c r="J91" s="551">
        <v>292101.23</v>
      </c>
      <c r="K91" s="551">
        <v>292101.23</v>
      </c>
      <c r="L91" s="548" t="s">
        <v>1820</v>
      </c>
      <c r="M91" s="863">
        <v>10</v>
      </c>
    </row>
    <row r="92" spans="3:20" ht="17.399999999999999">
      <c r="C92" s="548">
        <v>86</v>
      </c>
      <c r="D92" s="548" t="s">
        <v>1821</v>
      </c>
      <c r="E92" s="549">
        <v>869000024815</v>
      </c>
      <c r="F92" s="1501" t="s">
        <v>1747</v>
      </c>
      <c r="G92" s="1502" t="s">
        <v>1747</v>
      </c>
      <c r="H92" s="550" t="s">
        <v>1817</v>
      </c>
      <c r="I92" s="548" t="s">
        <v>3971</v>
      </c>
      <c r="J92" s="551">
        <v>292101.24</v>
      </c>
      <c r="K92" s="551">
        <v>292101.24</v>
      </c>
      <c r="L92" s="548" t="s">
        <v>1820</v>
      </c>
      <c r="M92" s="863">
        <v>10</v>
      </c>
    </row>
    <row r="93" spans="3:20" ht="17.399999999999999">
      <c r="C93" s="548">
        <v>87</v>
      </c>
      <c r="D93" s="548" t="s">
        <v>1821</v>
      </c>
      <c r="E93" s="549">
        <v>869000010243</v>
      </c>
      <c r="F93" s="1501" t="s">
        <v>1739</v>
      </c>
      <c r="G93" s="1502" t="s">
        <v>1739</v>
      </c>
      <c r="H93" s="550" t="s">
        <v>1773</v>
      </c>
      <c r="I93" s="548" t="s">
        <v>3971</v>
      </c>
      <c r="J93" s="551">
        <v>164763.34</v>
      </c>
      <c r="K93" s="551">
        <v>164763.34</v>
      </c>
      <c r="L93" s="548" t="s">
        <v>1820</v>
      </c>
      <c r="M93" s="863">
        <v>20</v>
      </c>
    </row>
    <row r="94" spans="3:20" ht="17.399999999999999">
      <c r="C94" s="548">
        <v>88</v>
      </c>
      <c r="D94" s="548" t="s">
        <v>1821</v>
      </c>
      <c r="E94" s="549">
        <v>869000010244</v>
      </c>
      <c r="F94" s="1501" t="s">
        <v>1739</v>
      </c>
      <c r="G94" s="1502" t="s">
        <v>1739</v>
      </c>
      <c r="H94" s="550" t="s">
        <v>1774</v>
      </c>
      <c r="I94" s="548" t="s">
        <v>3971</v>
      </c>
      <c r="J94" s="551">
        <v>164763.34</v>
      </c>
      <c r="K94" s="551">
        <v>164763.34</v>
      </c>
      <c r="L94" s="548" t="s">
        <v>1820</v>
      </c>
      <c r="M94" s="863">
        <v>20</v>
      </c>
    </row>
    <row r="95" spans="3:20" s="421" customFormat="1" ht="17.399999999999999">
      <c r="C95" s="548">
        <v>89</v>
      </c>
      <c r="D95" s="548" t="s">
        <v>1821</v>
      </c>
      <c r="E95" s="549">
        <v>869000010245</v>
      </c>
      <c r="F95" s="1501" t="s">
        <v>1739</v>
      </c>
      <c r="G95" s="1502" t="s">
        <v>1739</v>
      </c>
      <c r="H95" s="550" t="s">
        <v>1775</v>
      </c>
      <c r="I95" s="548" t="s">
        <v>3971</v>
      </c>
      <c r="J95" s="551">
        <v>164763.34</v>
      </c>
      <c r="K95" s="551">
        <v>164763.34</v>
      </c>
      <c r="L95" s="548" t="s">
        <v>1820</v>
      </c>
      <c r="M95" s="863">
        <v>20</v>
      </c>
      <c r="N95" s="271"/>
      <c r="P95" s="217"/>
      <c r="Q95" s="217"/>
      <c r="R95" s="217"/>
      <c r="S95" s="217"/>
      <c r="T95" s="217"/>
    </row>
    <row r="96" spans="3:20" s="421" customFormat="1" ht="17.399999999999999">
      <c r="C96" s="548">
        <v>90</v>
      </c>
      <c r="D96" s="548" t="s">
        <v>1821</v>
      </c>
      <c r="E96" s="549">
        <v>869000022241</v>
      </c>
      <c r="F96" s="1501" t="s">
        <v>1734</v>
      </c>
      <c r="G96" s="1502" t="s">
        <v>1734</v>
      </c>
      <c r="H96" s="550" t="s">
        <v>1767</v>
      </c>
      <c r="I96" s="548" t="s">
        <v>3971</v>
      </c>
      <c r="J96" s="551">
        <v>331455.11</v>
      </c>
      <c r="K96" s="551">
        <v>331455.11</v>
      </c>
      <c r="L96" s="548" t="s">
        <v>1820</v>
      </c>
      <c r="M96" s="863">
        <v>10</v>
      </c>
      <c r="N96" s="271"/>
      <c r="P96" s="217"/>
      <c r="Q96" s="217"/>
      <c r="R96" s="217"/>
      <c r="S96" s="217"/>
      <c r="T96" s="217"/>
    </row>
    <row r="97" spans="3:20" s="421" customFormat="1" ht="17.399999999999999">
      <c r="C97" s="548">
        <v>91</v>
      </c>
      <c r="D97" s="548" t="s">
        <v>1821</v>
      </c>
      <c r="E97" s="549">
        <v>869000022242</v>
      </c>
      <c r="F97" s="1501" t="s">
        <v>1734</v>
      </c>
      <c r="G97" s="1502" t="s">
        <v>1734</v>
      </c>
      <c r="H97" s="550" t="s">
        <v>1768</v>
      </c>
      <c r="I97" s="548" t="s">
        <v>3971</v>
      </c>
      <c r="J97" s="551">
        <v>331455.11</v>
      </c>
      <c r="K97" s="551">
        <v>331455.11</v>
      </c>
      <c r="L97" s="548" t="s">
        <v>1820</v>
      </c>
      <c r="M97" s="863">
        <v>10</v>
      </c>
      <c r="N97" s="271"/>
      <c r="P97" s="217"/>
      <c r="Q97" s="217"/>
      <c r="R97" s="217"/>
      <c r="S97" s="217"/>
      <c r="T97" s="217"/>
    </row>
    <row r="98" spans="3:20" s="421" customFormat="1" ht="17.399999999999999">
      <c r="C98" s="548">
        <v>92</v>
      </c>
      <c r="D98" s="548" t="s">
        <v>1821</v>
      </c>
      <c r="E98" s="549">
        <v>869000022243</v>
      </c>
      <c r="F98" s="1501" t="s">
        <v>1734</v>
      </c>
      <c r="G98" s="1502" t="s">
        <v>1734</v>
      </c>
      <c r="H98" s="550" t="s">
        <v>1769</v>
      </c>
      <c r="I98" s="548" t="s">
        <v>3971</v>
      </c>
      <c r="J98" s="551">
        <v>331455.11</v>
      </c>
      <c r="K98" s="551">
        <v>331455.11</v>
      </c>
      <c r="L98" s="548" t="s">
        <v>1820</v>
      </c>
      <c r="M98" s="863">
        <v>10</v>
      </c>
      <c r="N98" s="271"/>
      <c r="P98" s="217"/>
      <c r="Q98" s="217"/>
      <c r="R98" s="217"/>
      <c r="S98" s="217"/>
      <c r="T98" s="217"/>
    </row>
    <row r="99" spans="3:20" ht="17.399999999999999">
      <c r="C99" s="548">
        <v>93</v>
      </c>
      <c r="D99" s="548" t="s">
        <v>1821</v>
      </c>
      <c r="E99" s="549">
        <v>869000022244</v>
      </c>
      <c r="F99" s="1501" t="s">
        <v>1734</v>
      </c>
      <c r="G99" s="1502" t="s">
        <v>1734</v>
      </c>
      <c r="H99" s="550" t="s">
        <v>1770</v>
      </c>
      <c r="I99" s="548" t="s">
        <v>3971</v>
      </c>
      <c r="J99" s="551">
        <v>331455.11</v>
      </c>
      <c r="K99" s="551">
        <v>331455.11</v>
      </c>
      <c r="L99" s="548" t="s">
        <v>1820</v>
      </c>
      <c r="M99" s="863">
        <v>10</v>
      </c>
    </row>
    <row r="100" spans="3:20" ht="17.399999999999999">
      <c r="C100" s="548">
        <v>94</v>
      </c>
      <c r="D100" s="548" t="s">
        <v>1821</v>
      </c>
      <c r="E100" s="549">
        <v>869000022245</v>
      </c>
      <c r="F100" s="1501" t="s">
        <v>1734</v>
      </c>
      <c r="G100" s="1502" t="s">
        <v>1734</v>
      </c>
      <c r="H100" s="550" t="s">
        <v>1771</v>
      </c>
      <c r="I100" s="548" t="s">
        <v>3971</v>
      </c>
      <c r="J100" s="551">
        <v>331455.11</v>
      </c>
      <c r="K100" s="551">
        <v>331455.11</v>
      </c>
      <c r="L100" s="548" t="s">
        <v>1820</v>
      </c>
      <c r="M100" s="863">
        <v>10</v>
      </c>
    </row>
    <row r="101" spans="3:20" ht="17.399999999999999">
      <c r="C101" s="548">
        <v>95</v>
      </c>
      <c r="D101" s="548" t="s">
        <v>1821</v>
      </c>
      <c r="E101" s="549">
        <v>869000022246</v>
      </c>
      <c r="F101" s="1501" t="s">
        <v>1734</v>
      </c>
      <c r="G101" s="1502" t="s">
        <v>1734</v>
      </c>
      <c r="H101" s="550" t="s">
        <v>1772</v>
      </c>
      <c r="I101" s="548" t="s">
        <v>3971</v>
      </c>
      <c r="J101" s="551">
        <v>331455.11</v>
      </c>
      <c r="K101" s="551">
        <v>331455.11</v>
      </c>
      <c r="L101" s="548" t="s">
        <v>1820</v>
      </c>
      <c r="M101" s="863">
        <v>10</v>
      </c>
    </row>
    <row r="102" spans="3:20" ht="17.399999999999999">
      <c r="C102" s="548">
        <v>96</v>
      </c>
      <c r="D102" s="548" t="s">
        <v>1821</v>
      </c>
      <c r="E102" s="549">
        <v>869000024211</v>
      </c>
      <c r="F102" s="1501" t="s">
        <v>1738</v>
      </c>
      <c r="G102" s="1502" t="s">
        <v>1738</v>
      </c>
      <c r="H102" s="550" t="s">
        <v>1749</v>
      </c>
      <c r="I102" s="548" t="s">
        <v>3971</v>
      </c>
      <c r="J102" s="551">
        <v>460643.42</v>
      </c>
      <c r="K102" s="551">
        <v>460643.42</v>
      </c>
      <c r="L102" s="548" t="s">
        <v>1820</v>
      </c>
      <c r="M102" s="863">
        <v>8</v>
      </c>
    </row>
    <row r="103" spans="3:20" s="864" customFormat="1" ht="17.399999999999999">
      <c r="C103" s="548">
        <v>97</v>
      </c>
      <c r="D103" s="548" t="s">
        <v>1821</v>
      </c>
      <c r="E103" s="549">
        <v>869000024212</v>
      </c>
      <c r="F103" s="1501" t="s">
        <v>1738</v>
      </c>
      <c r="G103" s="1502" t="s">
        <v>1738</v>
      </c>
      <c r="H103" s="550" t="s">
        <v>1750</v>
      </c>
      <c r="I103" s="548" t="s">
        <v>3971</v>
      </c>
      <c r="J103" s="551">
        <v>460643.42</v>
      </c>
      <c r="K103" s="551">
        <v>460643.42</v>
      </c>
      <c r="L103" s="548" t="s">
        <v>1820</v>
      </c>
      <c r="M103" s="863">
        <v>8</v>
      </c>
      <c r="N103" s="271"/>
      <c r="P103" s="219"/>
      <c r="Q103" s="219"/>
      <c r="R103" s="219"/>
      <c r="S103" s="219"/>
      <c r="T103" s="219"/>
    </row>
    <row r="104" spans="3:20" s="864" customFormat="1" ht="17.399999999999999">
      <c r="C104" s="548">
        <v>98</v>
      </c>
      <c r="D104" s="548" t="s">
        <v>1821</v>
      </c>
      <c r="E104" s="549">
        <v>869000024213</v>
      </c>
      <c r="F104" s="1501" t="s">
        <v>1738</v>
      </c>
      <c r="G104" s="1502" t="s">
        <v>1738</v>
      </c>
      <c r="H104" s="550" t="s">
        <v>1751</v>
      </c>
      <c r="I104" s="548" t="s">
        <v>3971</v>
      </c>
      <c r="J104" s="551">
        <v>460643.42</v>
      </c>
      <c r="K104" s="551">
        <v>460643.42</v>
      </c>
      <c r="L104" s="548" t="s">
        <v>1820</v>
      </c>
      <c r="M104" s="863">
        <v>8</v>
      </c>
      <c r="N104" s="271"/>
      <c r="P104" s="219"/>
      <c r="Q104" s="219"/>
      <c r="R104" s="219"/>
      <c r="S104" s="219"/>
      <c r="T104" s="219"/>
    </row>
    <row r="105" spans="3:20" s="864" customFormat="1" ht="17.399999999999999">
      <c r="C105" s="548">
        <v>99</v>
      </c>
      <c r="D105" s="548" t="s">
        <v>1821</v>
      </c>
      <c r="E105" s="549">
        <v>869000024214</v>
      </c>
      <c r="F105" s="1501" t="s">
        <v>1738</v>
      </c>
      <c r="G105" s="1502" t="s">
        <v>1738</v>
      </c>
      <c r="H105" s="550" t="s">
        <v>1752</v>
      </c>
      <c r="I105" s="548" t="s">
        <v>3971</v>
      </c>
      <c r="J105" s="551">
        <v>460643.42</v>
      </c>
      <c r="K105" s="551">
        <v>460643.42</v>
      </c>
      <c r="L105" s="548" t="s">
        <v>1820</v>
      </c>
      <c r="M105" s="863">
        <v>8</v>
      </c>
      <c r="N105" s="271"/>
      <c r="P105" s="219"/>
      <c r="Q105" s="219"/>
      <c r="R105" s="219"/>
      <c r="S105" s="219"/>
      <c r="T105" s="219"/>
    </row>
    <row r="106" spans="3:20" s="864" customFormat="1" ht="17.399999999999999">
      <c r="C106" s="548">
        <v>100</v>
      </c>
      <c r="D106" s="548" t="s">
        <v>1821</v>
      </c>
      <c r="E106" s="549">
        <v>869000024215</v>
      </c>
      <c r="F106" s="1501" t="s">
        <v>1738</v>
      </c>
      <c r="G106" s="1502" t="s">
        <v>1738</v>
      </c>
      <c r="H106" s="550" t="s">
        <v>1753</v>
      </c>
      <c r="I106" s="548" t="s">
        <v>3971</v>
      </c>
      <c r="J106" s="551">
        <v>460643.42</v>
      </c>
      <c r="K106" s="551">
        <v>460643.42</v>
      </c>
      <c r="L106" s="548" t="s">
        <v>1820</v>
      </c>
      <c r="M106" s="863">
        <v>8</v>
      </c>
      <c r="N106" s="271"/>
      <c r="P106" s="219"/>
      <c r="Q106" s="219"/>
      <c r="R106" s="219"/>
      <c r="S106" s="219"/>
      <c r="T106" s="219"/>
    </row>
    <row r="107" spans="3:20" s="864" customFormat="1" ht="17.399999999999999">
      <c r="C107" s="548">
        <v>101</v>
      </c>
      <c r="D107" s="548" t="s">
        <v>1821</v>
      </c>
      <c r="E107" s="549">
        <v>869000024216</v>
      </c>
      <c r="F107" s="1501" t="s">
        <v>1738</v>
      </c>
      <c r="G107" s="1502" t="s">
        <v>1738</v>
      </c>
      <c r="H107" s="550" t="s">
        <v>1754</v>
      </c>
      <c r="I107" s="548" t="s">
        <v>3971</v>
      </c>
      <c r="J107" s="551">
        <v>460643.42</v>
      </c>
      <c r="K107" s="551">
        <v>460643.42</v>
      </c>
      <c r="L107" s="548" t="s">
        <v>1820</v>
      </c>
      <c r="M107" s="863">
        <v>8</v>
      </c>
      <c r="N107" s="271"/>
      <c r="P107" s="219"/>
      <c r="Q107" s="219"/>
      <c r="R107" s="219"/>
      <c r="S107" s="219"/>
      <c r="T107" s="219"/>
    </row>
    <row r="108" spans="3:20" s="864" customFormat="1" ht="17.399999999999999">
      <c r="C108" s="548">
        <v>102</v>
      </c>
      <c r="D108" s="548" t="s">
        <v>1821</v>
      </c>
      <c r="E108" s="549">
        <v>869000024217</v>
      </c>
      <c r="F108" s="1501" t="s">
        <v>1738</v>
      </c>
      <c r="G108" s="1502" t="s">
        <v>1738</v>
      </c>
      <c r="H108" s="550" t="s">
        <v>1755</v>
      </c>
      <c r="I108" s="548" t="s">
        <v>3971</v>
      </c>
      <c r="J108" s="551">
        <v>460643.42</v>
      </c>
      <c r="K108" s="551">
        <v>460643.42</v>
      </c>
      <c r="L108" s="548" t="s">
        <v>1820</v>
      </c>
      <c r="M108" s="863">
        <v>8</v>
      </c>
      <c r="N108" s="271"/>
      <c r="P108" s="219"/>
      <c r="Q108" s="219"/>
      <c r="R108" s="219"/>
      <c r="S108" s="219"/>
      <c r="T108" s="219"/>
    </row>
    <row r="109" spans="3:20" s="864" customFormat="1" ht="17.399999999999999">
      <c r="C109" s="548">
        <v>103</v>
      </c>
      <c r="D109" s="548" t="s">
        <v>1821</v>
      </c>
      <c r="E109" s="549">
        <v>869000024218</v>
      </c>
      <c r="F109" s="1501" t="s">
        <v>1738</v>
      </c>
      <c r="G109" s="1502" t="s">
        <v>1738</v>
      </c>
      <c r="H109" s="550" t="s">
        <v>1756</v>
      </c>
      <c r="I109" s="548" t="s">
        <v>3971</v>
      </c>
      <c r="J109" s="551">
        <v>460643.42</v>
      </c>
      <c r="K109" s="551">
        <v>460643.42</v>
      </c>
      <c r="L109" s="548" t="s">
        <v>1820</v>
      </c>
      <c r="M109" s="863">
        <v>8</v>
      </c>
      <c r="N109" s="271"/>
      <c r="P109" s="219"/>
      <c r="Q109" s="219"/>
      <c r="R109" s="219"/>
      <c r="S109" s="219"/>
      <c r="T109" s="219"/>
    </row>
    <row r="110" spans="3:20" s="864" customFormat="1" ht="17.399999999999999">
      <c r="C110" s="548">
        <v>104</v>
      </c>
      <c r="D110" s="548" t="s">
        <v>1821</v>
      </c>
      <c r="E110" s="549">
        <v>869000024219</v>
      </c>
      <c r="F110" s="1501" t="s">
        <v>1738</v>
      </c>
      <c r="G110" s="1502" t="s">
        <v>1738</v>
      </c>
      <c r="H110" s="550" t="s">
        <v>1757</v>
      </c>
      <c r="I110" s="548" t="s">
        <v>3971</v>
      </c>
      <c r="J110" s="551">
        <v>460643.42</v>
      </c>
      <c r="K110" s="551">
        <v>460643.42</v>
      </c>
      <c r="L110" s="548" t="s">
        <v>1820</v>
      </c>
      <c r="M110" s="863">
        <v>8</v>
      </c>
      <c r="N110" s="271"/>
      <c r="P110" s="219"/>
      <c r="Q110" s="219"/>
      <c r="R110" s="219"/>
      <c r="S110" s="219"/>
      <c r="T110" s="219"/>
    </row>
    <row r="111" spans="3:20" s="864" customFormat="1" ht="17.399999999999999">
      <c r="C111" s="548">
        <v>105</v>
      </c>
      <c r="D111" s="548" t="s">
        <v>1821</v>
      </c>
      <c r="E111" s="549">
        <v>869000024220</v>
      </c>
      <c r="F111" s="1501" t="s">
        <v>1738</v>
      </c>
      <c r="G111" s="1502" t="s">
        <v>1738</v>
      </c>
      <c r="H111" s="550" t="s">
        <v>1758</v>
      </c>
      <c r="I111" s="548" t="s">
        <v>3971</v>
      </c>
      <c r="J111" s="551">
        <v>460643.42</v>
      </c>
      <c r="K111" s="551">
        <v>460643.42</v>
      </c>
      <c r="L111" s="548" t="s">
        <v>1820</v>
      </c>
      <c r="M111" s="863">
        <v>8</v>
      </c>
      <c r="N111" s="271"/>
      <c r="P111" s="219"/>
      <c r="Q111" s="219"/>
      <c r="R111" s="219"/>
      <c r="S111" s="219"/>
      <c r="T111" s="219"/>
    </row>
    <row r="112" spans="3:20" s="864" customFormat="1" ht="17.399999999999999">
      <c r="C112" s="548">
        <v>106</v>
      </c>
      <c r="D112" s="548" t="s">
        <v>1821</v>
      </c>
      <c r="E112" s="549">
        <v>869000024221</v>
      </c>
      <c r="F112" s="1501" t="s">
        <v>1738</v>
      </c>
      <c r="G112" s="1502" t="s">
        <v>1738</v>
      </c>
      <c r="H112" s="550" t="s">
        <v>1759</v>
      </c>
      <c r="I112" s="548" t="s">
        <v>3971</v>
      </c>
      <c r="J112" s="551">
        <v>460643.42</v>
      </c>
      <c r="K112" s="551">
        <v>460643.42</v>
      </c>
      <c r="L112" s="548" t="s">
        <v>1820</v>
      </c>
      <c r="M112" s="863">
        <v>8</v>
      </c>
      <c r="N112" s="271"/>
      <c r="P112" s="219"/>
      <c r="Q112" s="219"/>
      <c r="R112" s="219"/>
      <c r="S112" s="219"/>
      <c r="T112" s="219"/>
    </row>
    <row r="113" spans="3:20" s="864" customFormat="1" ht="17.399999999999999">
      <c r="C113" s="548">
        <v>107</v>
      </c>
      <c r="D113" s="548" t="s">
        <v>1821</v>
      </c>
      <c r="E113" s="549">
        <v>869000024222</v>
      </c>
      <c r="F113" s="1501" t="s">
        <v>1738</v>
      </c>
      <c r="G113" s="1502" t="s">
        <v>1738</v>
      </c>
      <c r="H113" s="550" t="s">
        <v>1760</v>
      </c>
      <c r="I113" s="548" t="s">
        <v>3971</v>
      </c>
      <c r="J113" s="551">
        <v>460643.42</v>
      </c>
      <c r="K113" s="551">
        <v>460643.42</v>
      </c>
      <c r="L113" s="548" t="s">
        <v>1820</v>
      </c>
      <c r="M113" s="863">
        <v>8</v>
      </c>
      <c r="N113" s="271"/>
      <c r="P113" s="219"/>
      <c r="Q113" s="219"/>
      <c r="R113" s="219"/>
      <c r="S113" s="219"/>
      <c r="T113" s="219"/>
    </row>
    <row r="114" spans="3:20" s="864" customFormat="1" ht="17.399999999999999">
      <c r="C114" s="548">
        <v>108</v>
      </c>
      <c r="D114" s="548" t="s">
        <v>1821</v>
      </c>
      <c r="E114" s="549">
        <v>869000024223</v>
      </c>
      <c r="F114" s="1501" t="s">
        <v>1738</v>
      </c>
      <c r="G114" s="1502" t="s">
        <v>1738</v>
      </c>
      <c r="H114" s="550" t="s">
        <v>1761</v>
      </c>
      <c r="I114" s="548" t="s">
        <v>3971</v>
      </c>
      <c r="J114" s="551">
        <v>460643.42</v>
      </c>
      <c r="K114" s="551">
        <v>460643.42</v>
      </c>
      <c r="L114" s="548" t="s">
        <v>1820</v>
      </c>
      <c r="M114" s="863">
        <v>8</v>
      </c>
      <c r="N114" s="271"/>
      <c r="P114" s="219"/>
      <c r="Q114" s="219"/>
      <c r="R114" s="219"/>
      <c r="S114" s="219"/>
      <c r="T114" s="219"/>
    </row>
    <row r="115" spans="3:20" s="864" customFormat="1" ht="17.399999999999999">
      <c r="C115" s="548">
        <v>109</v>
      </c>
      <c r="D115" s="548" t="s">
        <v>1821</v>
      </c>
      <c r="E115" s="549">
        <v>869000024224</v>
      </c>
      <c r="F115" s="1501" t="s">
        <v>1738</v>
      </c>
      <c r="G115" s="1502" t="s">
        <v>1738</v>
      </c>
      <c r="H115" s="550" t="s">
        <v>1762</v>
      </c>
      <c r="I115" s="548" t="s">
        <v>3971</v>
      </c>
      <c r="J115" s="551">
        <v>460643.42</v>
      </c>
      <c r="K115" s="551">
        <v>460643.42</v>
      </c>
      <c r="L115" s="548" t="s">
        <v>1820</v>
      </c>
      <c r="M115" s="863">
        <v>8</v>
      </c>
      <c r="N115" s="271"/>
      <c r="P115" s="219"/>
      <c r="Q115" s="219"/>
      <c r="R115" s="219"/>
      <c r="S115" s="219"/>
      <c r="T115" s="219"/>
    </row>
    <row r="116" spans="3:20" s="864" customFormat="1" ht="17.399999999999999">
      <c r="C116" s="548">
        <v>110</v>
      </c>
      <c r="D116" s="548" t="s">
        <v>1821</v>
      </c>
      <c r="E116" s="549">
        <v>869000024225</v>
      </c>
      <c r="F116" s="1501" t="s">
        <v>1738</v>
      </c>
      <c r="G116" s="1502" t="s">
        <v>1738</v>
      </c>
      <c r="H116" s="550" t="s">
        <v>1763</v>
      </c>
      <c r="I116" s="548" t="s">
        <v>3971</v>
      </c>
      <c r="J116" s="551">
        <v>460643.42</v>
      </c>
      <c r="K116" s="551">
        <v>460643.42</v>
      </c>
      <c r="L116" s="548" t="s">
        <v>1820</v>
      </c>
      <c r="M116" s="863">
        <v>8</v>
      </c>
      <c r="N116" s="271"/>
      <c r="P116" s="219"/>
      <c r="Q116" s="219"/>
      <c r="R116" s="219"/>
      <c r="S116" s="219"/>
      <c r="T116" s="219"/>
    </row>
    <row r="117" spans="3:20" s="864" customFormat="1" ht="17.399999999999999">
      <c r="C117" s="548">
        <v>111</v>
      </c>
      <c r="D117" s="548" t="s">
        <v>1821</v>
      </c>
      <c r="E117" s="549">
        <v>869000024226</v>
      </c>
      <c r="F117" s="1501" t="s">
        <v>1738</v>
      </c>
      <c r="G117" s="1502" t="s">
        <v>1738</v>
      </c>
      <c r="H117" s="550" t="s">
        <v>1764</v>
      </c>
      <c r="I117" s="548" t="s">
        <v>3971</v>
      </c>
      <c r="J117" s="551">
        <v>460643.42</v>
      </c>
      <c r="K117" s="551">
        <v>460643.42</v>
      </c>
      <c r="L117" s="548" t="s">
        <v>1820</v>
      </c>
      <c r="M117" s="863">
        <v>8</v>
      </c>
      <c r="N117" s="271"/>
      <c r="P117" s="219"/>
      <c r="Q117" s="219"/>
      <c r="R117" s="219"/>
      <c r="S117" s="219"/>
      <c r="T117" s="219"/>
    </row>
    <row r="118" spans="3:20" s="864" customFormat="1" ht="17.399999999999999">
      <c r="C118" s="548">
        <v>112</v>
      </c>
      <c r="D118" s="548" t="s">
        <v>1821</v>
      </c>
      <c r="E118" s="549">
        <v>869000024227</v>
      </c>
      <c r="F118" s="1501" t="s">
        <v>1738</v>
      </c>
      <c r="G118" s="1502" t="s">
        <v>1738</v>
      </c>
      <c r="H118" s="550" t="s">
        <v>1765</v>
      </c>
      <c r="I118" s="548" t="s">
        <v>3971</v>
      </c>
      <c r="J118" s="551">
        <v>460643.42</v>
      </c>
      <c r="K118" s="551">
        <v>460643.42</v>
      </c>
      <c r="L118" s="548" t="s">
        <v>1820</v>
      </c>
      <c r="M118" s="863">
        <v>8</v>
      </c>
      <c r="N118" s="271"/>
      <c r="P118" s="219"/>
      <c r="Q118" s="219"/>
      <c r="R118" s="219"/>
      <c r="S118" s="219"/>
      <c r="T118" s="219"/>
    </row>
    <row r="119" spans="3:20" s="864" customFormat="1" ht="17.399999999999999">
      <c r="C119" s="548">
        <v>113</v>
      </c>
      <c r="D119" s="548" t="s">
        <v>1821</v>
      </c>
      <c r="E119" s="549">
        <v>869000024401</v>
      </c>
      <c r="F119" s="1501" t="s">
        <v>1738</v>
      </c>
      <c r="G119" s="1502" t="s">
        <v>1738</v>
      </c>
      <c r="H119" s="550" t="s">
        <v>1766</v>
      </c>
      <c r="I119" s="548" t="s">
        <v>3971</v>
      </c>
      <c r="J119" s="551">
        <v>460643.42</v>
      </c>
      <c r="K119" s="551">
        <v>460643.42</v>
      </c>
      <c r="L119" s="548" t="s">
        <v>1820</v>
      </c>
      <c r="M119" s="863">
        <v>8</v>
      </c>
      <c r="N119" s="271"/>
      <c r="P119" s="219"/>
      <c r="Q119" s="219"/>
      <c r="R119" s="219"/>
      <c r="S119" s="219"/>
      <c r="T119" s="219"/>
    </row>
    <row r="120" spans="3:20" s="864" customFormat="1" ht="17.399999999999999">
      <c r="C120" s="548">
        <v>114</v>
      </c>
      <c r="D120" s="548" t="s">
        <v>1821</v>
      </c>
      <c r="E120" s="549">
        <v>869000022357</v>
      </c>
      <c r="F120" s="1501" t="s">
        <v>1741</v>
      </c>
      <c r="G120" s="1502" t="s">
        <v>1741</v>
      </c>
      <c r="H120" s="550" t="s">
        <v>1786</v>
      </c>
      <c r="I120" s="548" t="s">
        <v>3971</v>
      </c>
      <c r="J120" s="551">
        <v>435000</v>
      </c>
      <c r="K120" s="551">
        <v>435000</v>
      </c>
      <c r="L120" s="548" t="s">
        <v>1820</v>
      </c>
      <c r="M120" s="863">
        <v>10</v>
      </c>
      <c r="N120" s="271"/>
      <c r="P120" s="219"/>
      <c r="Q120" s="219"/>
      <c r="R120" s="219"/>
      <c r="S120" s="219"/>
      <c r="T120" s="219"/>
    </row>
    <row r="121" spans="3:20" s="864" customFormat="1" ht="17.399999999999999">
      <c r="C121" s="548">
        <v>115</v>
      </c>
      <c r="D121" s="548" t="s">
        <v>1821</v>
      </c>
      <c r="E121" s="549">
        <v>869000022358</v>
      </c>
      <c r="F121" s="1501" t="s">
        <v>1741</v>
      </c>
      <c r="G121" s="1502" t="s">
        <v>1741</v>
      </c>
      <c r="H121" s="550" t="s">
        <v>1787</v>
      </c>
      <c r="I121" s="548" t="s">
        <v>3971</v>
      </c>
      <c r="J121" s="551">
        <v>435000</v>
      </c>
      <c r="K121" s="551">
        <v>435000</v>
      </c>
      <c r="L121" s="548" t="s">
        <v>1820</v>
      </c>
      <c r="M121" s="863">
        <v>10</v>
      </c>
      <c r="N121" s="271"/>
      <c r="P121" s="219"/>
      <c r="Q121" s="219"/>
      <c r="R121" s="219"/>
      <c r="S121" s="219"/>
      <c r="T121" s="219"/>
    </row>
    <row r="122" spans="3:20" s="864" customFormat="1" ht="17.399999999999999">
      <c r="C122" s="548">
        <v>116</v>
      </c>
      <c r="D122" s="548" t="s">
        <v>1821</v>
      </c>
      <c r="E122" s="549">
        <v>869000022359</v>
      </c>
      <c r="F122" s="1501" t="s">
        <v>1741</v>
      </c>
      <c r="G122" s="1502" t="s">
        <v>1741</v>
      </c>
      <c r="H122" s="550" t="s">
        <v>1788</v>
      </c>
      <c r="I122" s="548" t="s">
        <v>3971</v>
      </c>
      <c r="J122" s="551">
        <v>435000</v>
      </c>
      <c r="K122" s="551">
        <v>435000</v>
      </c>
      <c r="L122" s="548" t="s">
        <v>1820</v>
      </c>
      <c r="M122" s="863">
        <v>10</v>
      </c>
      <c r="N122" s="271"/>
      <c r="P122" s="219"/>
      <c r="Q122" s="219"/>
      <c r="R122" s="219"/>
      <c r="S122" s="219"/>
      <c r="T122" s="219"/>
    </row>
    <row r="123" spans="3:20" s="864" customFormat="1" ht="17.399999999999999">
      <c r="C123" s="548">
        <v>117</v>
      </c>
      <c r="D123" s="548" t="s">
        <v>1821</v>
      </c>
      <c r="E123" s="549">
        <v>869000022360</v>
      </c>
      <c r="F123" s="1501" t="s">
        <v>1741</v>
      </c>
      <c r="G123" s="1502" t="s">
        <v>1741</v>
      </c>
      <c r="H123" s="550" t="s">
        <v>1789</v>
      </c>
      <c r="I123" s="548" t="s">
        <v>3971</v>
      </c>
      <c r="J123" s="551">
        <v>435000</v>
      </c>
      <c r="K123" s="551">
        <v>435000</v>
      </c>
      <c r="L123" s="548" t="s">
        <v>1820</v>
      </c>
      <c r="M123" s="863">
        <v>10</v>
      </c>
      <c r="N123" s="271"/>
      <c r="P123" s="219"/>
      <c r="Q123" s="219"/>
      <c r="R123" s="219"/>
      <c r="S123" s="219"/>
      <c r="T123" s="219"/>
    </row>
    <row r="124" spans="3:20" s="421" customFormat="1" ht="17.399999999999999">
      <c r="C124" s="548">
        <v>118</v>
      </c>
      <c r="D124" s="548" t="s">
        <v>1821</v>
      </c>
      <c r="E124" s="549">
        <v>869000022361</v>
      </c>
      <c r="F124" s="1501" t="s">
        <v>1741</v>
      </c>
      <c r="G124" s="1502" t="s">
        <v>1741</v>
      </c>
      <c r="H124" s="550" t="s">
        <v>1790</v>
      </c>
      <c r="I124" s="548" t="s">
        <v>3971</v>
      </c>
      <c r="J124" s="551">
        <v>435000</v>
      </c>
      <c r="K124" s="551">
        <v>435000</v>
      </c>
      <c r="L124" s="548" t="s">
        <v>1820</v>
      </c>
      <c r="M124" s="863">
        <v>10</v>
      </c>
      <c r="N124" s="271"/>
      <c r="P124" s="217"/>
      <c r="Q124" s="217"/>
      <c r="R124" s="217"/>
      <c r="S124" s="217"/>
      <c r="T124" s="217"/>
    </row>
    <row r="125" spans="3:20" ht="17.399999999999999">
      <c r="C125" s="548">
        <v>119</v>
      </c>
      <c r="D125" s="548" t="s">
        <v>1821</v>
      </c>
      <c r="E125" s="549">
        <v>869000022362</v>
      </c>
      <c r="F125" s="1501" t="s">
        <v>1741</v>
      </c>
      <c r="G125" s="1502" t="s">
        <v>1741</v>
      </c>
      <c r="H125" s="550" t="s">
        <v>1791</v>
      </c>
      <c r="I125" s="548" t="s">
        <v>3971</v>
      </c>
      <c r="J125" s="551">
        <v>434999.85</v>
      </c>
      <c r="K125" s="551">
        <v>434999.85</v>
      </c>
      <c r="L125" s="548" t="s">
        <v>1820</v>
      </c>
      <c r="M125" s="863">
        <v>10</v>
      </c>
    </row>
    <row r="126" spans="3:20" ht="17.399999999999999">
      <c r="C126" s="548">
        <v>120</v>
      </c>
      <c r="D126" s="548" t="s">
        <v>1821</v>
      </c>
      <c r="E126" s="549">
        <v>869000024813</v>
      </c>
      <c r="F126" s="1501" t="s">
        <v>1736</v>
      </c>
      <c r="G126" s="1502" t="s">
        <v>1736</v>
      </c>
      <c r="H126" s="550" t="s">
        <v>1815</v>
      </c>
      <c r="I126" s="548" t="s">
        <v>3971</v>
      </c>
      <c r="J126" s="551">
        <v>202645.94</v>
      </c>
      <c r="K126" s="551">
        <v>202645.94</v>
      </c>
      <c r="L126" s="548" t="s">
        <v>1820</v>
      </c>
      <c r="M126" s="863">
        <v>9</v>
      </c>
    </row>
    <row r="127" spans="3:20" ht="17.399999999999999">
      <c r="C127" s="548">
        <v>121</v>
      </c>
      <c r="D127" s="548" t="s">
        <v>1821</v>
      </c>
      <c r="E127" s="549">
        <v>869000009696</v>
      </c>
      <c r="F127" s="1501" t="s">
        <v>1733</v>
      </c>
      <c r="G127" s="1502" t="s">
        <v>1733</v>
      </c>
      <c r="H127" s="550" t="s">
        <v>1798</v>
      </c>
      <c r="I127" s="548" t="s">
        <v>3971</v>
      </c>
      <c r="J127" s="551">
        <v>99610.86</v>
      </c>
      <c r="K127" s="551">
        <v>99610.86</v>
      </c>
      <c r="L127" s="548" t="s">
        <v>1820</v>
      </c>
      <c r="M127" s="863">
        <v>7</v>
      </c>
    </row>
    <row r="128" spans="3:20" ht="17.399999999999999">
      <c r="C128" s="548">
        <v>122</v>
      </c>
      <c r="D128" s="548" t="s">
        <v>1821</v>
      </c>
      <c r="E128" s="549">
        <v>869000009697</v>
      </c>
      <c r="F128" s="1501" t="s">
        <v>1733</v>
      </c>
      <c r="G128" s="1502" t="s">
        <v>1733</v>
      </c>
      <c r="H128" s="550" t="s">
        <v>1799</v>
      </c>
      <c r="I128" s="548" t="s">
        <v>3971</v>
      </c>
      <c r="J128" s="551">
        <v>99610.85</v>
      </c>
      <c r="K128" s="551">
        <v>99610.85</v>
      </c>
      <c r="L128" s="548" t="s">
        <v>1820</v>
      </c>
      <c r="M128" s="863">
        <v>7</v>
      </c>
    </row>
    <row r="129" spans="3:20" ht="17.399999999999999">
      <c r="C129" s="548">
        <v>123</v>
      </c>
      <c r="D129" s="548" t="s">
        <v>1821</v>
      </c>
      <c r="E129" s="549">
        <v>869000009698</v>
      </c>
      <c r="F129" s="1501" t="s">
        <v>1733</v>
      </c>
      <c r="G129" s="1502" t="s">
        <v>1733</v>
      </c>
      <c r="H129" s="550" t="s">
        <v>1800</v>
      </c>
      <c r="I129" s="548" t="s">
        <v>3971</v>
      </c>
      <c r="J129" s="551">
        <v>99610.86</v>
      </c>
      <c r="K129" s="551">
        <v>99610.86</v>
      </c>
      <c r="L129" s="548" t="s">
        <v>1820</v>
      </c>
      <c r="M129" s="863">
        <v>7</v>
      </c>
    </row>
    <row r="130" spans="3:20" s="864" customFormat="1" ht="17.399999999999999">
      <c r="C130" s="548">
        <v>124</v>
      </c>
      <c r="D130" s="548" t="s">
        <v>1821</v>
      </c>
      <c r="E130" s="549">
        <v>869000009699</v>
      </c>
      <c r="F130" s="1501" t="s">
        <v>1733</v>
      </c>
      <c r="G130" s="1502" t="s">
        <v>1733</v>
      </c>
      <c r="H130" s="550" t="s">
        <v>1801</v>
      </c>
      <c r="I130" s="548" t="s">
        <v>3971</v>
      </c>
      <c r="J130" s="551">
        <v>99610.85</v>
      </c>
      <c r="K130" s="551">
        <v>99610.85</v>
      </c>
      <c r="L130" s="548" t="s">
        <v>1820</v>
      </c>
      <c r="M130" s="863">
        <v>7</v>
      </c>
      <c r="N130" s="271"/>
      <c r="P130" s="219"/>
      <c r="Q130" s="219"/>
      <c r="R130" s="219"/>
      <c r="S130" s="219"/>
      <c r="T130" s="219"/>
    </row>
    <row r="131" spans="3:20" s="864" customFormat="1" ht="17.399999999999999">
      <c r="C131" s="548">
        <v>125</v>
      </c>
      <c r="D131" s="548" t="s">
        <v>1821</v>
      </c>
      <c r="E131" s="549">
        <v>869000009700</v>
      </c>
      <c r="F131" s="1501" t="s">
        <v>1733</v>
      </c>
      <c r="G131" s="1502" t="s">
        <v>1733</v>
      </c>
      <c r="H131" s="550" t="s">
        <v>1802</v>
      </c>
      <c r="I131" s="548" t="s">
        <v>3971</v>
      </c>
      <c r="J131" s="551">
        <v>99610.86</v>
      </c>
      <c r="K131" s="551">
        <v>99610.86</v>
      </c>
      <c r="L131" s="548" t="s">
        <v>1820</v>
      </c>
      <c r="M131" s="863">
        <v>7</v>
      </c>
      <c r="N131" s="271"/>
      <c r="P131" s="219"/>
      <c r="Q131" s="219"/>
      <c r="R131" s="219"/>
      <c r="S131" s="219"/>
      <c r="T131" s="219"/>
    </row>
    <row r="132" spans="3:20" s="864" customFormat="1" ht="17.399999999999999">
      <c r="C132" s="548">
        <v>126</v>
      </c>
      <c r="D132" s="548" t="s">
        <v>1821</v>
      </c>
      <c r="E132" s="549">
        <v>869000009701</v>
      </c>
      <c r="F132" s="1501" t="s">
        <v>1733</v>
      </c>
      <c r="G132" s="1502" t="s">
        <v>1733</v>
      </c>
      <c r="H132" s="550" t="s">
        <v>1803</v>
      </c>
      <c r="I132" s="548" t="s">
        <v>3971</v>
      </c>
      <c r="J132" s="551">
        <v>99610.85</v>
      </c>
      <c r="K132" s="551">
        <v>99610.85</v>
      </c>
      <c r="L132" s="548" t="s">
        <v>1820</v>
      </c>
      <c r="M132" s="863">
        <v>7</v>
      </c>
      <c r="N132" s="271"/>
      <c r="P132" s="219"/>
      <c r="Q132" s="219"/>
      <c r="R132" s="219"/>
      <c r="S132" s="219"/>
      <c r="T132" s="219"/>
    </row>
    <row r="133" spans="3:20" s="864" customFormat="1" ht="17.399999999999999">
      <c r="C133" s="548">
        <v>127</v>
      </c>
      <c r="D133" s="548" t="s">
        <v>1821</v>
      </c>
      <c r="E133" s="549">
        <v>869000009702</v>
      </c>
      <c r="F133" s="1501" t="s">
        <v>1733</v>
      </c>
      <c r="G133" s="1502" t="s">
        <v>1733</v>
      </c>
      <c r="H133" s="550" t="s">
        <v>1804</v>
      </c>
      <c r="I133" s="548" t="s">
        <v>3971</v>
      </c>
      <c r="J133" s="551">
        <v>99610.86</v>
      </c>
      <c r="K133" s="551">
        <v>99610.86</v>
      </c>
      <c r="L133" s="548" t="s">
        <v>1820</v>
      </c>
      <c r="M133" s="863">
        <v>7</v>
      </c>
      <c r="N133" s="271"/>
      <c r="P133" s="219"/>
      <c r="Q133" s="219"/>
      <c r="R133" s="219"/>
      <c r="S133" s="219"/>
      <c r="T133" s="219"/>
    </row>
    <row r="134" spans="3:20" s="864" customFormat="1" ht="17.399999999999999">
      <c r="C134" s="548">
        <v>128</v>
      </c>
      <c r="D134" s="548" t="s">
        <v>1821</v>
      </c>
      <c r="E134" s="549">
        <v>869000009703</v>
      </c>
      <c r="F134" s="1501" t="s">
        <v>1733</v>
      </c>
      <c r="G134" s="1502" t="s">
        <v>1733</v>
      </c>
      <c r="H134" s="550" t="s">
        <v>1805</v>
      </c>
      <c r="I134" s="548" t="s">
        <v>3971</v>
      </c>
      <c r="J134" s="551">
        <v>99610.85</v>
      </c>
      <c r="K134" s="551">
        <v>99610.85</v>
      </c>
      <c r="L134" s="548" t="s">
        <v>1820</v>
      </c>
      <c r="M134" s="863">
        <v>7</v>
      </c>
      <c r="N134" s="271"/>
      <c r="P134" s="219"/>
      <c r="Q134" s="219"/>
      <c r="R134" s="219"/>
      <c r="S134" s="219"/>
      <c r="T134" s="219"/>
    </row>
    <row r="135" spans="3:20" s="864" customFormat="1" ht="17.399999999999999">
      <c r="C135" s="548">
        <v>129</v>
      </c>
      <c r="D135" s="548" t="s">
        <v>1821</v>
      </c>
      <c r="E135" s="549">
        <v>869000009704</v>
      </c>
      <c r="F135" s="1501" t="s">
        <v>1733</v>
      </c>
      <c r="G135" s="1502" t="s">
        <v>1733</v>
      </c>
      <c r="H135" s="550" t="s">
        <v>1806</v>
      </c>
      <c r="I135" s="548" t="s">
        <v>3971</v>
      </c>
      <c r="J135" s="551">
        <v>99610.86</v>
      </c>
      <c r="K135" s="551">
        <v>99610.86</v>
      </c>
      <c r="L135" s="548" t="s">
        <v>1820</v>
      </c>
      <c r="M135" s="863">
        <v>7</v>
      </c>
      <c r="N135" s="271"/>
      <c r="P135" s="219"/>
      <c r="Q135" s="219"/>
      <c r="R135" s="219"/>
      <c r="S135" s="219"/>
      <c r="T135" s="219"/>
    </row>
    <row r="136" spans="3:20" s="864" customFormat="1" ht="17.399999999999999">
      <c r="C136" s="548">
        <v>130</v>
      </c>
      <c r="D136" s="548" t="s">
        <v>1821</v>
      </c>
      <c r="E136" s="549">
        <v>869000010678</v>
      </c>
      <c r="F136" s="1501" t="s">
        <v>1733</v>
      </c>
      <c r="G136" s="1502" t="s">
        <v>1733</v>
      </c>
      <c r="H136" s="550" t="s">
        <v>1807</v>
      </c>
      <c r="I136" s="548" t="s">
        <v>3971</v>
      </c>
      <c r="J136" s="551">
        <v>107028.88</v>
      </c>
      <c r="K136" s="551">
        <v>107028.88</v>
      </c>
      <c r="L136" s="548" t="s">
        <v>1820</v>
      </c>
      <c r="M136" s="863">
        <v>7</v>
      </c>
      <c r="N136" s="271"/>
      <c r="P136" s="219"/>
      <c r="Q136" s="219"/>
      <c r="R136" s="219"/>
      <c r="S136" s="219"/>
      <c r="T136" s="219"/>
    </row>
    <row r="137" spans="3:20" s="864" customFormat="1" ht="17.399999999999999">
      <c r="C137" s="548">
        <v>131</v>
      </c>
      <c r="D137" s="548" t="s">
        <v>1821</v>
      </c>
      <c r="E137" s="549">
        <v>869000010679</v>
      </c>
      <c r="F137" s="1501" t="s">
        <v>1733</v>
      </c>
      <c r="G137" s="1502" t="s">
        <v>1733</v>
      </c>
      <c r="H137" s="550" t="s">
        <v>1808</v>
      </c>
      <c r="I137" s="548" t="s">
        <v>3971</v>
      </c>
      <c r="J137" s="551">
        <v>107028.89</v>
      </c>
      <c r="K137" s="551">
        <v>107028.89</v>
      </c>
      <c r="L137" s="548" t="s">
        <v>1820</v>
      </c>
      <c r="M137" s="863">
        <v>7</v>
      </c>
      <c r="N137" s="271"/>
      <c r="P137" s="219"/>
      <c r="Q137" s="219"/>
      <c r="R137" s="219"/>
      <c r="S137" s="219"/>
      <c r="T137" s="219"/>
    </row>
    <row r="138" spans="3:20" s="864" customFormat="1" ht="17.399999999999999">
      <c r="C138" s="548">
        <v>132</v>
      </c>
      <c r="D138" s="548" t="s">
        <v>1821</v>
      </c>
      <c r="E138" s="549">
        <v>869000010680</v>
      </c>
      <c r="F138" s="1501" t="s">
        <v>1733</v>
      </c>
      <c r="G138" s="1502" t="s">
        <v>1733</v>
      </c>
      <c r="H138" s="550" t="s">
        <v>1809</v>
      </c>
      <c r="I138" s="548" t="s">
        <v>3971</v>
      </c>
      <c r="J138" s="551">
        <v>107028.88</v>
      </c>
      <c r="K138" s="551">
        <v>107028.88</v>
      </c>
      <c r="L138" s="548" t="s">
        <v>1820</v>
      </c>
      <c r="M138" s="863">
        <v>7</v>
      </c>
      <c r="N138" s="271"/>
      <c r="P138" s="219"/>
      <c r="Q138" s="219"/>
      <c r="R138" s="219"/>
      <c r="S138" s="219"/>
      <c r="T138" s="219"/>
    </row>
    <row r="139" spans="3:20" s="864" customFormat="1" ht="17.399999999999999">
      <c r="C139" s="548">
        <v>133</v>
      </c>
      <c r="D139" s="548" t="s">
        <v>1821</v>
      </c>
      <c r="E139" s="549">
        <v>869000010681</v>
      </c>
      <c r="F139" s="1501" t="s">
        <v>1733</v>
      </c>
      <c r="G139" s="1502" t="s">
        <v>1733</v>
      </c>
      <c r="H139" s="550" t="s">
        <v>1810</v>
      </c>
      <c r="I139" s="548" t="s">
        <v>3971</v>
      </c>
      <c r="J139" s="551">
        <v>107028.89</v>
      </c>
      <c r="K139" s="551">
        <v>107028.89</v>
      </c>
      <c r="L139" s="548" t="s">
        <v>1820</v>
      </c>
      <c r="M139" s="863">
        <v>7</v>
      </c>
      <c r="N139" s="271"/>
      <c r="P139" s="219"/>
      <c r="Q139" s="219"/>
      <c r="R139" s="219"/>
      <c r="S139" s="219"/>
      <c r="T139" s="219"/>
    </row>
    <row r="140" spans="3:20" s="864" customFormat="1" ht="17.399999999999999">
      <c r="C140" s="548">
        <v>134</v>
      </c>
      <c r="D140" s="548" t="s">
        <v>1821</v>
      </c>
      <c r="E140" s="549">
        <v>869000010682</v>
      </c>
      <c r="F140" s="1501" t="s">
        <v>1733</v>
      </c>
      <c r="G140" s="1502" t="s">
        <v>1733</v>
      </c>
      <c r="H140" s="550" t="s">
        <v>1811</v>
      </c>
      <c r="I140" s="548" t="s">
        <v>3971</v>
      </c>
      <c r="J140" s="551">
        <v>107028.88</v>
      </c>
      <c r="K140" s="551">
        <v>107028.88</v>
      </c>
      <c r="L140" s="548" t="s">
        <v>1820</v>
      </c>
      <c r="M140" s="863">
        <v>7</v>
      </c>
      <c r="N140" s="271"/>
      <c r="P140" s="219"/>
      <c r="Q140" s="219"/>
      <c r="R140" s="219"/>
      <c r="S140" s="219"/>
      <c r="T140" s="219"/>
    </row>
    <row r="141" spans="3:20" ht="17.399999999999999">
      <c r="C141" s="548">
        <v>135</v>
      </c>
      <c r="D141" s="548" t="s">
        <v>1821</v>
      </c>
      <c r="E141" s="549">
        <v>869000020410</v>
      </c>
      <c r="F141" s="1501" t="s">
        <v>1744</v>
      </c>
      <c r="G141" s="1502" t="s">
        <v>1744</v>
      </c>
      <c r="H141" s="550" t="s">
        <v>1812</v>
      </c>
      <c r="I141" s="548" t="s">
        <v>3971</v>
      </c>
      <c r="J141" s="551">
        <v>178000</v>
      </c>
      <c r="K141" s="551">
        <v>178000</v>
      </c>
      <c r="L141" s="548" t="s">
        <v>1820</v>
      </c>
      <c r="M141" s="863">
        <v>8</v>
      </c>
    </row>
    <row r="142" spans="3:20" ht="17.399999999999999">
      <c r="C142" s="548">
        <v>136</v>
      </c>
      <c r="D142" s="548" t="s">
        <v>1821</v>
      </c>
      <c r="E142" s="549">
        <v>869000010268</v>
      </c>
      <c r="F142" s="1501" t="s">
        <v>1740</v>
      </c>
      <c r="G142" s="1502" t="s">
        <v>1740</v>
      </c>
      <c r="H142" s="550" t="s">
        <v>1776</v>
      </c>
      <c r="I142" s="548" t="s">
        <v>3971</v>
      </c>
      <c r="J142" s="551">
        <v>99610.85</v>
      </c>
      <c r="K142" s="551">
        <v>99610.85</v>
      </c>
      <c r="L142" s="548" t="s">
        <v>1820</v>
      </c>
      <c r="M142" s="863">
        <v>10</v>
      </c>
    </row>
    <row r="143" spans="3:20" ht="17.399999999999999">
      <c r="C143" s="548">
        <v>137</v>
      </c>
      <c r="D143" s="548" t="s">
        <v>1821</v>
      </c>
      <c r="E143" s="549">
        <v>869000010269</v>
      </c>
      <c r="F143" s="1501" t="s">
        <v>1740</v>
      </c>
      <c r="G143" s="1502" t="s">
        <v>1740</v>
      </c>
      <c r="H143" s="550" t="s">
        <v>1777</v>
      </c>
      <c r="I143" s="548" t="s">
        <v>3971</v>
      </c>
      <c r="J143" s="551">
        <v>99610.85</v>
      </c>
      <c r="K143" s="551">
        <v>99610.85</v>
      </c>
      <c r="L143" s="548" t="s">
        <v>1820</v>
      </c>
      <c r="M143" s="863">
        <v>10</v>
      </c>
    </row>
    <row r="144" spans="3:20" ht="17.399999999999999">
      <c r="C144" s="548">
        <v>138</v>
      </c>
      <c r="D144" s="548" t="s">
        <v>1821</v>
      </c>
      <c r="E144" s="549">
        <v>869000010270</v>
      </c>
      <c r="F144" s="1501" t="s">
        <v>1740</v>
      </c>
      <c r="G144" s="1502" t="s">
        <v>1740</v>
      </c>
      <c r="H144" s="550" t="s">
        <v>1778</v>
      </c>
      <c r="I144" s="548" t="s">
        <v>3971</v>
      </c>
      <c r="J144" s="551">
        <v>99610.85</v>
      </c>
      <c r="K144" s="551">
        <v>99610.85</v>
      </c>
      <c r="L144" s="548" t="s">
        <v>1820</v>
      </c>
      <c r="M144" s="863">
        <v>10</v>
      </c>
    </row>
    <row r="145" spans="3:20" s="421" customFormat="1" ht="17.399999999999999">
      <c r="C145" s="548">
        <v>139</v>
      </c>
      <c r="D145" s="548" t="s">
        <v>1821</v>
      </c>
      <c r="E145" s="549">
        <v>869000010271</v>
      </c>
      <c r="F145" s="1501" t="s">
        <v>1740</v>
      </c>
      <c r="G145" s="1502" t="s">
        <v>1740</v>
      </c>
      <c r="H145" s="550" t="s">
        <v>1779</v>
      </c>
      <c r="I145" s="548" t="s">
        <v>3971</v>
      </c>
      <c r="J145" s="551">
        <v>99610.85</v>
      </c>
      <c r="K145" s="551">
        <v>99610.85</v>
      </c>
      <c r="L145" s="548" t="s">
        <v>1820</v>
      </c>
      <c r="M145" s="863">
        <v>10</v>
      </c>
      <c r="N145" s="271"/>
      <c r="P145" s="217"/>
      <c r="Q145" s="217"/>
      <c r="R145" s="217"/>
      <c r="S145" s="217"/>
      <c r="T145" s="217"/>
    </row>
    <row r="146" spans="3:20" s="421" customFormat="1" ht="17.399999999999999">
      <c r="C146" s="548">
        <v>140</v>
      </c>
      <c r="D146" s="548" t="s">
        <v>1821</v>
      </c>
      <c r="E146" s="549">
        <v>869000010272</v>
      </c>
      <c r="F146" s="1501" t="s">
        <v>1740</v>
      </c>
      <c r="G146" s="1502" t="s">
        <v>1740</v>
      </c>
      <c r="H146" s="550" t="s">
        <v>1780</v>
      </c>
      <c r="I146" s="548" t="s">
        <v>3971</v>
      </c>
      <c r="J146" s="551">
        <v>99610.85</v>
      </c>
      <c r="K146" s="551">
        <v>99610.85</v>
      </c>
      <c r="L146" s="548" t="s">
        <v>1820</v>
      </c>
      <c r="M146" s="863">
        <v>10</v>
      </c>
      <c r="N146" s="271"/>
      <c r="P146" s="217"/>
      <c r="Q146" s="217"/>
      <c r="R146" s="217"/>
      <c r="S146" s="217"/>
      <c r="T146" s="217"/>
    </row>
    <row r="147" spans="3:20" ht="17.399999999999999">
      <c r="C147" s="548">
        <v>141</v>
      </c>
      <c r="D147" s="548" t="s">
        <v>1821</v>
      </c>
      <c r="E147" s="549">
        <v>869000010273</v>
      </c>
      <c r="F147" s="1501" t="s">
        <v>1740</v>
      </c>
      <c r="G147" s="1502" t="s">
        <v>1740</v>
      </c>
      <c r="H147" s="550" t="s">
        <v>1781</v>
      </c>
      <c r="I147" s="548" t="s">
        <v>3971</v>
      </c>
      <c r="J147" s="551">
        <v>99610.85</v>
      </c>
      <c r="K147" s="551">
        <v>99610.85</v>
      </c>
      <c r="L147" s="548" t="s">
        <v>1820</v>
      </c>
      <c r="M147" s="863">
        <v>10</v>
      </c>
    </row>
    <row r="148" spans="3:20" ht="17.399999999999999">
      <c r="C148" s="548">
        <v>142</v>
      </c>
      <c r="D148" s="548" t="s">
        <v>1821</v>
      </c>
      <c r="E148" s="549">
        <v>869000010274</v>
      </c>
      <c r="F148" s="1501" t="s">
        <v>1740</v>
      </c>
      <c r="G148" s="1502" t="s">
        <v>1740</v>
      </c>
      <c r="H148" s="550" t="s">
        <v>1782</v>
      </c>
      <c r="I148" s="548" t="s">
        <v>3971</v>
      </c>
      <c r="J148" s="551">
        <v>99610.85</v>
      </c>
      <c r="K148" s="551">
        <v>99610.85</v>
      </c>
      <c r="L148" s="548" t="s">
        <v>1820</v>
      </c>
      <c r="M148" s="863">
        <v>10</v>
      </c>
    </row>
    <row r="149" spans="3:20" ht="17.399999999999999">
      <c r="C149" s="548">
        <v>143</v>
      </c>
      <c r="D149" s="548" t="s">
        <v>1821</v>
      </c>
      <c r="E149" s="549">
        <v>869000010275</v>
      </c>
      <c r="F149" s="1501" t="s">
        <v>1740</v>
      </c>
      <c r="G149" s="1502" t="s">
        <v>1740</v>
      </c>
      <c r="H149" s="550" t="s">
        <v>1783</v>
      </c>
      <c r="I149" s="548" t="s">
        <v>3971</v>
      </c>
      <c r="J149" s="551">
        <v>99610.85</v>
      </c>
      <c r="K149" s="551">
        <v>99610.85</v>
      </c>
      <c r="L149" s="548" t="s">
        <v>1820</v>
      </c>
      <c r="M149" s="863">
        <v>10</v>
      </c>
    </row>
    <row r="150" spans="3:20" ht="17.399999999999999">
      <c r="C150" s="548">
        <v>144</v>
      </c>
      <c r="D150" s="548" t="s">
        <v>1821</v>
      </c>
      <c r="E150" s="549">
        <v>869000010276</v>
      </c>
      <c r="F150" s="1501" t="s">
        <v>1740</v>
      </c>
      <c r="G150" s="1502" t="s">
        <v>1740</v>
      </c>
      <c r="H150" s="550" t="s">
        <v>1784</v>
      </c>
      <c r="I150" s="548" t="s">
        <v>3971</v>
      </c>
      <c r="J150" s="551">
        <v>99610.85</v>
      </c>
      <c r="K150" s="551">
        <v>99610.85</v>
      </c>
      <c r="L150" s="548" t="s">
        <v>1820</v>
      </c>
      <c r="M150" s="863">
        <v>10</v>
      </c>
    </row>
    <row r="151" spans="3:20" s="421" customFormat="1" ht="17.399999999999999">
      <c r="C151" s="548">
        <v>145</v>
      </c>
      <c r="D151" s="548" t="s">
        <v>1821</v>
      </c>
      <c r="E151" s="549">
        <v>869000010277</v>
      </c>
      <c r="F151" s="1501" t="s">
        <v>1740</v>
      </c>
      <c r="G151" s="1502" t="s">
        <v>1740</v>
      </c>
      <c r="H151" s="550" t="s">
        <v>1785</v>
      </c>
      <c r="I151" s="548" t="s">
        <v>3971</v>
      </c>
      <c r="J151" s="551">
        <v>99610.85</v>
      </c>
      <c r="K151" s="551">
        <v>99610.85</v>
      </c>
      <c r="L151" s="548" t="s">
        <v>1820</v>
      </c>
      <c r="M151" s="863">
        <v>10</v>
      </c>
      <c r="N151" s="271"/>
      <c r="P151" s="217"/>
      <c r="Q151" s="217"/>
      <c r="R151" s="217"/>
      <c r="S151" s="217"/>
      <c r="T151" s="217"/>
    </row>
    <row r="152" spans="3:20" s="421" customFormat="1" ht="17.399999999999999">
      <c r="C152" s="548">
        <v>146</v>
      </c>
      <c r="D152" s="548" t="s">
        <v>1821</v>
      </c>
      <c r="E152" s="549">
        <v>869000020411</v>
      </c>
      <c r="F152" s="1501" t="s">
        <v>1745</v>
      </c>
      <c r="G152" s="1502" t="s">
        <v>1745</v>
      </c>
      <c r="H152" s="550" t="s">
        <v>1813</v>
      </c>
      <c r="I152" s="548" t="s">
        <v>3971</v>
      </c>
      <c r="J152" s="551">
        <v>198000</v>
      </c>
      <c r="K152" s="551">
        <v>198000</v>
      </c>
      <c r="L152" s="548" t="s">
        <v>1820</v>
      </c>
      <c r="M152" s="863">
        <v>3</v>
      </c>
      <c r="N152" s="271"/>
      <c r="P152" s="217"/>
      <c r="Q152" s="217"/>
      <c r="R152" s="217"/>
      <c r="S152" s="217"/>
      <c r="T152" s="217"/>
    </row>
    <row r="153" spans="3:20" s="421" customFormat="1" ht="17.399999999999999">
      <c r="C153" s="548">
        <v>147</v>
      </c>
      <c r="D153" s="548" t="s">
        <v>1821</v>
      </c>
      <c r="E153" s="549">
        <v>165500053822</v>
      </c>
      <c r="F153" s="1501" t="s">
        <v>1742</v>
      </c>
      <c r="G153" s="1502" t="s">
        <v>1742</v>
      </c>
      <c r="H153" s="550" t="s">
        <v>1792</v>
      </c>
      <c r="I153" s="548" t="s">
        <v>2264</v>
      </c>
      <c r="J153" s="551">
        <v>3828000</v>
      </c>
      <c r="K153" s="551">
        <v>425880.81</v>
      </c>
      <c r="L153" s="548" t="s">
        <v>1820</v>
      </c>
      <c r="M153" s="863">
        <v>60</v>
      </c>
      <c r="N153" s="271"/>
      <c r="P153" s="217"/>
      <c r="Q153" s="217"/>
      <c r="R153" s="217"/>
      <c r="S153" s="217"/>
      <c r="T153" s="217"/>
    </row>
    <row r="154" spans="3:20" s="421" customFormat="1" ht="17.399999999999999">
      <c r="C154" s="548">
        <v>148</v>
      </c>
      <c r="D154" s="548" t="s">
        <v>1821</v>
      </c>
      <c r="E154" s="549">
        <v>869000008274</v>
      </c>
      <c r="F154" s="1501" t="s">
        <v>1743</v>
      </c>
      <c r="G154" s="1502" t="s">
        <v>1743</v>
      </c>
      <c r="H154" s="550" t="s">
        <v>1793</v>
      </c>
      <c r="I154" s="548" t="s">
        <v>3971</v>
      </c>
      <c r="J154" s="551">
        <v>159500</v>
      </c>
      <c r="K154" s="551">
        <v>159500</v>
      </c>
      <c r="L154" s="548" t="s">
        <v>1820</v>
      </c>
      <c r="M154" s="863">
        <v>4</v>
      </c>
      <c r="N154" s="271"/>
      <c r="P154" s="217"/>
      <c r="Q154" s="217"/>
      <c r="R154" s="217"/>
      <c r="S154" s="217"/>
      <c r="T154" s="217"/>
    </row>
    <row r="155" spans="3:20" ht="17.399999999999999">
      <c r="C155" s="548">
        <v>149</v>
      </c>
      <c r="D155" s="548" t="s">
        <v>1821</v>
      </c>
      <c r="E155" s="549">
        <v>869000008275</v>
      </c>
      <c r="F155" s="1501" t="s">
        <v>1743</v>
      </c>
      <c r="G155" s="1502" t="s">
        <v>1743</v>
      </c>
      <c r="H155" s="550" t="s">
        <v>1794</v>
      </c>
      <c r="I155" s="548" t="s">
        <v>3971</v>
      </c>
      <c r="J155" s="551">
        <v>159500</v>
      </c>
      <c r="K155" s="551">
        <v>159500</v>
      </c>
      <c r="L155" s="548" t="s">
        <v>1820</v>
      </c>
      <c r="M155" s="863">
        <v>4</v>
      </c>
    </row>
    <row r="156" spans="3:20" ht="17.399999999999999">
      <c r="C156" s="548">
        <v>150</v>
      </c>
      <c r="D156" s="548" t="s">
        <v>1821</v>
      </c>
      <c r="E156" s="549">
        <v>869000008276</v>
      </c>
      <c r="F156" s="1501" t="s">
        <v>1743</v>
      </c>
      <c r="G156" s="1502" t="s">
        <v>1743</v>
      </c>
      <c r="H156" s="550" t="s">
        <v>1795</v>
      </c>
      <c r="I156" s="548" t="s">
        <v>3971</v>
      </c>
      <c r="J156" s="551">
        <v>159500</v>
      </c>
      <c r="K156" s="551">
        <v>159500</v>
      </c>
      <c r="L156" s="548" t="s">
        <v>1820</v>
      </c>
      <c r="M156" s="863">
        <v>4</v>
      </c>
    </row>
    <row r="157" spans="3:20" ht="17.399999999999999">
      <c r="C157" s="548">
        <v>151</v>
      </c>
      <c r="D157" s="548" t="s">
        <v>1821</v>
      </c>
      <c r="E157" s="549">
        <v>869000008277</v>
      </c>
      <c r="F157" s="1501" t="s">
        <v>1743</v>
      </c>
      <c r="G157" s="1502" t="s">
        <v>1743</v>
      </c>
      <c r="H157" s="550" t="s">
        <v>1796</v>
      </c>
      <c r="I157" s="548" t="s">
        <v>3971</v>
      </c>
      <c r="J157" s="551">
        <v>159500</v>
      </c>
      <c r="K157" s="551">
        <v>159500</v>
      </c>
      <c r="L157" s="548" t="s">
        <v>1709</v>
      </c>
      <c r="M157" s="863">
        <v>4</v>
      </c>
    </row>
    <row r="158" spans="3:20" ht="17.399999999999999">
      <c r="C158" s="548">
        <v>152</v>
      </c>
      <c r="D158" s="548" t="s">
        <v>1821</v>
      </c>
      <c r="E158" s="549">
        <v>869000008278</v>
      </c>
      <c r="F158" s="1501" t="s">
        <v>1743</v>
      </c>
      <c r="G158" s="1502" t="s">
        <v>1743</v>
      </c>
      <c r="H158" s="550" t="s">
        <v>1797</v>
      </c>
      <c r="I158" s="548" t="s">
        <v>3971</v>
      </c>
      <c r="J158" s="551">
        <v>159500</v>
      </c>
      <c r="K158" s="551">
        <v>159500</v>
      </c>
      <c r="L158" s="548" t="s">
        <v>1820</v>
      </c>
      <c r="M158" s="863">
        <v>4</v>
      </c>
    </row>
    <row r="159" spans="3:20" ht="17.399999999999999">
      <c r="C159" s="548">
        <v>153</v>
      </c>
      <c r="D159" s="548" t="s">
        <v>1821</v>
      </c>
      <c r="E159" s="549">
        <v>869000038084</v>
      </c>
      <c r="F159" s="1501" t="s">
        <v>1748</v>
      </c>
      <c r="G159" s="1502" t="s">
        <v>1748</v>
      </c>
      <c r="H159" s="550" t="s">
        <v>1818</v>
      </c>
      <c r="I159" s="548" t="s">
        <v>3971</v>
      </c>
      <c r="J159" s="551">
        <v>660488.32999999996</v>
      </c>
      <c r="K159" s="551">
        <v>660488.32999999996</v>
      </c>
      <c r="L159" s="548" t="s">
        <v>1820</v>
      </c>
      <c r="M159" s="863">
        <v>50</v>
      </c>
    </row>
    <row r="160" spans="3:20" s="864" customFormat="1" ht="17.399999999999999">
      <c r="C160" s="548">
        <v>154</v>
      </c>
      <c r="D160" s="548" t="s">
        <v>1821</v>
      </c>
      <c r="E160" s="549">
        <v>869000038085</v>
      </c>
      <c r="F160" s="1501" t="s">
        <v>1748</v>
      </c>
      <c r="G160" s="1502" t="s">
        <v>1748</v>
      </c>
      <c r="H160" s="550" t="s">
        <v>1819</v>
      </c>
      <c r="I160" s="548" t="s">
        <v>3971</v>
      </c>
      <c r="J160" s="551">
        <v>660488.31999999995</v>
      </c>
      <c r="K160" s="551">
        <v>660488.31999999995</v>
      </c>
      <c r="L160" s="548" t="s">
        <v>1820</v>
      </c>
      <c r="M160" s="863">
        <v>50</v>
      </c>
      <c r="N160" s="271"/>
      <c r="P160" s="219"/>
      <c r="Q160" s="219"/>
      <c r="R160" s="219"/>
      <c r="S160" s="219"/>
      <c r="T160" s="219"/>
    </row>
    <row r="161" spans="3:20" s="865" customFormat="1" ht="17.399999999999999">
      <c r="C161" s="548">
        <v>155</v>
      </c>
      <c r="D161" s="548" t="s">
        <v>1821</v>
      </c>
      <c r="E161" s="549">
        <v>869000020415</v>
      </c>
      <c r="F161" s="1501" t="s">
        <v>1746</v>
      </c>
      <c r="G161" s="1502" t="s">
        <v>1746</v>
      </c>
      <c r="H161" s="550" t="s">
        <v>1814</v>
      </c>
      <c r="I161" s="548" t="s">
        <v>3971</v>
      </c>
      <c r="J161" s="551">
        <v>375000</v>
      </c>
      <c r="K161" s="551">
        <v>375000</v>
      </c>
      <c r="L161" s="548" t="s">
        <v>1820</v>
      </c>
      <c r="M161" s="863">
        <v>55</v>
      </c>
      <c r="N161" s="271"/>
      <c r="P161" s="406"/>
      <c r="Q161" s="406"/>
      <c r="R161" s="406"/>
      <c r="S161" s="406"/>
      <c r="T161" s="406"/>
    </row>
    <row r="162" spans="3:20" ht="17.399999999999999">
      <c r="C162" s="548">
        <v>156</v>
      </c>
      <c r="D162" s="548" t="s">
        <v>1822</v>
      </c>
      <c r="E162" s="549" t="s">
        <v>1830</v>
      </c>
      <c r="F162" s="1503" t="s">
        <v>1823</v>
      </c>
      <c r="G162" s="1504"/>
      <c r="H162" s="552" t="s">
        <v>1824</v>
      </c>
      <c r="I162" s="548" t="s">
        <v>2263</v>
      </c>
      <c r="J162" s="551">
        <v>421999</v>
      </c>
      <c r="K162" s="551">
        <v>421999</v>
      </c>
      <c r="L162" s="548" t="s">
        <v>1709</v>
      </c>
      <c r="M162" s="863">
        <v>6.5124999999999993</v>
      </c>
    </row>
    <row r="163" spans="3:20" ht="17.399999999999999">
      <c r="C163" s="548">
        <v>157</v>
      </c>
      <c r="D163" s="548" t="s">
        <v>1822</v>
      </c>
      <c r="E163" s="549" t="s">
        <v>1831</v>
      </c>
      <c r="F163" s="1503" t="s">
        <v>1823</v>
      </c>
      <c r="G163" s="1504"/>
      <c r="H163" s="552" t="s">
        <v>1825</v>
      </c>
      <c r="I163" s="548" t="s">
        <v>2263</v>
      </c>
      <c r="J163" s="551">
        <v>421999</v>
      </c>
      <c r="K163" s="551">
        <v>421999</v>
      </c>
      <c r="L163" s="548" t="s">
        <v>1709</v>
      </c>
      <c r="M163" s="863">
        <v>6.5124999999999993</v>
      </c>
    </row>
    <row r="164" spans="3:20" ht="17.399999999999999">
      <c r="C164" s="548">
        <v>158</v>
      </c>
      <c r="D164" s="548" t="s">
        <v>1822</v>
      </c>
      <c r="E164" s="549" t="s">
        <v>1832</v>
      </c>
      <c r="F164" s="1503" t="s">
        <v>1823</v>
      </c>
      <c r="G164" s="1504"/>
      <c r="H164" s="552" t="s">
        <v>1826</v>
      </c>
      <c r="I164" s="548" t="s">
        <v>2263</v>
      </c>
      <c r="J164" s="551">
        <v>421999</v>
      </c>
      <c r="K164" s="551">
        <v>421999</v>
      </c>
      <c r="L164" s="548" t="s">
        <v>1709</v>
      </c>
      <c r="M164" s="863">
        <v>6.5124999999999993</v>
      </c>
    </row>
    <row r="165" spans="3:20" s="421" customFormat="1" ht="17.399999999999999">
      <c r="C165" s="548">
        <v>159</v>
      </c>
      <c r="D165" s="548" t="s">
        <v>1822</v>
      </c>
      <c r="E165" s="549" t="s">
        <v>1833</v>
      </c>
      <c r="F165" s="1503" t="s">
        <v>1823</v>
      </c>
      <c r="G165" s="1504"/>
      <c r="H165" s="552" t="s">
        <v>1827</v>
      </c>
      <c r="I165" s="548" t="s">
        <v>2263</v>
      </c>
      <c r="J165" s="551">
        <v>421999</v>
      </c>
      <c r="K165" s="551">
        <v>421999</v>
      </c>
      <c r="L165" s="548" t="s">
        <v>1709</v>
      </c>
      <c r="M165" s="863">
        <v>6.5124999999999993</v>
      </c>
      <c r="N165" s="271"/>
      <c r="P165" s="217"/>
      <c r="Q165" s="217"/>
      <c r="R165" s="217"/>
      <c r="S165" s="217"/>
      <c r="T165" s="217"/>
    </row>
    <row r="166" spans="3:20" s="421" customFormat="1" ht="17.399999999999999">
      <c r="C166" s="548">
        <v>160</v>
      </c>
      <c r="D166" s="548" t="s">
        <v>1822</v>
      </c>
      <c r="E166" s="549" t="s">
        <v>1834</v>
      </c>
      <c r="F166" s="1503" t="s">
        <v>1823</v>
      </c>
      <c r="G166" s="1504"/>
      <c r="H166" s="552" t="s">
        <v>1828</v>
      </c>
      <c r="I166" s="548" t="s">
        <v>2263</v>
      </c>
      <c r="J166" s="551">
        <v>421999</v>
      </c>
      <c r="K166" s="551">
        <v>421999</v>
      </c>
      <c r="L166" s="548" t="s">
        <v>1709</v>
      </c>
      <c r="M166" s="863">
        <v>6.5124999999999993</v>
      </c>
      <c r="N166" s="271"/>
      <c r="P166" s="217"/>
      <c r="Q166" s="217"/>
      <c r="R166" s="217"/>
      <c r="S166" s="217"/>
      <c r="T166" s="217"/>
    </row>
    <row r="167" spans="3:20" s="421" customFormat="1" ht="17.399999999999999">
      <c r="C167" s="548">
        <v>161</v>
      </c>
      <c r="D167" s="548" t="s">
        <v>1822</v>
      </c>
      <c r="E167" s="549" t="s">
        <v>1835</v>
      </c>
      <c r="F167" s="1503" t="s">
        <v>1823</v>
      </c>
      <c r="G167" s="1504"/>
      <c r="H167" s="552" t="s">
        <v>1829</v>
      </c>
      <c r="I167" s="548" t="s">
        <v>2263</v>
      </c>
      <c r="J167" s="551">
        <v>421999</v>
      </c>
      <c r="K167" s="551">
        <v>421999</v>
      </c>
      <c r="L167" s="548" t="s">
        <v>1709</v>
      </c>
      <c r="M167" s="863">
        <v>6.5124999999999993</v>
      </c>
      <c r="N167" s="271"/>
      <c r="P167" s="217"/>
      <c r="Q167" s="217"/>
      <c r="R167" s="217"/>
      <c r="S167" s="217"/>
      <c r="T167" s="217"/>
    </row>
    <row r="168" spans="3:20" s="421" customFormat="1" ht="17.399999999999999">
      <c r="C168" s="548">
        <v>162</v>
      </c>
      <c r="D168" s="554" t="s">
        <v>2217</v>
      </c>
      <c r="E168" s="555" t="s">
        <v>2111</v>
      </c>
      <c r="F168" s="1544" t="s">
        <v>2106</v>
      </c>
      <c r="G168" s="1545"/>
      <c r="H168" s="556" t="s">
        <v>2108</v>
      </c>
      <c r="I168" s="554" t="s">
        <v>2263</v>
      </c>
      <c r="J168" s="557">
        <v>3799999.99</v>
      </c>
      <c r="K168" s="557">
        <v>587358.02</v>
      </c>
      <c r="L168" s="554" t="s">
        <v>1820</v>
      </c>
      <c r="M168" s="866">
        <v>25</v>
      </c>
      <c r="N168" s="271"/>
      <c r="P168" s="217"/>
      <c r="Q168" s="217"/>
      <c r="R168" s="217"/>
      <c r="S168" s="217"/>
      <c r="T168" s="217"/>
    </row>
    <row r="169" spans="3:20" s="421" customFormat="1" ht="17.399999999999999">
      <c r="C169" s="548">
        <v>163</v>
      </c>
      <c r="D169" s="554" t="s">
        <v>2217</v>
      </c>
      <c r="E169" s="555" t="s">
        <v>2112</v>
      </c>
      <c r="F169" s="1544" t="s">
        <v>2106</v>
      </c>
      <c r="G169" s="1545"/>
      <c r="H169" s="556" t="s">
        <v>2109</v>
      </c>
      <c r="I169" s="554" t="s">
        <v>2263</v>
      </c>
      <c r="J169" s="557">
        <v>3799999.99</v>
      </c>
      <c r="K169" s="557">
        <v>587358.02</v>
      </c>
      <c r="L169" s="554" t="s">
        <v>1820</v>
      </c>
      <c r="M169" s="866">
        <v>25</v>
      </c>
      <c r="N169" s="271"/>
      <c r="P169" s="217"/>
      <c r="Q169" s="217"/>
      <c r="R169" s="217"/>
      <c r="S169" s="217"/>
      <c r="T169" s="217"/>
    </row>
    <row r="170" spans="3:20" s="421" customFormat="1" ht="17.399999999999999">
      <c r="C170" s="548">
        <v>164</v>
      </c>
      <c r="D170" s="554" t="s">
        <v>2217</v>
      </c>
      <c r="E170" s="555" t="s">
        <v>2113</v>
      </c>
      <c r="F170" s="1544" t="s">
        <v>2107</v>
      </c>
      <c r="G170" s="1545"/>
      <c r="H170" s="556" t="s">
        <v>2110</v>
      </c>
      <c r="I170" s="554" t="s">
        <v>2263</v>
      </c>
      <c r="J170" s="557">
        <v>412765.82</v>
      </c>
      <c r="K170" s="557">
        <v>412765.82</v>
      </c>
      <c r="L170" s="554" t="s">
        <v>1820</v>
      </c>
      <c r="M170" s="866">
        <v>10</v>
      </c>
      <c r="N170" s="271"/>
      <c r="P170" s="217"/>
      <c r="Q170" s="217"/>
      <c r="R170" s="217"/>
      <c r="S170" s="217"/>
      <c r="T170" s="217"/>
    </row>
    <row r="171" spans="3:20" s="421" customFormat="1" ht="17.399999999999999">
      <c r="C171" s="548">
        <v>165</v>
      </c>
      <c r="D171" s="548" t="s">
        <v>1821</v>
      </c>
      <c r="E171" s="549">
        <v>165500000070</v>
      </c>
      <c r="F171" s="1546" t="s">
        <v>1964</v>
      </c>
      <c r="G171" s="1547"/>
      <c r="H171" s="550" t="s">
        <v>1973</v>
      </c>
      <c r="I171" s="548" t="s">
        <v>3971</v>
      </c>
      <c r="J171" s="551">
        <v>2555600</v>
      </c>
      <c r="K171" s="551">
        <v>272560.61</v>
      </c>
      <c r="L171" s="548" t="s">
        <v>1707</v>
      </c>
      <c r="M171" s="863">
        <v>20</v>
      </c>
      <c r="N171" s="271"/>
      <c r="P171" s="217"/>
      <c r="Q171" s="217"/>
      <c r="R171" s="217"/>
      <c r="S171" s="217"/>
      <c r="T171" s="217"/>
    </row>
    <row r="172" spans="3:20" s="421" customFormat="1" ht="17.399999999999999">
      <c r="C172" s="548">
        <v>166</v>
      </c>
      <c r="D172" s="548" t="s">
        <v>1821</v>
      </c>
      <c r="E172" s="549">
        <v>869000008711</v>
      </c>
      <c r="F172" s="1546" t="s">
        <v>1965</v>
      </c>
      <c r="G172" s="1547"/>
      <c r="H172" s="550" t="s">
        <v>1993</v>
      </c>
      <c r="I172" s="548" t="s">
        <v>3971</v>
      </c>
      <c r="J172" s="551">
        <v>330000</v>
      </c>
      <c r="K172" s="551">
        <v>330000</v>
      </c>
      <c r="L172" s="548" t="s">
        <v>1707</v>
      </c>
      <c r="M172" s="863">
        <v>36</v>
      </c>
      <c r="N172" s="271"/>
      <c r="P172" s="217"/>
      <c r="Q172" s="217"/>
      <c r="R172" s="217"/>
      <c r="S172" s="217"/>
      <c r="T172" s="217"/>
    </row>
    <row r="173" spans="3:20" s="421" customFormat="1" ht="17.399999999999999">
      <c r="C173" s="548">
        <v>167</v>
      </c>
      <c r="D173" s="548" t="s">
        <v>1821</v>
      </c>
      <c r="E173" s="549">
        <v>869000008273</v>
      </c>
      <c r="F173" s="1546" t="s">
        <v>1966</v>
      </c>
      <c r="G173" s="1547"/>
      <c r="H173" s="550" t="s">
        <v>1991</v>
      </c>
      <c r="I173" s="548" t="s">
        <v>3971</v>
      </c>
      <c r="J173" s="551">
        <v>267960</v>
      </c>
      <c r="K173" s="551">
        <v>267960</v>
      </c>
      <c r="L173" s="548" t="s">
        <v>1707</v>
      </c>
      <c r="M173" s="863">
        <v>40</v>
      </c>
      <c r="N173" s="271"/>
      <c r="P173" s="217"/>
      <c r="Q173" s="217"/>
      <c r="R173" s="217"/>
      <c r="S173" s="217"/>
      <c r="T173" s="217"/>
    </row>
    <row r="174" spans="3:20" s="421" customFormat="1" ht="17.399999999999999">
      <c r="C174" s="548">
        <v>168</v>
      </c>
      <c r="D174" s="548" t="s">
        <v>1821</v>
      </c>
      <c r="E174" s="549">
        <v>869000008285</v>
      </c>
      <c r="F174" s="1546" t="s">
        <v>1966</v>
      </c>
      <c r="G174" s="1547"/>
      <c r="H174" s="550" t="s">
        <v>1992</v>
      </c>
      <c r="I174" s="548" t="s">
        <v>3971</v>
      </c>
      <c r="J174" s="551">
        <v>267960</v>
      </c>
      <c r="K174" s="551">
        <v>267960</v>
      </c>
      <c r="L174" s="548" t="s">
        <v>1707</v>
      </c>
      <c r="M174" s="863">
        <v>15</v>
      </c>
      <c r="N174" s="271"/>
      <c r="P174" s="217"/>
      <c r="Q174" s="217"/>
      <c r="R174" s="217"/>
      <c r="S174" s="217"/>
      <c r="T174" s="217"/>
    </row>
    <row r="175" spans="3:20" s="421" customFormat="1" ht="17.399999999999999">
      <c r="C175" s="548">
        <v>169</v>
      </c>
      <c r="D175" s="548" t="s">
        <v>1821</v>
      </c>
      <c r="E175" s="549">
        <v>869000010377</v>
      </c>
      <c r="F175" s="1546" t="s">
        <v>1966</v>
      </c>
      <c r="G175" s="1547"/>
      <c r="H175" s="550" t="s">
        <v>1978</v>
      </c>
      <c r="I175" s="548" t="s">
        <v>3971</v>
      </c>
      <c r="J175" s="551">
        <v>85000</v>
      </c>
      <c r="K175" s="551">
        <v>85000</v>
      </c>
      <c r="L175" s="548" t="s">
        <v>1707</v>
      </c>
      <c r="M175" s="863">
        <v>25</v>
      </c>
      <c r="N175" s="271"/>
      <c r="P175" s="217"/>
      <c r="Q175" s="217"/>
      <c r="R175" s="217"/>
      <c r="S175" s="217"/>
      <c r="T175" s="217"/>
    </row>
    <row r="176" spans="3:20" s="421" customFormat="1" ht="17.399999999999999">
      <c r="C176" s="548">
        <v>170</v>
      </c>
      <c r="D176" s="548" t="s">
        <v>1821</v>
      </c>
      <c r="E176" s="549">
        <v>869000010376</v>
      </c>
      <c r="F176" s="1546" t="s">
        <v>1967</v>
      </c>
      <c r="G176" s="1547"/>
      <c r="H176" s="550" t="s">
        <v>1977</v>
      </c>
      <c r="I176" s="548" t="s">
        <v>3971</v>
      </c>
      <c r="J176" s="551">
        <v>85000</v>
      </c>
      <c r="K176" s="551">
        <v>85000</v>
      </c>
      <c r="L176" s="548" t="s">
        <v>1707</v>
      </c>
      <c r="M176" s="863">
        <v>25</v>
      </c>
      <c r="N176" s="271"/>
      <c r="P176" s="217"/>
      <c r="Q176" s="217"/>
      <c r="R176" s="217"/>
      <c r="S176" s="217"/>
      <c r="T176" s="217"/>
    </row>
    <row r="177" spans="3:20" s="421" customFormat="1" ht="17.399999999999999">
      <c r="C177" s="548">
        <v>171</v>
      </c>
      <c r="D177" s="548" t="s">
        <v>1821</v>
      </c>
      <c r="E177" s="549">
        <v>869000008682</v>
      </c>
      <c r="F177" s="1546" t="s">
        <v>1967</v>
      </c>
      <c r="G177" s="1547"/>
      <c r="H177" s="550" t="s">
        <v>1988</v>
      </c>
      <c r="I177" s="548" t="s">
        <v>3971</v>
      </c>
      <c r="J177" s="551">
        <v>288631.2</v>
      </c>
      <c r="K177" s="551">
        <v>288631.2</v>
      </c>
      <c r="L177" s="548" t="s">
        <v>1707</v>
      </c>
      <c r="M177" s="863">
        <v>1</v>
      </c>
      <c r="N177" s="271"/>
      <c r="P177" s="217"/>
      <c r="Q177" s="217"/>
      <c r="R177" s="217"/>
      <c r="S177" s="217"/>
      <c r="T177" s="217"/>
    </row>
    <row r="178" spans="3:20" s="421" customFormat="1" ht="17.399999999999999">
      <c r="C178" s="548">
        <v>172</v>
      </c>
      <c r="D178" s="548" t="s">
        <v>1821</v>
      </c>
      <c r="E178" s="549">
        <v>869000008683</v>
      </c>
      <c r="F178" s="1546" t="s">
        <v>1968</v>
      </c>
      <c r="G178" s="1547"/>
      <c r="H178" s="550" t="s">
        <v>1989</v>
      </c>
      <c r="I178" s="548" t="s">
        <v>3971</v>
      </c>
      <c r="J178" s="551">
        <v>288631.2</v>
      </c>
      <c r="K178" s="551">
        <v>288631.2</v>
      </c>
      <c r="L178" s="548" t="s">
        <v>1707</v>
      </c>
      <c r="M178" s="863">
        <v>1</v>
      </c>
      <c r="N178" s="271"/>
      <c r="P178" s="217"/>
      <c r="Q178" s="217"/>
      <c r="R178" s="217"/>
      <c r="S178" s="217"/>
      <c r="T178" s="217"/>
    </row>
    <row r="179" spans="3:20" s="421" customFormat="1" ht="17.399999999999999">
      <c r="C179" s="548">
        <v>173</v>
      </c>
      <c r="D179" s="548" t="s">
        <v>1821</v>
      </c>
      <c r="E179" s="549">
        <v>869000008684</v>
      </c>
      <c r="F179" s="1546" t="s">
        <v>1968</v>
      </c>
      <c r="G179" s="1547"/>
      <c r="H179" s="550" t="s">
        <v>1990</v>
      </c>
      <c r="I179" s="548" t="s">
        <v>3971</v>
      </c>
      <c r="J179" s="551">
        <v>288631.2</v>
      </c>
      <c r="K179" s="551">
        <v>288631.2</v>
      </c>
      <c r="L179" s="548" t="s">
        <v>1707</v>
      </c>
      <c r="M179" s="863">
        <v>1</v>
      </c>
      <c r="N179" s="271"/>
      <c r="P179" s="217"/>
      <c r="Q179" s="217"/>
      <c r="R179" s="217"/>
      <c r="S179" s="217"/>
      <c r="T179" s="217"/>
    </row>
    <row r="180" spans="3:20" s="421" customFormat="1" ht="17.399999999999999">
      <c r="C180" s="548">
        <v>174</v>
      </c>
      <c r="D180" s="548" t="s">
        <v>1821</v>
      </c>
      <c r="E180" s="549">
        <v>869000024236</v>
      </c>
      <c r="F180" s="1546" t="s">
        <v>1968</v>
      </c>
      <c r="G180" s="1547"/>
      <c r="H180" s="550" t="s">
        <v>1976</v>
      </c>
      <c r="I180" s="548" t="s">
        <v>3971</v>
      </c>
      <c r="J180" s="551">
        <v>484258.24</v>
      </c>
      <c r="K180" s="551">
        <v>484258.24</v>
      </c>
      <c r="L180" s="548" t="s">
        <v>1707</v>
      </c>
      <c r="M180" s="863">
        <v>5</v>
      </c>
      <c r="N180" s="271"/>
      <c r="P180" s="217"/>
      <c r="Q180" s="217"/>
      <c r="R180" s="217"/>
      <c r="S180" s="217"/>
      <c r="T180" s="217"/>
    </row>
    <row r="181" spans="3:20" s="421" customFormat="1" ht="17.399999999999999">
      <c r="C181" s="548">
        <v>175</v>
      </c>
      <c r="D181" s="548" t="s">
        <v>1821</v>
      </c>
      <c r="E181" s="549">
        <v>869000024228</v>
      </c>
      <c r="F181" s="1546" t="s">
        <v>1968</v>
      </c>
      <c r="G181" s="1547"/>
      <c r="H181" s="550" t="s">
        <v>1974</v>
      </c>
      <c r="I181" s="548" t="s">
        <v>3971</v>
      </c>
      <c r="J181" s="551">
        <v>484258.24</v>
      </c>
      <c r="K181" s="551">
        <v>484258.24</v>
      </c>
      <c r="L181" s="548" t="s">
        <v>1707</v>
      </c>
      <c r="M181" s="863">
        <v>5</v>
      </c>
      <c r="N181" s="271"/>
      <c r="P181" s="217"/>
      <c r="Q181" s="217"/>
      <c r="R181" s="217"/>
      <c r="S181" s="217"/>
      <c r="T181" s="217"/>
    </row>
    <row r="182" spans="3:20" s="421" customFormat="1" ht="17.399999999999999">
      <c r="C182" s="548">
        <v>176</v>
      </c>
      <c r="D182" s="548" t="s">
        <v>1821</v>
      </c>
      <c r="E182" s="549">
        <v>869000024235</v>
      </c>
      <c r="F182" s="1546" t="s">
        <v>1968</v>
      </c>
      <c r="G182" s="1547"/>
      <c r="H182" s="550" t="s">
        <v>1975</v>
      </c>
      <c r="I182" s="548" t="s">
        <v>3971</v>
      </c>
      <c r="J182" s="551">
        <v>484258.24</v>
      </c>
      <c r="K182" s="551">
        <v>484258.24</v>
      </c>
      <c r="L182" s="548" t="s">
        <v>1707</v>
      </c>
      <c r="M182" s="863">
        <v>5</v>
      </c>
      <c r="N182" s="271"/>
      <c r="P182" s="217"/>
      <c r="Q182" s="217"/>
      <c r="R182" s="217"/>
      <c r="S182" s="217"/>
      <c r="T182" s="217"/>
    </row>
    <row r="183" spans="3:20" s="421" customFormat="1" ht="17.399999999999999">
      <c r="C183" s="548">
        <v>177</v>
      </c>
      <c r="D183" s="548" t="s">
        <v>1821</v>
      </c>
      <c r="E183" s="549">
        <v>869000023384</v>
      </c>
      <c r="F183" s="1546" t="s">
        <v>1968</v>
      </c>
      <c r="G183" s="1547"/>
      <c r="H183" s="550" t="s">
        <v>1979</v>
      </c>
      <c r="I183" s="548" t="s">
        <v>3971</v>
      </c>
      <c r="J183" s="551">
        <v>87000</v>
      </c>
      <c r="K183" s="551">
        <v>87000</v>
      </c>
      <c r="L183" s="548" t="s">
        <v>1707</v>
      </c>
      <c r="M183" s="863">
        <v>1</v>
      </c>
      <c r="N183" s="271"/>
      <c r="P183" s="217"/>
      <c r="Q183" s="217"/>
      <c r="R183" s="217"/>
      <c r="S183" s="217"/>
      <c r="T183" s="217"/>
    </row>
    <row r="184" spans="3:20" s="421" customFormat="1" ht="17.399999999999999">
      <c r="C184" s="548">
        <v>178</v>
      </c>
      <c r="D184" s="548" t="s">
        <v>1821</v>
      </c>
      <c r="E184" s="549">
        <v>869000023385</v>
      </c>
      <c r="F184" s="1546" t="s">
        <v>1968</v>
      </c>
      <c r="G184" s="1547"/>
      <c r="H184" s="550" t="s">
        <v>1980</v>
      </c>
      <c r="I184" s="548" t="s">
        <v>3971</v>
      </c>
      <c r="J184" s="551">
        <v>87000</v>
      </c>
      <c r="K184" s="551">
        <v>87000</v>
      </c>
      <c r="L184" s="548" t="s">
        <v>1707</v>
      </c>
      <c r="M184" s="863">
        <v>1</v>
      </c>
      <c r="N184" s="271"/>
      <c r="P184" s="217"/>
      <c r="Q184" s="217"/>
      <c r="R184" s="217"/>
      <c r="S184" s="217"/>
      <c r="T184" s="217"/>
    </row>
    <row r="185" spans="3:20" s="421" customFormat="1" ht="17.399999999999999">
      <c r="C185" s="548">
        <v>179</v>
      </c>
      <c r="D185" s="548" t="s">
        <v>1821</v>
      </c>
      <c r="E185" s="549">
        <v>869000023386</v>
      </c>
      <c r="F185" s="1546" t="s">
        <v>1968</v>
      </c>
      <c r="G185" s="1547"/>
      <c r="H185" s="550" t="s">
        <v>1981</v>
      </c>
      <c r="I185" s="548" t="s">
        <v>3971</v>
      </c>
      <c r="J185" s="551">
        <v>87000</v>
      </c>
      <c r="K185" s="551">
        <v>87000</v>
      </c>
      <c r="L185" s="548" t="s">
        <v>1707</v>
      </c>
      <c r="M185" s="863">
        <v>1</v>
      </c>
      <c r="N185" s="271"/>
      <c r="P185" s="217"/>
      <c r="Q185" s="217"/>
      <c r="R185" s="217"/>
      <c r="S185" s="217"/>
      <c r="T185" s="217"/>
    </row>
    <row r="186" spans="3:20" s="421" customFormat="1" ht="17.399999999999999">
      <c r="C186" s="548">
        <v>180</v>
      </c>
      <c r="D186" s="548" t="s">
        <v>1821</v>
      </c>
      <c r="E186" s="549">
        <v>869000023387</v>
      </c>
      <c r="F186" s="1546" t="s">
        <v>1968</v>
      </c>
      <c r="G186" s="1547"/>
      <c r="H186" s="550" t="s">
        <v>1982</v>
      </c>
      <c r="I186" s="548" t="s">
        <v>3971</v>
      </c>
      <c r="J186" s="551">
        <v>87000</v>
      </c>
      <c r="K186" s="551">
        <v>87000</v>
      </c>
      <c r="L186" s="548" t="s">
        <v>1707</v>
      </c>
      <c r="M186" s="863">
        <v>1</v>
      </c>
      <c r="N186" s="271"/>
      <c r="P186" s="217"/>
      <c r="Q186" s="217"/>
      <c r="R186" s="217"/>
      <c r="S186" s="217"/>
      <c r="T186" s="217"/>
    </row>
    <row r="187" spans="3:20" s="421" customFormat="1" ht="17.399999999999999">
      <c r="C187" s="548">
        <v>181</v>
      </c>
      <c r="D187" s="548" t="s">
        <v>1821</v>
      </c>
      <c r="E187" s="549">
        <v>869000023388</v>
      </c>
      <c r="F187" s="1546" t="s">
        <v>1969</v>
      </c>
      <c r="G187" s="1547"/>
      <c r="H187" s="550" t="s">
        <v>1983</v>
      </c>
      <c r="I187" s="548" t="s">
        <v>3971</v>
      </c>
      <c r="J187" s="551">
        <v>87000</v>
      </c>
      <c r="K187" s="551">
        <v>87000</v>
      </c>
      <c r="L187" s="548" t="s">
        <v>1707</v>
      </c>
      <c r="M187" s="863">
        <v>1</v>
      </c>
      <c r="N187" s="271"/>
      <c r="P187" s="217"/>
      <c r="Q187" s="217"/>
      <c r="R187" s="217"/>
      <c r="S187" s="217"/>
      <c r="T187" s="217"/>
    </row>
    <row r="188" spans="3:20" s="421" customFormat="1" ht="17.399999999999999">
      <c r="C188" s="548">
        <v>182</v>
      </c>
      <c r="D188" s="548" t="s">
        <v>1821</v>
      </c>
      <c r="E188" s="549">
        <v>869000023389</v>
      </c>
      <c r="F188" s="1546" t="s">
        <v>1969</v>
      </c>
      <c r="G188" s="1547"/>
      <c r="H188" s="550" t="s">
        <v>1984</v>
      </c>
      <c r="I188" s="548" t="s">
        <v>3971</v>
      </c>
      <c r="J188" s="551">
        <v>87000</v>
      </c>
      <c r="K188" s="551">
        <v>87000</v>
      </c>
      <c r="L188" s="548" t="s">
        <v>1707</v>
      </c>
      <c r="M188" s="863">
        <v>1</v>
      </c>
      <c r="N188" s="271"/>
      <c r="P188" s="217"/>
      <c r="Q188" s="217"/>
      <c r="R188" s="217"/>
      <c r="S188" s="217"/>
      <c r="T188" s="217"/>
    </row>
    <row r="189" spans="3:20" s="421" customFormat="1" ht="17.399999999999999">
      <c r="C189" s="548">
        <v>183</v>
      </c>
      <c r="D189" s="548" t="s">
        <v>1821</v>
      </c>
      <c r="E189" s="549">
        <v>869000023390</v>
      </c>
      <c r="F189" s="1546" t="s">
        <v>1969</v>
      </c>
      <c r="G189" s="1547"/>
      <c r="H189" s="550" t="s">
        <v>1985</v>
      </c>
      <c r="I189" s="548" t="s">
        <v>3971</v>
      </c>
      <c r="J189" s="551">
        <v>87000</v>
      </c>
      <c r="K189" s="551">
        <v>87000</v>
      </c>
      <c r="L189" s="548" t="s">
        <v>1707</v>
      </c>
      <c r="M189" s="863">
        <v>1</v>
      </c>
      <c r="N189" s="271"/>
      <c r="P189" s="217"/>
      <c r="Q189" s="217"/>
      <c r="R189" s="217"/>
      <c r="S189" s="217"/>
      <c r="T189" s="217"/>
    </row>
    <row r="190" spans="3:20" s="421" customFormat="1" ht="17.399999999999999">
      <c r="C190" s="548">
        <v>184</v>
      </c>
      <c r="D190" s="548" t="s">
        <v>1821</v>
      </c>
      <c r="E190" s="549">
        <v>869000023391</v>
      </c>
      <c r="F190" s="1546" t="s">
        <v>1970</v>
      </c>
      <c r="G190" s="1547"/>
      <c r="H190" s="550" t="s">
        <v>1986</v>
      </c>
      <c r="I190" s="548" t="s">
        <v>3971</v>
      </c>
      <c r="J190" s="551">
        <v>87000</v>
      </c>
      <c r="K190" s="551">
        <v>87000</v>
      </c>
      <c r="L190" s="548" t="s">
        <v>1707</v>
      </c>
      <c r="M190" s="863">
        <v>1</v>
      </c>
      <c r="N190" s="271"/>
      <c r="P190" s="217"/>
      <c r="Q190" s="217"/>
      <c r="R190" s="217"/>
      <c r="S190" s="217"/>
      <c r="T190" s="217"/>
    </row>
    <row r="191" spans="3:20" s="421" customFormat="1" ht="17.399999999999999">
      <c r="C191" s="548">
        <v>185</v>
      </c>
      <c r="D191" s="548" t="s">
        <v>1821</v>
      </c>
      <c r="E191" s="549">
        <v>869000023392</v>
      </c>
      <c r="F191" s="1546" t="s">
        <v>1970</v>
      </c>
      <c r="G191" s="1547"/>
      <c r="H191" s="550" t="s">
        <v>1987</v>
      </c>
      <c r="I191" s="548" t="s">
        <v>3971</v>
      </c>
      <c r="J191" s="551">
        <v>87000</v>
      </c>
      <c r="K191" s="551">
        <v>87000</v>
      </c>
      <c r="L191" s="548" t="s">
        <v>1707</v>
      </c>
      <c r="M191" s="863">
        <v>1</v>
      </c>
      <c r="N191" s="271"/>
      <c r="P191" s="217"/>
      <c r="Q191" s="217"/>
      <c r="R191" s="217"/>
      <c r="S191" s="217"/>
      <c r="T191" s="217"/>
    </row>
    <row r="192" spans="3:20" s="421" customFormat="1" ht="17.399999999999999">
      <c r="C192" s="548">
        <v>186</v>
      </c>
      <c r="D192" s="548" t="s">
        <v>1821</v>
      </c>
      <c r="E192" s="549">
        <v>869000024257</v>
      </c>
      <c r="F192" s="1546" t="s">
        <v>1971</v>
      </c>
      <c r="G192" s="1547"/>
      <c r="H192" s="550" t="s">
        <v>1972</v>
      </c>
      <c r="I192" s="548" t="s">
        <v>3971</v>
      </c>
      <c r="J192" s="551">
        <v>473673.22</v>
      </c>
      <c r="K192" s="551">
        <v>473673.22</v>
      </c>
      <c r="L192" s="548" t="s">
        <v>1707</v>
      </c>
      <c r="M192" s="863">
        <v>30</v>
      </c>
      <c r="N192" s="271"/>
      <c r="P192" s="217"/>
      <c r="Q192" s="217"/>
      <c r="R192" s="217"/>
      <c r="S192" s="217"/>
      <c r="T192" s="217"/>
    </row>
    <row r="193" spans="3:20" s="421" customFormat="1" ht="17.399999999999999">
      <c r="C193" s="548">
        <v>187</v>
      </c>
      <c r="D193" s="548" t="s">
        <v>1822</v>
      </c>
      <c r="E193" s="549" t="s">
        <v>2076</v>
      </c>
      <c r="F193" s="1503" t="s">
        <v>2100</v>
      </c>
      <c r="G193" s="1504"/>
      <c r="H193" s="552" t="s">
        <v>2088</v>
      </c>
      <c r="I193" s="548" t="s">
        <v>2263</v>
      </c>
      <c r="J193" s="551">
        <v>214285.71</v>
      </c>
      <c r="K193" s="551">
        <v>214285.71</v>
      </c>
      <c r="L193" s="548" t="s">
        <v>1707</v>
      </c>
      <c r="M193" s="863">
        <v>4</v>
      </c>
      <c r="N193" s="271"/>
      <c r="P193" s="217"/>
      <c r="Q193" s="217"/>
      <c r="R193" s="217"/>
      <c r="S193" s="217"/>
      <c r="T193" s="217"/>
    </row>
    <row r="194" spans="3:20" s="421" customFormat="1" ht="17.399999999999999">
      <c r="C194" s="548">
        <v>188</v>
      </c>
      <c r="D194" s="548" t="s">
        <v>1822</v>
      </c>
      <c r="E194" s="549" t="s">
        <v>2077</v>
      </c>
      <c r="F194" s="1503" t="s">
        <v>2100</v>
      </c>
      <c r="G194" s="1504"/>
      <c r="H194" s="552" t="s">
        <v>2089</v>
      </c>
      <c r="I194" s="548" t="s">
        <v>2263</v>
      </c>
      <c r="J194" s="551">
        <v>214285.71</v>
      </c>
      <c r="K194" s="551">
        <v>214285.71</v>
      </c>
      <c r="L194" s="548" t="s">
        <v>1707</v>
      </c>
      <c r="M194" s="863">
        <v>4</v>
      </c>
      <c r="N194" s="271"/>
      <c r="P194" s="217"/>
      <c r="Q194" s="217"/>
      <c r="R194" s="217"/>
      <c r="S194" s="217"/>
      <c r="T194" s="217"/>
    </row>
    <row r="195" spans="3:20" s="421" customFormat="1" ht="17.399999999999999">
      <c r="C195" s="548">
        <v>189</v>
      </c>
      <c r="D195" s="548" t="s">
        <v>1822</v>
      </c>
      <c r="E195" s="549" t="s">
        <v>2078</v>
      </c>
      <c r="F195" s="1503" t="s">
        <v>2100</v>
      </c>
      <c r="G195" s="1504"/>
      <c r="H195" s="552" t="s">
        <v>2090</v>
      </c>
      <c r="I195" s="548" t="s">
        <v>2263</v>
      </c>
      <c r="J195" s="551">
        <v>214285.71</v>
      </c>
      <c r="K195" s="551">
        <v>214285.71</v>
      </c>
      <c r="L195" s="548" t="s">
        <v>1707</v>
      </c>
      <c r="M195" s="863">
        <v>4</v>
      </c>
      <c r="N195" s="271"/>
      <c r="P195" s="217"/>
      <c r="Q195" s="217"/>
      <c r="R195" s="217"/>
      <c r="S195" s="217"/>
      <c r="T195" s="217"/>
    </row>
    <row r="196" spans="3:20" s="421" customFormat="1" ht="17.399999999999999">
      <c r="C196" s="548">
        <v>190</v>
      </c>
      <c r="D196" s="548" t="s">
        <v>1822</v>
      </c>
      <c r="E196" s="549" t="s">
        <v>2079</v>
      </c>
      <c r="F196" s="1503" t="s">
        <v>2100</v>
      </c>
      <c r="G196" s="1504"/>
      <c r="H196" s="552" t="s">
        <v>2091</v>
      </c>
      <c r="I196" s="548" t="s">
        <v>2263</v>
      </c>
      <c r="J196" s="551">
        <v>214285.71</v>
      </c>
      <c r="K196" s="551">
        <v>214285.71</v>
      </c>
      <c r="L196" s="548" t="s">
        <v>1707</v>
      </c>
      <c r="M196" s="863">
        <v>4</v>
      </c>
      <c r="N196" s="271"/>
      <c r="P196" s="217"/>
      <c r="Q196" s="217"/>
      <c r="R196" s="217"/>
      <c r="S196" s="217"/>
      <c r="T196" s="217"/>
    </row>
    <row r="197" spans="3:20" s="421" customFormat="1" ht="17.399999999999999">
      <c r="C197" s="548">
        <v>191</v>
      </c>
      <c r="D197" s="548" t="s">
        <v>1822</v>
      </c>
      <c r="E197" s="549" t="s">
        <v>2080</v>
      </c>
      <c r="F197" s="1503" t="s">
        <v>2100</v>
      </c>
      <c r="G197" s="1504"/>
      <c r="H197" s="552" t="s">
        <v>2092</v>
      </c>
      <c r="I197" s="548" t="s">
        <v>2263</v>
      </c>
      <c r="J197" s="551">
        <v>214285.71</v>
      </c>
      <c r="K197" s="551">
        <v>214285.71</v>
      </c>
      <c r="L197" s="548" t="s">
        <v>1707</v>
      </c>
      <c r="M197" s="863">
        <v>4</v>
      </c>
      <c r="N197" s="271"/>
      <c r="P197" s="217"/>
      <c r="Q197" s="217"/>
      <c r="R197" s="217"/>
      <c r="S197" s="217"/>
      <c r="T197" s="217"/>
    </row>
    <row r="198" spans="3:20" s="421" customFormat="1" ht="17.399999999999999">
      <c r="C198" s="548">
        <v>192</v>
      </c>
      <c r="D198" s="548" t="s">
        <v>1822</v>
      </c>
      <c r="E198" s="549" t="s">
        <v>2081</v>
      </c>
      <c r="F198" s="1503" t="s">
        <v>2100</v>
      </c>
      <c r="G198" s="1504"/>
      <c r="H198" s="552" t="s">
        <v>2093</v>
      </c>
      <c r="I198" s="548" t="s">
        <v>2263</v>
      </c>
      <c r="J198" s="551">
        <v>214285.71</v>
      </c>
      <c r="K198" s="551">
        <v>214285.71</v>
      </c>
      <c r="L198" s="548" t="s">
        <v>1707</v>
      </c>
      <c r="M198" s="863">
        <v>4</v>
      </c>
      <c r="N198" s="271"/>
      <c r="P198" s="217"/>
      <c r="Q198" s="217"/>
      <c r="R198" s="217"/>
      <c r="S198" s="217"/>
      <c r="T198" s="217"/>
    </row>
    <row r="199" spans="3:20" s="421" customFormat="1" ht="17.399999999999999">
      <c r="C199" s="548">
        <v>193</v>
      </c>
      <c r="D199" s="548" t="s">
        <v>1822</v>
      </c>
      <c r="E199" s="549" t="s">
        <v>2082</v>
      </c>
      <c r="F199" s="1503" t="s">
        <v>2100</v>
      </c>
      <c r="G199" s="1504"/>
      <c r="H199" s="552" t="s">
        <v>2094</v>
      </c>
      <c r="I199" s="548" t="s">
        <v>2263</v>
      </c>
      <c r="J199" s="551">
        <v>214285.71</v>
      </c>
      <c r="K199" s="551">
        <v>214285.71</v>
      </c>
      <c r="L199" s="548" t="s">
        <v>1707</v>
      </c>
      <c r="M199" s="863">
        <v>4</v>
      </c>
      <c r="N199" s="271"/>
      <c r="P199" s="217"/>
      <c r="Q199" s="217"/>
      <c r="R199" s="217"/>
      <c r="S199" s="217"/>
      <c r="T199" s="217"/>
    </row>
    <row r="200" spans="3:20" s="421" customFormat="1" ht="17.399999999999999">
      <c r="C200" s="548">
        <v>194</v>
      </c>
      <c r="D200" s="548" t="s">
        <v>1822</v>
      </c>
      <c r="E200" s="549" t="s">
        <v>2083</v>
      </c>
      <c r="F200" s="1503" t="s">
        <v>2101</v>
      </c>
      <c r="G200" s="1504"/>
      <c r="H200" s="552" t="s">
        <v>2095</v>
      </c>
      <c r="I200" s="548" t="s">
        <v>2263</v>
      </c>
      <c r="J200" s="551">
        <v>237800</v>
      </c>
      <c r="K200" s="551">
        <v>237800</v>
      </c>
      <c r="L200" s="548" t="s">
        <v>1707</v>
      </c>
      <c r="M200" s="863">
        <v>4</v>
      </c>
      <c r="N200" s="271"/>
      <c r="P200" s="217"/>
      <c r="Q200" s="217"/>
      <c r="R200" s="217"/>
      <c r="S200" s="217"/>
      <c r="T200" s="217"/>
    </row>
    <row r="201" spans="3:20" s="421" customFormat="1" ht="17.399999999999999">
      <c r="C201" s="548">
        <v>195</v>
      </c>
      <c r="D201" s="548" t="s">
        <v>1822</v>
      </c>
      <c r="E201" s="549" t="s">
        <v>2084</v>
      </c>
      <c r="F201" s="1503" t="s">
        <v>2101</v>
      </c>
      <c r="G201" s="1504"/>
      <c r="H201" s="552" t="s">
        <v>2096</v>
      </c>
      <c r="I201" s="548" t="s">
        <v>2263</v>
      </c>
      <c r="J201" s="551">
        <v>237800</v>
      </c>
      <c r="K201" s="551">
        <v>237800</v>
      </c>
      <c r="L201" s="548" t="s">
        <v>1707</v>
      </c>
      <c r="M201" s="863">
        <v>4</v>
      </c>
      <c r="N201" s="271"/>
      <c r="P201" s="217"/>
      <c r="Q201" s="217"/>
      <c r="R201" s="217"/>
      <c r="S201" s="217"/>
      <c r="T201" s="217"/>
    </row>
    <row r="202" spans="3:20" s="421" customFormat="1" ht="17.399999999999999">
      <c r="C202" s="548">
        <v>196</v>
      </c>
      <c r="D202" s="548" t="s">
        <v>1822</v>
      </c>
      <c r="E202" s="549" t="s">
        <v>2085</v>
      </c>
      <c r="F202" s="1503" t="s">
        <v>2101</v>
      </c>
      <c r="G202" s="1504"/>
      <c r="H202" s="552" t="s">
        <v>2097</v>
      </c>
      <c r="I202" s="548" t="s">
        <v>2263</v>
      </c>
      <c r="J202" s="551">
        <v>237800</v>
      </c>
      <c r="K202" s="551">
        <v>237800</v>
      </c>
      <c r="L202" s="548" t="s">
        <v>1707</v>
      </c>
      <c r="M202" s="863">
        <v>4</v>
      </c>
      <c r="N202" s="271"/>
      <c r="P202" s="217"/>
      <c r="Q202" s="217"/>
      <c r="R202" s="217"/>
      <c r="S202" s="217"/>
      <c r="T202" s="217"/>
    </row>
    <row r="203" spans="3:20" s="421" customFormat="1" ht="17.399999999999999">
      <c r="C203" s="548">
        <v>197</v>
      </c>
      <c r="D203" s="548" t="s">
        <v>1822</v>
      </c>
      <c r="E203" s="549" t="s">
        <v>2086</v>
      </c>
      <c r="F203" s="1503" t="s">
        <v>2101</v>
      </c>
      <c r="G203" s="1504"/>
      <c r="H203" s="552" t="s">
        <v>2098</v>
      </c>
      <c r="I203" s="548" t="s">
        <v>2263</v>
      </c>
      <c r="J203" s="551">
        <v>237800</v>
      </c>
      <c r="K203" s="551">
        <v>237800</v>
      </c>
      <c r="L203" s="548" t="s">
        <v>1707</v>
      </c>
      <c r="M203" s="863">
        <v>4</v>
      </c>
      <c r="N203" s="271"/>
      <c r="P203" s="217"/>
      <c r="Q203" s="217"/>
      <c r="R203" s="217"/>
      <c r="S203" s="217"/>
      <c r="T203" s="217"/>
    </row>
    <row r="204" spans="3:20" s="421" customFormat="1" ht="17.399999999999999">
      <c r="C204" s="548">
        <v>198</v>
      </c>
      <c r="D204" s="548" t="s">
        <v>1822</v>
      </c>
      <c r="E204" s="549" t="s">
        <v>2087</v>
      </c>
      <c r="F204" s="1503" t="s">
        <v>2101</v>
      </c>
      <c r="G204" s="1504"/>
      <c r="H204" s="552" t="s">
        <v>2099</v>
      </c>
      <c r="I204" s="548" t="s">
        <v>2263</v>
      </c>
      <c r="J204" s="551">
        <v>237800</v>
      </c>
      <c r="K204" s="551">
        <v>237800</v>
      </c>
      <c r="L204" s="548" t="s">
        <v>1707</v>
      </c>
      <c r="M204" s="863">
        <v>4</v>
      </c>
      <c r="N204" s="271"/>
      <c r="P204" s="217"/>
      <c r="Q204" s="217"/>
      <c r="R204" s="217"/>
      <c r="S204" s="217"/>
      <c r="T204" s="217"/>
    </row>
    <row r="205" spans="3:20" s="421" customFormat="1" ht="17.399999999999999">
      <c r="C205" s="548">
        <v>199</v>
      </c>
      <c r="D205" s="554" t="s">
        <v>2217</v>
      </c>
      <c r="E205" s="556" t="s">
        <v>2146</v>
      </c>
      <c r="F205" s="1548" t="s">
        <v>2171</v>
      </c>
      <c r="G205" s="1545"/>
      <c r="H205" s="556" t="s">
        <v>2174</v>
      </c>
      <c r="I205" s="558" t="s">
        <v>2263</v>
      </c>
      <c r="J205" s="559">
        <v>300000</v>
      </c>
      <c r="K205" s="559">
        <v>300000</v>
      </c>
      <c r="L205" s="558" t="s">
        <v>1707</v>
      </c>
      <c r="M205" s="867">
        <v>5</v>
      </c>
      <c r="N205" s="271"/>
      <c r="P205" s="217"/>
      <c r="Q205" s="217"/>
      <c r="R205" s="217"/>
      <c r="S205" s="217"/>
      <c r="T205" s="217"/>
    </row>
    <row r="206" spans="3:20" s="421" customFormat="1" ht="17.399999999999999">
      <c r="C206" s="548">
        <v>200</v>
      </c>
      <c r="D206" s="554" t="s">
        <v>2217</v>
      </c>
      <c r="E206" s="556" t="s">
        <v>2147</v>
      </c>
      <c r="F206" s="1544" t="s">
        <v>2172</v>
      </c>
      <c r="G206" s="1545"/>
      <c r="H206" s="556" t="s">
        <v>2175</v>
      </c>
      <c r="I206" s="558" t="s">
        <v>2263</v>
      </c>
      <c r="J206" s="559">
        <v>240712.01</v>
      </c>
      <c r="K206" s="559">
        <v>240712.01</v>
      </c>
      <c r="L206" s="558" t="s">
        <v>1707</v>
      </c>
      <c r="M206" s="867">
        <v>5</v>
      </c>
      <c r="N206" s="271"/>
      <c r="P206" s="217"/>
      <c r="Q206" s="217"/>
      <c r="R206" s="217"/>
      <c r="S206" s="217"/>
      <c r="T206" s="217"/>
    </row>
    <row r="207" spans="3:20" s="421" customFormat="1" ht="17.399999999999999">
      <c r="C207" s="548">
        <v>201</v>
      </c>
      <c r="D207" s="554" t="s">
        <v>2217</v>
      </c>
      <c r="E207" s="556" t="s">
        <v>2148</v>
      </c>
      <c r="F207" s="1544" t="s">
        <v>2173</v>
      </c>
      <c r="G207" s="1545"/>
      <c r="H207" s="556" t="s">
        <v>2176</v>
      </c>
      <c r="I207" s="558" t="s">
        <v>2263</v>
      </c>
      <c r="J207" s="559">
        <v>87676.82</v>
      </c>
      <c r="K207" s="559">
        <v>87676.82</v>
      </c>
      <c r="L207" s="558" t="s">
        <v>1707</v>
      </c>
      <c r="M207" s="867">
        <v>3</v>
      </c>
      <c r="N207" s="271"/>
      <c r="P207" s="217"/>
      <c r="Q207" s="217"/>
      <c r="R207" s="217"/>
      <c r="S207" s="217"/>
      <c r="T207" s="217"/>
    </row>
    <row r="208" spans="3:20" s="421" customFormat="1" ht="17.399999999999999">
      <c r="C208" s="548">
        <v>202</v>
      </c>
      <c r="D208" s="554" t="s">
        <v>2217</v>
      </c>
      <c r="E208" s="556" t="s">
        <v>2149</v>
      </c>
      <c r="F208" s="1544" t="s">
        <v>2173</v>
      </c>
      <c r="G208" s="1545"/>
      <c r="H208" s="556" t="s">
        <v>2177</v>
      </c>
      <c r="I208" s="558" t="s">
        <v>2263</v>
      </c>
      <c r="J208" s="559">
        <v>87676.82</v>
      </c>
      <c r="K208" s="559">
        <v>87676.82</v>
      </c>
      <c r="L208" s="558" t="s">
        <v>1707</v>
      </c>
      <c r="M208" s="867">
        <v>3</v>
      </c>
      <c r="N208" s="271"/>
      <c r="P208" s="217"/>
      <c r="Q208" s="217"/>
      <c r="R208" s="217"/>
      <c r="S208" s="217"/>
      <c r="T208" s="217"/>
    </row>
    <row r="209" spans="3:20" s="421" customFormat="1" ht="17.399999999999999">
      <c r="C209" s="548">
        <v>203</v>
      </c>
      <c r="D209" s="554" t="s">
        <v>2217</v>
      </c>
      <c r="E209" s="556" t="s">
        <v>2150</v>
      </c>
      <c r="F209" s="1544" t="s">
        <v>2173</v>
      </c>
      <c r="G209" s="1545"/>
      <c r="H209" s="556" t="s">
        <v>2178</v>
      </c>
      <c r="I209" s="558" t="s">
        <v>2263</v>
      </c>
      <c r="J209" s="559">
        <v>87676.82</v>
      </c>
      <c r="K209" s="559">
        <v>87676.82</v>
      </c>
      <c r="L209" s="558" t="s">
        <v>1707</v>
      </c>
      <c r="M209" s="867">
        <v>3</v>
      </c>
      <c r="N209" s="271"/>
      <c r="P209" s="217"/>
      <c r="Q209" s="217"/>
      <c r="R209" s="217"/>
      <c r="S209" s="217"/>
      <c r="T209" s="217"/>
    </row>
    <row r="210" spans="3:20" s="421" customFormat="1" ht="17.399999999999999">
      <c r="C210" s="548">
        <v>204</v>
      </c>
      <c r="D210" s="554" t="s">
        <v>2217</v>
      </c>
      <c r="E210" s="556" t="s">
        <v>2151</v>
      </c>
      <c r="F210" s="1544" t="s">
        <v>2173</v>
      </c>
      <c r="G210" s="1545"/>
      <c r="H210" s="556" t="s">
        <v>2179</v>
      </c>
      <c r="I210" s="558" t="s">
        <v>2263</v>
      </c>
      <c r="J210" s="559">
        <v>87676.82</v>
      </c>
      <c r="K210" s="559">
        <v>87676.82</v>
      </c>
      <c r="L210" s="558" t="s">
        <v>1707</v>
      </c>
      <c r="M210" s="867">
        <v>3</v>
      </c>
      <c r="N210" s="271"/>
      <c r="P210" s="217"/>
      <c r="Q210" s="217"/>
      <c r="R210" s="217"/>
      <c r="S210" s="217"/>
      <c r="T210" s="217"/>
    </row>
    <row r="211" spans="3:20" s="421" customFormat="1" ht="17.399999999999999">
      <c r="C211" s="548">
        <v>205</v>
      </c>
      <c r="D211" s="554" t="s">
        <v>2217</v>
      </c>
      <c r="E211" s="556" t="s">
        <v>2152</v>
      </c>
      <c r="F211" s="1544" t="s">
        <v>2173</v>
      </c>
      <c r="G211" s="1545"/>
      <c r="H211" s="556" t="s">
        <v>2180</v>
      </c>
      <c r="I211" s="558" t="s">
        <v>2263</v>
      </c>
      <c r="J211" s="559">
        <v>87676.82</v>
      </c>
      <c r="K211" s="559">
        <v>87676.82</v>
      </c>
      <c r="L211" s="558" t="s">
        <v>1707</v>
      </c>
      <c r="M211" s="867">
        <v>3</v>
      </c>
      <c r="N211" s="271"/>
      <c r="P211" s="217"/>
      <c r="Q211" s="217"/>
      <c r="R211" s="217"/>
      <c r="S211" s="217"/>
      <c r="T211" s="217"/>
    </row>
    <row r="212" spans="3:20" s="421" customFormat="1" ht="17.399999999999999">
      <c r="C212" s="548">
        <v>206</v>
      </c>
      <c r="D212" s="554" t="s">
        <v>2217</v>
      </c>
      <c r="E212" s="556" t="s">
        <v>2153</v>
      </c>
      <c r="F212" s="1544" t="s">
        <v>2173</v>
      </c>
      <c r="G212" s="1545"/>
      <c r="H212" s="556" t="s">
        <v>2181</v>
      </c>
      <c r="I212" s="558" t="s">
        <v>2263</v>
      </c>
      <c r="J212" s="559">
        <v>87676.82</v>
      </c>
      <c r="K212" s="559">
        <v>87676.82</v>
      </c>
      <c r="L212" s="558" t="s">
        <v>1707</v>
      </c>
      <c r="M212" s="867">
        <v>3</v>
      </c>
      <c r="N212" s="271"/>
      <c r="P212" s="217"/>
      <c r="Q212" s="217"/>
      <c r="R212" s="217"/>
      <c r="S212" s="217"/>
      <c r="T212" s="217"/>
    </row>
    <row r="213" spans="3:20" s="421" customFormat="1" ht="17.399999999999999">
      <c r="C213" s="548">
        <v>207</v>
      </c>
      <c r="D213" s="554" t="s">
        <v>2217</v>
      </c>
      <c r="E213" s="556" t="s">
        <v>2154</v>
      </c>
      <c r="F213" s="1544" t="s">
        <v>2173</v>
      </c>
      <c r="G213" s="1545"/>
      <c r="H213" s="556" t="s">
        <v>2182</v>
      </c>
      <c r="I213" s="558" t="s">
        <v>2263</v>
      </c>
      <c r="J213" s="559">
        <v>87676.82</v>
      </c>
      <c r="K213" s="559">
        <v>87676.82</v>
      </c>
      <c r="L213" s="558" t="s">
        <v>1707</v>
      </c>
      <c r="M213" s="867">
        <v>3</v>
      </c>
      <c r="N213" s="271"/>
      <c r="P213" s="217"/>
      <c r="Q213" s="217"/>
      <c r="R213" s="217"/>
      <c r="S213" s="217"/>
      <c r="T213" s="217"/>
    </row>
    <row r="214" spans="3:20" s="421" customFormat="1" ht="17.399999999999999">
      <c r="C214" s="548">
        <v>208</v>
      </c>
      <c r="D214" s="554" t="s">
        <v>2217</v>
      </c>
      <c r="E214" s="556" t="s">
        <v>2155</v>
      </c>
      <c r="F214" s="1544" t="s">
        <v>2173</v>
      </c>
      <c r="G214" s="1545"/>
      <c r="H214" s="556" t="s">
        <v>2183</v>
      </c>
      <c r="I214" s="558" t="s">
        <v>2263</v>
      </c>
      <c r="J214" s="559">
        <v>87676.82</v>
      </c>
      <c r="K214" s="559">
        <v>87676.82</v>
      </c>
      <c r="L214" s="558" t="s">
        <v>1707</v>
      </c>
      <c r="M214" s="867">
        <v>3</v>
      </c>
      <c r="N214" s="271"/>
      <c r="P214" s="217"/>
      <c r="Q214" s="217"/>
      <c r="R214" s="217"/>
      <c r="S214" s="217"/>
      <c r="T214" s="217"/>
    </row>
    <row r="215" spans="3:20" s="421" customFormat="1" ht="17.399999999999999">
      <c r="C215" s="548">
        <v>209</v>
      </c>
      <c r="D215" s="554" t="s">
        <v>2217</v>
      </c>
      <c r="E215" s="556" t="s">
        <v>2156</v>
      </c>
      <c r="F215" s="1544" t="s">
        <v>2173</v>
      </c>
      <c r="G215" s="1545"/>
      <c r="H215" s="556" t="s">
        <v>2184</v>
      </c>
      <c r="I215" s="558" t="s">
        <v>2263</v>
      </c>
      <c r="J215" s="559">
        <v>87676.82</v>
      </c>
      <c r="K215" s="559">
        <v>87676.82</v>
      </c>
      <c r="L215" s="558" t="s">
        <v>1707</v>
      </c>
      <c r="M215" s="867">
        <v>3</v>
      </c>
      <c r="N215" s="271"/>
      <c r="P215" s="217"/>
      <c r="Q215" s="217"/>
      <c r="R215" s="217"/>
      <c r="S215" s="217"/>
      <c r="T215" s="217"/>
    </row>
    <row r="216" spans="3:20" s="421" customFormat="1" ht="17.399999999999999">
      <c r="C216" s="548">
        <v>210</v>
      </c>
      <c r="D216" s="554" t="s">
        <v>2217</v>
      </c>
      <c r="E216" s="556" t="s">
        <v>2157</v>
      </c>
      <c r="F216" s="1544" t="s">
        <v>2173</v>
      </c>
      <c r="G216" s="1545"/>
      <c r="H216" s="556" t="s">
        <v>2185</v>
      </c>
      <c r="I216" s="558" t="s">
        <v>2263</v>
      </c>
      <c r="J216" s="559">
        <v>87676.82</v>
      </c>
      <c r="K216" s="559">
        <v>87676.82</v>
      </c>
      <c r="L216" s="558" t="s">
        <v>1707</v>
      </c>
      <c r="M216" s="867">
        <v>3</v>
      </c>
      <c r="N216" s="271"/>
      <c r="P216" s="217"/>
      <c r="Q216" s="217"/>
      <c r="R216" s="217"/>
      <c r="S216" s="217"/>
      <c r="T216" s="217"/>
    </row>
    <row r="217" spans="3:20" s="421" customFormat="1" ht="17.399999999999999">
      <c r="C217" s="548">
        <v>211</v>
      </c>
      <c r="D217" s="554" t="s">
        <v>2217</v>
      </c>
      <c r="E217" s="556" t="s">
        <v>2158</v>
      </c>
      <c r="F217" s="1544" t="s">
        <v>2114</v>
      </c>
      <c r="G217" s="1545"/>
      <c r="H217" s="556" t="s">
        <v>2186</v>
      </c>
      <c r="I217" s="558" t="s">
        <v>2263</v>
      </c>
      <c r="J217" s="559">
        <v>290000</v>
      </c>
      <c r="K217" s="559">
        <v>290000</v>
      </c>
      <c r="L217" s="558" t="s">
        <v>1707</v>
      </c>
      <c r="M217" s="867">
        <v>4</v>
      </c>
      <c r="N217" s="271"/>
      <c r="P217" s="217"/>
      <c r="Q217" s="217"/>
      <c r="R217" s="217"/>
      <c r="S217" s="217"/>
      <c r="T217" s="217"/>
    </row>
    <row r="218" spans="3:20" s="421" customFormat="1" ht="17.399999999999999">
      <c r="C218" s="548">
        <v>212</v>
      </c>
      <c r="D218" s="554" t="s">
        <v>2217</v>
      </c>
      <c r="E218" s="556" t="s">
        <v>2159</v>
      </c>
      <c r="F218" s="1544" t="s">
        <v>2172</v>
      </c>
      <c r="G218" s="1545"/>
      <c r="H218" s="556" t="s">
        <v>2187</v>
      </c>
      <c r="I218" s="558" t="s">
        <v>2263</v>
      </c>
      <c r="J218" s="559">
        <v>240712.01</v>
      </c>
      <c r="K218" s="559">
        <v>240712.01</v>
      </c>
      <c r="L218" s="558" t="s">
        <v>1707</v>
      </c>
      <c r="M218" s="867">
        <v>4</v>
      </c>
      <c r="N218" s="271"/>
      <c r="P218" s="217"/>
      <c r="Q218" s="217"/>
      <c r="R218" s="217"/>
      <c r="S218" s="217"/>
      <c r="T218" s="217"/>
    </row>
    <row r="219" spans="3:20" s="421" customFormat="1" ht="17.399999999999999">
      <c r="C219" s="548">
        <v>213</v>
      </c>
      <c r="D219" s="554" t="s">
        <v>2217</v>
      </c>
      <c r="E219" s="556" t="s">
        <v>2160</v>
      </c>
      <c r="F219" s="1544" t="s">
        <v>2172</v>
      </c>
      <c r="G219" s="1545"/>
      <c r="H219" s="556" t="s">
        <v>2188</v>
      </c>
      <c r="I219" s="558" t="s">
        <v>2263</v>
      </c>
      <c r="J219" s="559">
        <v>240712.01</v>
      </c>
      <c r="K219" s="559">
        <v>240712.01</v>
      </c>
      <c r="L219" s="558" t="s">
        <v>1707</v>
      </c>
      <c r="M219" s="867">
        <v>4</v>
      </c>
      <c r="N219" s="271"/>
      <c r="P219" s="217"/>
      <c r="Q219" s="217"/>
      <c r="R219" s="217"/>
      <c r="S219" s="217"/>
      <c r="T219" s="217"/>
    </row>
    <row r="220" spans="3:20" s="421" customFormat="1" ht="17.399999999999999">
      <c r="C220" s="548">
        <v>214</v>
      </c>
      <c r="D220" s="554" t="s">
        <v>2217</v>
      </c>
      <c r="E220" s="556" t="s">
        <v>2161</v>
      </c>
      <c r="F220" s="1544" t="s">
        <v>2172</v>
      </c>
      <c r="G220" s="1545"/>
      <c r="H220" s="556" t="s">
        <v>2189</v>
      </c>
      <c r="I220" s="558" t="s">
        <v>2263</v>
      </c>
      <c r="J220" s="559">
        <v>240712.01</v>
      </c>
      <c r="K220" s="559">
        <v>240712.01</v>
      </c>
      <c r="L220" s="558" t="s">
        <v>1707</v>
      </c>
      <c r="M220" s="867">
        <v>4</v>
      </c>
      <c r="N220" s="271"/>
      <c r="P220" s="217"/>
      <c r="Q220" s="217"/>
      <c r="R220" s="217"/>
      <c r="S220" s="217"/>
      <c r="T220" s="217"/>
    </row>
    <row r="221" spans="3:20" s="421" customFormat="1" ht="17.399999999999999">
      <c r="C221" s="548">
        <v>215</v>
      </c>
      <c r="D221" s="554" t="s">
        <v>2217</v>
      </c>
      <c r="E221" s="556" t="s">
        <v>2162</v>
      </c>
      <c r="F221" s="1544" t="s">
        <v>2172</v>
      </c>
      <c r="G221" s="1545"/>
      <c r="H221" s="556" t="s">
        <v>2190</v>
      </c>
      <c r="I221" s="558" t="s">
        <v>2263</v>
      </c>
      <c r="J221" s="559">
        <v>240712.01</v>
      </c>
      <c r="K221" s="559">
        <v>240712.01</v>
      </c>
      <c r="L221" s="558" t="s">
        <v>1707</v>
      </c>
      <c r="M221" s="867">
        <v>4</v>
      </c>
      <c r="N221" s="271"/>
      <c r="P221" s="217"/>
      <c r="Q221" s="217"/>
      <c r="R221" s="217"/>
      <c r="S221" s="217"/>
      <c r="T221" s="217"/>
    </row>
    <row r="222" spans="3:20" s="421" customFormat="1" ht="17.399999999999999">
      <c r="C222" s="548">
        <v>216</v>
      </c>
      <c r="D222" s="554" t="s">
        <v>2217</v>
      </c>
      <c r="E222" s="556" t="s">
        <v>2163</v>
      </c>
      <c r="F222" s="1544" t="s">
        <v>2172</v>
      </c>
      <c r="G222" s="1545"/>
      <c r="H222" s="556" t="s">
        <v>2191</v>
      </c>
      <c r="I222" s="558" t="s">
        <v>2263</v>
      </c>
      <c r="J222" s="559">
        <v>240712.01</v>
      </c>
      <c r="K222" s="559">
        <v>240712.01</v>
      </c>
      <c r="L222" s="558" t="s">
        <v>1707</v>
      </c>
      <c r="M222" s="867">
        <v>4</v>
      </c>
      <c r="N222" s="271"/>
      <c r="P222" s="217"/>
      <c r="Q222" s="217"/>
      <c r="R222" s="217"/>
      <c r="S222" s="217"/>
      <c r="T222" s="217"/>
    </row>
    <row r="223" spans="3:20" s="421" customFormat="1" ht="17.399999999999999">
      <c r="C223" s="548">
        <v>217</v>
      </c>
      <c r="D223" s="554" t="s">
        <v>2217</v>
      </c>
      <c r="E223" s="556" t="s">
        <v>2164</v>
      </c>
      <c r="F223" s="1544" t="s">
        <v>2172</v>
      </c>
      <c r="G223" s="1545"/>
      <c r="H223" s="556" t="s">
        <v>2192</v>
      </c>
      <c r="I223" s="558" t="s">
        <v>2263</v>
      </c>
      <c r="J223" s="559">
        <v>240712.01</v>
      </c>
      <c r="K223" s="559">
        <v>240712.01</v>
      </c>
      <c r="L223" s="558" t="s">
        <v>1707</v>
      </c>
      <c r="M223" s="867">
        <v>4</v>
      </c>
      <c r="N223" s="271"/>
      <c r="P223" s="217"/>
      <c r="Q223" s="217"/>
      <c r="R223" s="217"/>
      <c r="S223" s="217"/>
      <c r="T223" s="217"/>
    </row>
    <row r="224" spans="3:20" s="421" customFormat="1" ht="17.399999999999999">
      <c r="C224" s="548">
        <v>218</v>
      </c>
      <c r="D224" s="554" t="s">
        <v>2217</v>
      </c>
      <c r="E224" s="556" t="s">
        <v>2165</v>
      </c>
      <c r="F224" s="1544" t="s">
        <v>2172</v>
      </c>
      <c r="G224" s="1545"/>
      <c r="H224" s="556" t="s">
        <v>2193</v>
      </c>
      <c r="I224" s="558" t="s">
        <v>2263</v>
      </c>
      <c r="J224" s="559">
        <v>240712.01</v>
      </c>
      <c r="K224" s="559">
        <v>240712.01</v>
      </c>
      <c r="L224" s="558" t="s">
        <v>1707</v>
      </c>
      <c r="M224" s="867">
        <v>4</v>
      </c>
      <c r="N224" s="271"/>
      <c r="P224" s="217"/>
      <c r="Q224" s="217"/>
      <c r="R224" s="217"/>
      <c r="S224" s="217"/>
      <c r="T224" s="217"/>
    </row>
    <row r="225" spans="3:20" s="421" customFormat="1" ht="17.399999999999999">
      <c r="C225" s="548">
        <v>219</v>
      </c>
      <c r="D225" s="554" t="s">
        <v>2217</v>
      </c>
      <c r="E225" s="556" t="s">
        <v>2166</v>
      </c>
      <c r="F225" s="1544" t="s">
        <v>2172</v>
      </c>
      <c r="G225" s="1545"/>
      <c r="H225" s="556" t="s">
        <v>2194</v>
      </c>
      <c r="I225" s="558" t="s">
        <v>2263</v>
      </c>
      <c r="J225" s="559">
        <v>240712.01</v>
      </c>
      <c r="K225" s="559">
        <v>240712.01</v>
      </c>
      <c r="L225" s="558" t="s">
        <v>1707</v>
      </c>
      <c r="M225" s="867">
        <v>4</v>
      </c>
      <c r="N225" s="271"/>
      <c r="P225" s="217"/>
      <c r="Q225" s="217"/>
      <c r="R225" s="217"/>
      <c r="S225" s="217"/>
      <c r="T225" s="217"/>
    </row>
    <row r="226" spans="3:20" s="421" customFormat="1" ht="17.399999999999999">
      <c r="C226" s="548">
        <v>220</v>
      </c>
      <c r="D226" s="554" t="s">
        <v>2217</v>
      </c>
      <c r="E226" s="556" t="s">
        <v>2167</v>
      </c>
      <c r="F226" s="1544" t="s">
        <v>2172</v>
      </c>
      <c r="G226" s="1545"/>
      <c r="H226" s="556" t="s">
        <v>2195</v>
      </c>
      <c r="I226" s="558" t="s">
        <v>2263</v>
      </c>
      <c r="J226" s="559">
        <v>240712.01</v>
      </c>
      <c r="K226" s="559">
        <v>240712.01</v>
      </c>
      <c r="L226" s="558" t="s">
        <v>1707</v>
      </c>
      <c r="M226" s="867">
        <v>4</v>
      </c>
      <c r="N226" s="271"/>
      <c r="P226" s="217"/>
      <c r="Q226" s="217"/>
      <c r="R226" s="217"/>
      <c r="S226" s="217"/>
      <c r="T226" s="217"/>
    </row>
    <row r="227" spans="3:20" s="421" customFormat="1" ht="17.399999999999999">
      <c r="C227" s="548">
        <v>221</v>
      </c>
      <c r="D227" s="554" t="s">
        <v>2217</v>
      </c>
      <c r="E227" s="556" t="s">
        <v>2168</v>
      </c>
      <c r="F227" s="1544" t="s">
        <v>2172</v>
      </c>
      <c r="G227" s="1545"/>
      <c r="H227" s="556" t="s">
        <v>2196</v>
      </c>
      <c r="I227" s="558" t="s">
        <v>2263</v>
      </c>
      <c r="J227" s="559">
        <v>240712.01</v>
      </c>
      <c r="K227" s="559">
        <v>240712.01</v>
      </c>
      <c r="L227" s="558" t="s">
        <v>1707</v>
      </c>
      <c r="M227" s="867">
        <v>4</v>
      </c>
      <c r="N227" s="271"/>
      <c r="P227" s="217"/>
      <c r="Q227" s="217"/>
      <c r="R227" s="217"/>
      <c r="S227" s="217"/>
      <c r="T227" s="217"/>
    </row>
    <row r="228" spans="3:20" s="421" customFormat="1" ht="17.399999999999999">
      <c r="C228" s="548">
        <v>222</v>
      </c>
      <c r="D228" s="554" t="s">
        <v>2217</v>
      </c>
      <c r="E228" s="556" t="s">
        <v>2169</v>
      </c>
      <c r="F228" s="1544" t="s">
        <v>2173</v>
      </c>
      <c r="G228" s="1545"/>
      <c r="H228" s="556" t="s">
        <v>2197</v>
      </c>
      <c r="I228" s="558" t="s">
        <v>2263</v>
      </c>
      <c r="J228" s="559">
        <v>87676.82</v>
      </c>
      <c r="K228" s="559">
        <v>87676.82</v>
      </c>
      <c r="L228" s="558" t="s">
        <v>1707</v>
      </c>
      <c r="M228" s="867">
        <v>3</v>
      </c>
      <c r="N228" s="271"/>
      <c r="P228" s="217"/>
      <c r="Q228" s="217"/>
      <c r="R228" s="217"/>
      <c r="S228" s="217"/>
      <c r="T228" s="217"/>
    </row>
    <row r="229" spans="3:20" s="421" customFormat="1" ht="17.399999999999999">
      <c r="C229" s="548">
        <v>223</v>
      </c>
      <c r="D229" s="554" t="s">
        <v>2217</v>
      </c>
      <c r="E229" s="556" t="s">
        <v>2170</v>
      </c>
      <c r="F229" s="1544" t="s">
        <v>2172</v>
      </c>
      <c r="G229" s="1545"/>
      <c r="H229" s="556" t="s">
        <v>2198</v>
      </c>
      <c r="I229" s="558" t="s">
        <v>2263</v>
      </c>
      <c r="J229" s="559">
        <v>240712.01</v>
      </c>
      <c r="K229" s="559">
        <v>240712.01</v>
      </c>
      <c r="L229" s="558" t="s">
        <v>1707</v>
      </c>
      <c r="M229" s="867">
        <v>5</v>
      </c>
      <c r="N229" s="271"/>
      <c r="P229" s="217"/>
      <c r="Q229" s="217"/>
      <c r="R229" s="217"/>
      <c r="S229" s="217"/>
      <c r="T229" s="217"/>
    </row>
    <row r="230" spans="3:20" s="421" customFormat="1" ht="17.399999999999999">
      <c r="C230" s="548">
        <v>224</v>
      </c>
      <c r="D230" s="548" t="s">
        <v>1821</v>
      </c>
      <c r="E230" s="549">
        <v>869000018375</v>
      </c>
      <c r="F230" s="1503" t="s">
        <v>1994</v>
      </c>
      <c r="G230" s="1509"/>
      <c r="H230" s="550" t="s">
        <v>1999</v>
      </c>
      <c r="I230" s="548" t="s">
        <v>2263</v>
      </c>
      <c r="J230" s="551">
        <v>1276000</v>
      </c>
      <c r="K230" s="551">
        <v>1276000</v>
      </c>
      <c r="L230" s="548" t="s">
        <v>2035</v>
      </c>
      <c r="M230" s="863">
        <v>35</v>
      </c>
      <c r="N230" s="271"/>
      <c r="P230" s="217"/>
      <c r="Q230" s="217"/>
      <c r="R230" s="217"/>
      <c r="S230" s="217"/>
      <c r="T230" s="217"/>
    </row>
    <row r="231" spans="3:20" s="421" customFormat="1" ht="17.399999999999999">
      <c r="C231" s="548">
        <v>225</v>
      </c>
      <c r="D231" s="548" t="s">
        <v>1821</v>
      </c>
      <c r="E231" s="549">
        <v>869000018376</v>
      </c>
      <c r="F231" s="1503" t="s">
        <v>1994</v>
      </c>
      <c r="G231" s="1509"/>
      <c r="H231" s="550" t="s">
        <v>2000</v>
      </c>
      <c r="I231" s="548" t="s">
        <v>2263</v>
      </c>
      <c r="J231" s="551">
        <v>1276000</v>
      </c>
      <c r="K231" s="551">
        <v>1276000</v>
      </c>
      <c r="L231" s="548" t="s">
        <v>2035</v>
      </c>
      <c r="M231" s="863">
        <v>35</v>
      </c>
      <c r="N231" s="271"/>
      <c r="P231" s="217"/>
      <c r="Q231" s="217"/>
      <c r="R231" s="217"/>
      <c r="S231" s="217"/>
      <c r="T231" s="217"/>
    </row>
    <row r="232" spans="3:20" s="421" customFormat="1" ht="17.399999999999999">
      <c r="C232" s="548">
        <v>226</v>
      </c>
      <c r="D232" s="548" t="s">
        <v>1821</v>
      </c>
      <c r="E232" s="549">
        <v>869000018377</v>
      </c>
      <c r="F232" s="1503" t="s">
        <v>1994</v>
      </c>
      <c r="G232" s="1509"/>
      <c r="H232" s="550" t="s">
        <v>2001</v>
      </c>
      <c r="I232" s="548" t="s">
        <v>2263</v>
      </c>
      <c r="J232" s="551">
        <v>1276000</v>
      </c>
      <c r="K232" s="551">
        <v>1276000</v>
      </c>
      <c r="L232" s="548" t="s">
        <v>2035</v>
      </c>
      <c r="M232" s="863">
        <v>35</v>
      </c>
      <c r="N232" s="271"/>
      <c r="P232" s="217"/>
      <c r="Q232" s="217"/>
      <c r="R232" s="217"/>
      <c r="S232" s="217"/>
      <c r="T232" s="217"/>
    </row>
    <row r="233" spans="3:20" s="421" customFormat="1" ht="17.399999999999999">
      <c r="C233" s="548">
        <v>227</v>
      </c>
      <c r="D233" s="548" t="s">
        <v>1821</v>
      </c>
      <c r="E233" s="549">
        <v>869000018378</v>
      </c>
      <c r="F233" s="1503" t="s">
        <v>1994</v>
      </c>
      <c r="G233" s="1509"/>
      <c r="H233" s="550" t="s">
        <v>2002</v>
      </c>
      <c r="I233" s="548" t="s">
        <v>2263</v>
      </c>
      <c r="J233" s="551">
        <v>1276000</v>
      </c>
      <c r="K233" s="551">
        <v>1276000</v>
      </c>
      <c r="L233" s="548" t="s">
        <v>2035</v>
      </c>
      <c r="M233" s="863">
        <v>35</v>
      </c>
      <c r="N233" s="271"/>
      <c r="P233" s="217"/>
      <c r="Q233" s="217"/>
      <c r="R233" s="217"/>
      <c r="S233" s="217"/>
      <c r="T233" s="217"/>
    </row>
    <row r="234" spans="3:20" s="421" customFormat="1" ht="17.399999999999999">
      <c r="C234" s="548">
        <v>228</v>
      </c>
      <c r="D234" s="548" t="s">
        <v>1821</v>
      </c>
      <c r="E234" s="549">
        <v>869000031131</v>
      </c>
      <c r="F234" s="1503" t="s">
        <v>1995</v>
      </c>
      <c r="G234" s="1509"/>
      <c r="H234" s="550" t="s">
        <v>2003</v>
      </c>
      <c r="I234" s="548" t="s">
        <v>2330</v>
      </c>
      <c r="J234" s="551">
        <v>61000.59</v>
      </c>
      <c r="K234" s="551">
        <v>61000.59</v>
      </c>
      <c r="L234" s="548" t="s">
        <v>2035</v>
      </c>
      <c r="M234" s="863">
        <v>1</v>
      </c>
      <c r="N234" s="271"/>
      <c r="P234" s="217"/>
      <c r="Q234" s="217"/>
      <c r="R234" s="217"/>
      <c r="S234" s="217"/>
      <c r="T234" s="217"/>
    </row>
    <row r="235" spans="3:20" s="421" customFormat="1" ht="17.399999999999999">
      <c r="C235" s="548">
        <v>229</v>
      </c>
      <c r="D235" s="548" t="s">
        <v>1821</v>
      </c>
      <c r="E235" s="549">
        <v>869000031132</v>
      </c>
      <c r="F235" s="1503" t="s">
        <v>1995</v>
      </c>
      <c r="G235" s="1509"/>
      <c r="H235" s="550" t="s">
        <v>2004</v>
      </c>
      <c r="I235" s="548" t="s">
        <v>2331</v>
      </c>
      <c r="J235" s="551">
        <v>61000.59</v>
      </c>
      <c r="K235" s="551">
        <v>61000.59</v>
      </c>
      <c r="L235" s="548" t="s">
        <v>2035</v>
      </c>
      <c r="M235" s="863">
        <v>1</v>
      </c>
      <c r="N235" s="271"/>
      <c r="P235" s="217"/>
      <c r="Q235" s="217"/>
      <c r="R235" s="217"/>
      <c r="S235" s="217"/>
      <c r="T235" s="217"/>
    </row>
    <row r="236" spans="3:20" ht="17.399999999999999">
      <c r="C236" s="548">
        <v>230</v>
      </c>
      <c r="D236" s="548" t="s">
        <v>1821</v>
      </c>
      <c r="E236" s="549">
        <v>869000031140</v>
      </c>
      <c r="F236" s="1503" t="s">
        <v>1996</v>
      </c>
      <c r="G236" s="1509"/>
      <c r="H236" s="550" t="s">
        <v>2005</v>
      </c>
      <c r="I236" s="548" t="s">
        <v>2332</v>
      </c>
      <c r="J236" s="551">
        <v>112000.42</v>
      </c>
      <c r="K236" s="551">
        <v>112000.42</v>
      </c>
      <c r="L236" s="548" t="s">
        <v>2035</v>
      </c>
      <c r="M236" s="863">
        <v>1</v>
      </c>
    </row>
    <row r="237" spans="3:20" ht="17.399999999999999">
      <c r="C237" s="548">
        <v>231</v>
      </c>
      <c r="D237" s="548" t="s">
        <v>1821</v>
      </c>
      <c r="E237" s="549">
        <v>869000031157</v>
      </c>
      <c r="F237" s="1503" t="s">
        <v>1996</v>
      </c>
      <c r="G237" s="1509"/>
      <c r="H237" s="550" t="s">
        <v>2006</v>
      </c>
      <c r="I237" s="548" t="s">
        <v>2333</v>
      </c>
      <c r="J237" s="551">
        <v>131999.56</v>
      </c>
      <c r="K237" s="551">
        <v>131999.56</v>
      </c>
      <c r="L237" s="548" t="s">
        <v>2035</v>
      </c>
      <c r="M237" s="863">
        <v>1</v>
      </c>
    </row>
    <row r="238" spans="3:20" ht="17.399999999999999">
      <c r="C238" s="548">
        <v>232</v>
      </c>
      <c r="D238" s="548" t="s">
        <v>1821</v>
      </c>
      <c r="E238" s="549">
        <v>869000031158</v>
      </c>
      <c r="F238" s="1503" t="s">
        <v>1996</v>
      </c>
      <c r="G238" s="1509"/>
      <c r="H238" s="550" t="s">
        <v>2007</v>
      </c>
      <c r="I238" s="548" t="s">
        <v>2334</v>
      </c>
      <c r="J238" s="551">
        <v>131999.56</v>
      </c>
      <c r="K238" s="551">
        <v>131999.56</v>
      </c>
      <c r="L238" s="548" t="s">
        <v>2035</v>
      </c>
      <c r="M238" s="863">
        <v>1</v>
      </c>
    </row>
    <row r="239" spans="3:20" s="421" customFormat="1" ht="17.399999999999999">
      <c r="C239" s="548">
        <v>233</v>
      </c>
      <c r="D239" s="548" t="s">
        <v>1821</v>
      </c>
      <c r="E239" s="549">
        <v>869000010402</v>
      </c>
      <c r="F239" s="1503" t="s">
        <v>1997</v>
      </c>
      <c r="G239" s="1509"/>
      <c r="H239" s="550" t="s">
        <v>2008</v>
      </c>
      <c r="I239" s="548" t="s">
        <v>2263</v>
      </c>
      <c r="J239" s="551">
        <v>95000</v>
      </c>
      <c r="K239" s="551">
        <v>95000</v>
      </c>
      <c r="L239" s="548" t="s">
        <v>2035</v>
      </c>
      <c r="M239" s="863">
        <v>4</v>
      </c>
      <c r="N239" s="271"/>
      <c r="P239" s="217"/>
      <c r="Q239" s="217"/>
      <c r="R239" s="217"/>
      <c r="S239" s="217"/>
      <c r="T239" s="217"/>
    </row>
    <row r="240" spans="3:20" s="421" customFormat="1" ht="17.399999999999999">
      <c r="C240" s="548">
        <v>234</v>
      </c>
      <c r="D240" s="548" t="s">
        <v>1821</v>
      </c>
      <c r="E240" s="549">
        <v>869000010403</v>
      </c>
      <c r="F240" s="1503" t="s">
        <v>1997</v>
      </c>
      <c r="G240" s="1509"/>
      <c r="H240" s="550" t="s">
        <v>2009</v>
      </c>
      <c r="I240" s="548" t="s">
        <v>2263</v>
      </c>
      <c r="J240" s="551">
        <v>95000</v>
      </c>
      <c r="K240" s="551">
        <v>95000</v>
      </c>
      <c r="L240" s="548" t="s">
        <v>2035</v>
      </c>
      <c r="M240" s="863">
        <v>4</v>
      </c>
      <c r="N240" s="271"/>
      <c r="P240" s="217"/>
      <c r="Q240" s="217"/>
      <c r="R240" s="217"/>
      <c r="S240" s="217"/>
      <c r="T240" s="217"/>
    </row>
    <row r="241" spans="3:20" s="421" customFormat="1" ht="17.399999999999999">
      <c r="C241" s="548">
        <v>235</v>
      </c>
      <c r="D241" s="548" t="s">
        <v>1821</v>
      </c>
      <c r="E241" s="549">
        <v>869000010404</v>
      </c>
      <c r="F241" s="1503" t="s">
        <v>1997</v>
      </c>
      <c r="G241" s="1509"/>
      <c r="H241" s="550" t="s">
        <v>2010</v>
      </c>
      <c r="I241" s="548" t="s">
        <v>2263</v>
      </c>
      <c r="J241" s="551">
        <v>95000</v>
      </c>
      <c r="K241" s="551">
        <v>95000</v>
      </c>
      <c r="L241" s="548" t="s">
        <v>2035</v>
      </c>
      <c r="M241" s="863">
        <v>4</v>
      </c>
      <c r="N241" s="271"/>
      <c r="P241" s="217"/>
      <c r="Q241" s="217"/>
      <c r="R241" s="217"/>
      <c r="S241" s="217"/>
      <c r="T241" s="217"/>
    </row>
    <row r="242" spans="3:20" s="421" customFormat="1" ht="17.399999999999999">
      <c r="C242" s="548">
        <v>236</v>
      </c>
      <c r="D242" s="548" t="s">
        <v>1821</v>
      </c>
      <c r="E242" s="549">
        <v>869000010405</v>
      </c>
      <c r="F242" s="1503" t="s">
        <v>1997</v>
      </c>
      <c r="G242" s="1509"/>
      <c r="H242" s="550" t="s">
        <v>2011</v>
      </c>
      <c r="I242" s="548" t="s">
        <v>2263</v>
      </c>
      <c r="J242" s="551">
        <v>95000</v>
      </c>
      <c r="K242" s="551">
        <v>95000</v>
      </c>
      <c r="L242" s="548" t="s">
        <v>2035</v>
      </c>
      <c r="M242" s="863">
        <v>4</v>
      </c>
      <c r="N242" s="271"/>
      <c r="P242" s="217"/>
      <c r="Q242" s="217"/>
      <c r="R242" s="217"/>
      <c r="S242" s="217"/>
      <c r="T242" s="217"/>
    </row>
    <row r="243" spans="3:20" s="421" customFormat="1" ht="17.399999999999999">
      <c r="C243" s="548">
        <v>237</v>
      </c>
      <c r="D243" s="548" t="s">
        <v>1821</v>
      </c>
      <c r="E243" s="549">
        <v>869000010406</v>
      </c>
      <c r="F243" s="1503" t="s">
        <v>1997</v>
      </c>
      <c r="G243" s="1509"/>
      <c r="H243" s="550" t="s">
        <v>2012</v>
      </c>
      <c r="I243" s="548" t="s">
        <v>2263</v>
      </c>
      <c r="J243" s="551">
        <v>95000</v>
      </c>
      <c r="K243" s="551">
        <v>95000</v>
      </c>
      <c r="L243" s="548" t="s">
        <v>2035</v>
      </c>
      <c r="M243" s="863">
        <v>4</v>
      </c>
      <c r="N243" s="271"/>
      <c r="P243" s="217"/>
      <c r="Q243" s="217"/>
      <c r="R243" s="217"/>
      <c r="S243" s="217"/>
      <c r="T243" s="217"/>
    </row>
    <row r="244" spans="3:20" s="421" customFormat="1" ht="17.399999999999999">
      <c r="C244" s="548">
        <v>238</v>
      </c>
      <c r="D244" s="548" t="s">
        <v>1821</v>
      </c>
      <c r="E244" s="549">
        <v>869000010407</v>
      </c>
      <c r="F244" s="1503" t="s">
        <v>1997</v>
      </c>
      <c r="G244" s="1509"/>
      <c r="H244" s="550" t="s">
        <v>2013</v>
      </c>
      <c r="I244" s="548" t="s">
        <v>2263</v>
      </c>
      <c r="J244" s="551">
        <v>95000</v>
      </c>
      <c r="K244" s="551">
        <v>95000</v>
      </c>
      <c r="L244" s="548" t="s">
        <v>2035</v>
      </c>
      <c r="M244" s="863">
        <v>4</v>
      </c>
      <c r="N244" s="271"/>
      <c r="P244" s="217"/>
      <c r="Q244" s="217"/>
      <c r="R244" s="217"/>
      <c r="S244" s="217"/>
      <c r="T244" s="217"/>
    </row>
    <row r="245" spans="3:20" s="421" customFormat="1" ht="17.399999999999999">
      <c r="C245" s="548">
        <v>239</v>
      </c>
      <c r="D245" s="548" t="s">
        <v>1821</v>
      </c>
      <c r="E245" s="549">
        <v>869000010408</v>
      </c>
      <c r="F245" s="1503" t="s">
        <v>1997</v>
      </c>
      <c r="G245" s="1509"/>
      <c r="H245" s="550" t="s">
        <v>2014</v>
      </c>
      <c r="I245" s="548" t="s">
        <v>2263</v>
      </c>
      <c r="J245" s="551">
        <v>95000</v>
      </c>
      <c r="K245" s="551">
        <v>95000</v>
      </c>
      <c r="L245" s="548" t="s">
        <v>2035</v>
      </c>
      <c r="M245" s="863">
        <v>4</v>
      </c>
      <c r="N245" s="271"/>
      <c r="P245" s="217"/>
      <c r="Q245" s="217"/>
      <c r="R245" s="217"/>
      <c r="S245" s="217"/>
      <c r="T245" s="217"/>
    </row>
    <row r="246" spans="3:20" s="421" customFormat="1" ht="17.399999999999999">
      <c r="C246" s="548">
        <v>240</v>
      </c>
      <c r="D246" s="548" t="s">
        <v>1821</v>
      </c>
      <c r="E246" s="549">
        <v>869000010409</v>
      </c>
      <c r="F246" s="1503" t="s">
        <v>1997</v>
      </c>
      <c r="G246" s="1509"/>
      <c r="H246" s="550" t="s">
        <v>2015</v>
      </c>
      <c r="I246" s="548" t="s">
        <v>2263</v>
      </c>
      <c r="J246" s="551">
        <v>95000</v>
      </c>
      <c r="K246" s="551">
        <v>95000</v>
      </c>
      <c r="L246" s="548" t="s">
        <v>2035</v>
      </c>
      <c r="M246" s="863">
        <v>4</v>
      </c>
      <c r="N246" s="271"/>
      <c r="P246" s="217"/>
      <c r="Q246" s="217"/>
      <c r="R246" s="217"/>
      <c r="S246" s="217"/>
      <c r="T246" s="217"/>
    </row>
    <row r="247" spans="3:20" s="421" customFormat="1" ht="17.399999999999999">
      <c r="C247" s="548">
        <v>241</v>
      </c>
      <c r="D247" s="548" t="s">
        <v>1821</v>
      </c>
      <c r="E247" s="549">
        <v>869000010410</v>
      </c>
      <c r="F247" s="1503" t="s">
        <v>1997</v>
      </c>
      <c r="G247" s="1509"/>
      <c r="H247" s="550" t="s">
        <v>2016</v>
      </c>
      <c r="I247" s="548" t="s">
        <v>2263</v>
      </c>
      <c r="J247" s="551">
        <v>95000</v>
      </c>
      <c r="K247" s="551">
        <v>95000</v>
      </c>
      <c r="L247" s="548" t="s">
        <v>2035</v>
      </c>
      <c r="M247" s="863">
        <v>4</v>
      </c>
      <c r="N247" s="271"/>
      <c r="P247" s="217"/>
      <c r="Q247" s="217"/>
      <c r="R247" s="217"/>
      <c r="S247" s="217"/>
      <c r="T247" s="217"/>
    </row>
    <row r="248" spans="3:20" s="421" customFormat="1" ht="17.399999999999999">
      <c r="C248" s="548">
        <v>242</v>
      </c>
      <c r="D248" s="548" t="s">
        <v>1821</v>
      </c>
      <c r="E248" s="549">
        <v>869000010411</v>
      </c>
      <c r="F248" s="1503" t="s">
        <v>1997</v>
      </c>
      <c r="G248" s="1509"/>
      <c r="H248" s="550" t="s">
        <v>2017</v>
      </c>
      <c r="I248" s="548" t="s">
        <v>2263</v>
      </c>
      <c r="J248" s="551">
        <v>95000</v>
      </c>
      <c r="K248" s="551">
        <v>95000</v>
      </c>
      <c r="L248" s="548" t="s">
        <v>2035</v>
      </c>
      <c r="M248" s="863">
        <v>4</v>
      </c>
      <c r="N248" s="271"/>
      <c r="P248" s="217"/>
      <c r="Q248" s="217"/>
      <c r="R248" s="217"/>
      <c r="S248" s="217"/>
      <c r="T248" s="217"/>
    </row>
    <row r="249" spans="3:20" s="421" customFormat="1" ht="17.399999999999999">
      <c r="C249" s="548">
        <v>243</v>
      </c>
      <c r="D249" s="548" t="s">
        <v>1821</v>
      </c>
      <c r="E249" s="549">
        <v>869000010412</v>
      </c>
      <c r="F249" s="1503" t="s">
        <v>1997</v>
      </c>
      <c r="G249" s="1509"/>
      <c r="H249" s="550" t="s">
        <v>2018</v>
      </c>
      <c r="I249" s="548" t="s">
        <v>2263</v>
      </c>
      <c r="J249" s="551">
        <v>95000</v>
      </c>
      <c r="K249" s="551">
        <v>95000</v>
      </c>
      <c r="L249" s="548" t="s">
        <v>2035</v>
      </c>
      <c r="M249" s="863">
        <v>4</v>
      </c>
      <c r="N249" s="271"/>
      <c r="P249" s="217"/>
      <c r="Q249" s="217"/>
      <c r="R249" s="217"/>
      <c r="S249" s="217"/>
      <c r="T249" s="217"/>
    </row>
    <row r="250" spans="3:20" s="421" customFormat="1" ht="17.399999999999999">
      <c r="C250" s="548">
        <v>244</v>
      </c>
      <c r="D250" s="548" t="s">
        <v>1821</v>
      </c>
      <c r="E250" s="549">
        <v>869000010413</v>
      </c>
      <c r="F250" s="1503" t="s">
        <v>1997</v>
      </c>
      <c r="G250" s="1509"/>
      <c r="H250" s="550" t="s">
        <v>2019</v>
      </c>
      <c r="I250" s="548" t="s">
        <v>2263</v>
      </c>
      <c r="J250" s="551">
        <v>95000</v>
      </c>
      <c r="K250" s="551">
        <v>95000</v>
      </c>
      <c r="L250" s="548" t="s">
        <v>2035</v>
      </c>
      <c r="M250" s="863">
        <v>4</v>
      </c>
      <c r="N250" s="271"/>
      <c r="P250" s="217"/>
      <c r="Q250" s="217"/>
      <c r="R250" s="217"/>
      <c r="S250" s="217"/>
      <c r="T250" s="217"/>
    </row>
    <row r="251" spans="3:20" s="421" customFormat="1" ht="17.399999999999999">
      <c r="C251" s="548">
        <v>245</v>
      </c>
      <c r="D251" s="548" t="s">
        <v>1821</v>
      </c>
      <c r="E251" s="549">
        <v>869000010414</v>
      </c>
      <c r="F251" s="1503" t="s">
        <v>1997</v>
      </c>
      <c r="G251" s="1509"/>
      <c r="H251" s="550" t="s">
        <v>2020</v>
      </c>
      <c r="I251" s="548" t="s">
        <v>2263</v>
      </c>
      <c r="J251" s="551">
        <v>95000</v>
      </c>
      <c r="K251" s="551">
        <v>95000</v>
      </c>
      <c r="L251" s="548" t="s">
        <v>2035</v>
      </c>
      <c r="M251" s="863">
        <v>4</v>
      </c>
      <c r="N251" s="271"/>
      <c r="P251" s="217"/>
      <c r="Q251" s="217"/>
      <c r="R251" s="217"/>
      <c r="S251" s="217"/>
      <c r="T251" s="217"/>
    </row>
    <row r="252" spans="3:20" ht="17.399999999999999">
      <c r="C252" s="548">
        <v>246</v>
      </c>
      <c r="D252" s="548" t="s">
        <v>1821</v>
      </c>
      <c r="E252" s="549">
        <v>869000010415</v>
      </c>
      <c r="F252" s="1503" t="s">
        <v>1997</v>
      </c>
      <c r="G252" s="1509"/>
      <c r="H252" s="550" t="s">
        <v>2021</v>
      </c>
      <c r="I252" s="548" t="s">
        <v>2263</v>
      </c>
      <c r="J252" s="551">
        <v>95000</v>
      </c>
      <c r="K252" s="551">
        <v>95000</v>
      </c>
      <c r="L252" s="548" t="s">
        <v>2035</v>
      </c>
      <c r="M252" s="863">
        <v>4</v>
      </c>
    </row>
    <row r="253" spans="3:20" ht="17.399999999999999">
      <c r="C253" s="548">
        <v>247</v>
      </c>
      <c r="D253" s="548" t="s">
        <v>1821</v>
      </c>
      <c r="E253" s="549">
        <v>869000010416</v>
      </c>
      <c r="F253" s="1503" t="s">
        <v>1997</v>
      </c>
      <c r="G253" s="1509"/>
      <c r="H253" s="550" t="s">
        <v>2022</v>
      </c>
      <c r="I253" s="548" t="s">
        <v>2263</v>
      </c>
      <c r="J253" s="551">
        <v>95000</v>
      </c>
      <c r="K253" s="551">
        <v>95000</v>
      </c>
      <c r="L253" s="548" t="s">
        <v>2035</v>
      </c>
      <c r="M253" s="863">
        <v>4</v>
      </c>
    </row>
    <row r="254" spans="3:20" ht="17.399999999999999">
      <c r="C254" s="548">
        <v>248</v>
      </c>
      <c r="D254" s="548" t="s">
        <v>1821</v>
      </c>
      <c r="E254" s="549">
        <v>869000010418</v>
      </c>
      <c r="F254" s="1503" t="s">
        <v>1997</v>
      </c>
      <c r="G254" s="1509"/>
      <c r="H254" s="550" t="s">
        <v>2023</v>
      </c>
      <c r="I254" s="548" t="s">
        <v>2263</v>
      </c>
      <c r="J254" s="551">
        <v>95000</v>
      </c>
      <c r="K254" s="551">
        <v>95000</v>
      </c>
      <c r="L254" s="548" t="s">
        <v>2035</v>
      </c>
      <c r="M254" s="863">
        <v>4</v>
      </c>
    </row>
    <row r="255" spans="3:20" ht="17.399999999999999">
      <c r="C255" s="548">
        <v>249</v>
      </c>
      <c r="D255" s="548" t="s">
        <v>1821</v>
      </c>
      <c r="E255" s="549">
        <v>869000010419</v>
      </c>
      <c r="F255" s="1503" t="s">
        <v>1997</v>
      </c>
      <c r="G255" s="1509"/>
      <c r="H255" s="550" t="s">
        <v>2024</v>
      </c>
      <c r="I255" s="548" t="s">
        <v>2263</v>
      </c>
      <c r="J255" s="551">
        <v>95000</v>
      </c>
      <c r="K255" s="551">
        <v>95000</v>
      </c>
      <c r="L255" s="548" t="s">
        <v>2035</v>
      </c>
      <c r="M255" s="863">
        <v>4</v>
      </c>
    </row>
    <row r="256" spans="3:20" ht="17.399999999999999">
      <c r="C256" s="548">
        <v>250</v>
      </c>
      <c r="D256" s="548" t="s">
        <v>1821</v>
      </c>
      <c r="E256" s="549">
        <v>869000010420</v>
      </c>
      <c r="F256" s="1503" t="s">
        <v>1997</v>
      </c>
      <c r="G256" s="1509"/>
      <c r="H256" s="550" t="s">
        <v>2025</v>
      </c>
      <c r="I256" s="548" t="s">
        <v>2263</v>
      </c>
      <c r="J256" s="551">
        <v>95000</v>
      </c>
      <c r="K256" s="551">
        <v>95000</v>
      </c>
      <c r="L256" s="548" t="s">
        <v>2035</v>
      </c>
      <c r="M256" s="863">
        <v>4</v>
      </c>
    </row>
    <row r="257" spans="3:20" ht="17.399999999999999">
      <c r="C257" s="548">
        <v>251</v>
      </c>
      <c r="D257" s="548" t="s">
        <v>1821</v>
      </c>
      <c r="E257" s="549">
        <v>869000010421</v>
      </c>
      <c r="F257" s="1503" t="s">
        <v>1997</v>
      </c>
      <c r="G257" s="1509"/>
      <c r="H257" s="550" t="s">
        <v>2026</v>
      </c>
      <c r="I257" s="548" t="s">
        <v>2263</v>
      </c>
      <c r="J257" s="551">
        <v>95000</v>
      </c>
      <c r="K257" s="551">
        <v>95000</v>
      </c>
      <c r="L257" s="548" t="s">
        <v>2035</v>
      </c>
      <c r="M257" s="863">
        <v>4</v>
      </c>
    </row>
    <row r="258" spans="3:20" ht="17.399999999999999">
      <c r="C258" s="548">
        <v>252</v>
      </c>
      <c r="D258" s="548" t="s">
        <v>1821</v>
      </c>
      <c r="E258" s="549">
        <v>869000019702</v>
      </c>
      <c r="F258" s="1503" t="s">
        <v>1998</v>
      </c>
      <c r="G258" s="1509"/>
      <c r="H258" s="550" t="s">
        <v>2027</v>
      </c>
      <c r="I258" s="548" t="s">
        <v>2263</v>
      </c>
      <c r="J258" s="551">
        <v>450000</v>
      </c>
      <c r="K258" s="551">
        <v>450000</v>
      </c>
      <c r="L258" s="548" t="s">
        <v>2035</v>
      </c>
      <c r="M258" s="863">
        <v>50</v>
      </c>
    </row>
    <row r="259" spans="3:20" ht="17.399999999999999">
      <c r="C259" s="548">
        <v>253</v>
      </c>
      <c r="D259" s="548" t="s">
        <v>1821</v>
      </c>
      <c r="E259" s="549">
        <v>869000019703</v>
      </c>
      <c r="F259" s="1503" t="s">
        <v>1998</v>
      </c>
      <c r="G259" s="1509"/>
      <c r="H259" s="550" t="s">
        <v>2028</v>
      </c>
      <c r="I259" s="548" t="s">
        <v>2263</v>
      </c>
      <c r="J259" s="551">
        <v>450000</v>
      </c>
      <c r="K259" s="551">
        <v>450000</v>
      </c>
      <c r="L259" s="548" t="s">
        <v>2035</v>
      </c>
      <c r="M259" s="863">
        <v>50</v>
      </c>
    </row>
    <row r="260" spans="3:20" ht="17.399999999999999">
      <c r="C260" s="548">
        <v>254</v>
      </c>
      <c r="D260" s="548" t="s">
        <v>1821</v>
      </c>
      <c r="E260" s="549">
        <v>869000019704</v>
      </c>
      <c r="F260" s="1503" t="s">
        <v>1998</v>
      </c>
      <c r="G260" s="1509"/>
      <c r="H260" s="550" t="s">
        <v>2029</v>
      </c>
      <c r="I260" s="548" t="s">
        <v>2263</v>
      </c>
      <c r="J260" s="551">
        <v>450000</v>
      </c>
      <c r="K260" s="551">
        <v>450000</v>
      </c>
      <c r="L260" s="548" t="s">
        <v>2035</v>
      </c>
      <c r="M260" s="863">
        <v>50</v>
      </c>
    </row>
    <row r="261" spans="3:20" ht="17.399999999999999">
      <c r="C261" s="548">
        <v>255</v>
      </c>
      <c r="D261" s="548" t="s">
        <v>1821</v>
      </c>
      <c r="E261" s="549">
        <v>869000019705</v>
      </c>
      <c r="F261" s="1503" t="s">
        <v>1998</v>
      </c>
      <c r="G261" s="1509"/>
      <c r="H261" s="550" t="s">
        <v>2030</v>
      </c>
      <c r="I261" s="548" t="s">
        <v>2263</v>
      </c>
      <c r="J261" s="551">
        <v>450000</v>
      </c>
      <c r="K261" s="551">
        <v>450000</v>
      </c>
      <c r="L261" s="548" t="s">
        <v>2035</v>
      </c>
      <c r="M261" s="863">
        <v>50</v>
      </c>
    </row>
    <row r="262" spans="3:20" ht="17.399999999999999">
      <c r="C262" s="548">
        <v>256</v>
      </c>
      <c r="D262" s="548" t="s">
        <v>1821</v>
      </c>
      <c r="E262" s="549">
        <v>869000019706</v>
      </c>
      <c r="F262" s="1503" t="s">
        <v>1998</v>
      </c>
      <c r="G262" s="1509"/>
      <c r="H262" s="550" t="s">
        <v>2031</v>
      </c>
      <c r="I262" s="548" t="s">
        <v>2263</v>
      </c>
      <c r="J262" s="551">
        <v>450000</v>
      </c>
      <c r="K262" s="551">
        <v>450000</v>
      </c>
      <c r="L262" s="548" t="s">
        <v>2035</v>
      </c>
      <c r="M262" s="863">
        <v>50</v>
      </c>
    </row>
    <row r="263" spans="3:20" s="421" customFormat="1" ht="17.399999999999999">
      <c r="C263" s="548">
        <v>257</v>
      </c>
      <c r="D263" s="548" t="s">
        <v>1821</v>
      </c>
      <c r="E263" s="549">
        <v>869000019707</v>
      </c>
      <c r="F263" s="1503" t="s">
        <v>1998</v>
      </c>
      <c r="G263" s="1509"/>
      <c r="H263" s="550" t="s">
        <v>2032</v>
      </c>
      <c r="I263" s="548" t="s">
        <v>2263</v>
      </c>
      <c r="J263" s="551">
        <v>450000</v>
      </c>
      <c r="K263" s="551">
        <v>450000</v>
      </c>
      <c r="L263" s="548" t="s">
        <v>2035</v>
      </c>
      <c r="M263" s="863">
        <v>50</v>
      </c>
      <c r="N263" s="271"/>
      <c r="P263" s="217"/>
      <c r="Q263" s="217"/>
      <c r="R263" s="217"/>
      <c r="S263" s="217"/>
      <c r="T263" s="217"/>
    </row>
    <row r="264" spans="3:20" s="421" customFormat="1" ht="17.399999999999999">
      <c r="C264" s="548">
        <v>258</v>
      </c>
      <c r="D264" s="548" t="s">
        <v>1821</v>
      </c>
      <c r="E264" s="549">
        <v>869000019708</v>
      </c>
      <c r="F264" s="1503" t="s">
        <v>1998</v>
      </c>
      <c r="G264" s="1509"/>
      <c r="H264" s="550" t="s">
        <v>2033</v>
      </c>
      <c r="I264" s="548" t="s">
        <v>2263</v>
      </c>
      <c r="J264" s="551">
        <v>450000</v>
      </c>
      <c r="K264" s="551">
        <v>450000</v>
      </c>
      <c r="L264" s="548" t="s">
        <v>2035</v>
      </c>
      <c r="M264" s="863">
        <v>50</v>
      </c>
      <c r="N264" s="271"/>
      <c r="P264" s="217"/>
      <c r="Q264" s="217"/>
      <c r="R264" s="217"/>
      <c r="S264" s="217"/>
      <c r="T264" s="217"/>
    </row>
    <row r="265" spans="3:20" s="421" customFormat="1" ht="17.399999999999999">
      <c r="C265" s="548">
        <v>259</v>
      </c>
      <c r="D265" s="548" t="s">
        <v>1821</v>
      </c>
      <c r="E265" s="868">
        <v>869000019709</v>
      </c>
      <c r="F265" s="1503" t="s">
        <v>1998</v>
      </c>
      <c r="G265" s="1509"/>
      <c r="H265" s="550" t="s">
        <v>2034</v>
      </c>
      <c r="I265" s="548" t="s">
        <v>2263</v>
      </c>
      <c r="J265" s="551">
        <v>450000</v>
      </c>
      <c r="K265" s="551">
        <v>450000</v>
      </c>
      <c r="L265" s="548" t="s">
        <v>2035</v>
      </c>
      <c r="M265" s="863">
        <v>50</v>
      </c>
      <c r="N265" s="271"/>
      <c r="P265" s="217"/>
      <c r="Q265" s="217"/>
      <c r="R265" s="217"/>
      <c r="S265" s="217"/>
      <c r="T265" s="217"/>
    </row>
    <row r="266" spans="3:20" s="421" customFormat="1" ht="17.399999999999999">
      <c r="C266" s="548">
        <v>260</v>
      </c>
      <c r="D266" s="548" t="s">
        <v>2217</v>
      </c>
      <c r="E266" s="869" t="s">
        <v>2199</v>
      </c>
      <c r="F266" s="1549" t="s">
        <v>2172</v>
      </c>
      <c r="G266" s="1550"/>
      <c r="H266" s="869" t="s">
        <v>2208</v>
      </c>
      <c r="I266" s="598" t="s">
        <v>2263</v>
      </c>
      <c r="J266" s="870">
        <v>240712.01</v>
      </c>
      <c r="K266" s="870">
        <v>240712.01</v>
      </c>
      <c r="L266" s="598" t="s">
        <v>2035</v>
      </c>
      <c r="M266" s="871">
        <v>4</v>
      </c>
      <c r="N266" s="271"/>
      <c r="P266" s="217"/>
      <c r="Q266" s="217"/>
      <c r="R266" s="217"/>
      <c r="S266" s="217"/>
      <c r="T266" s="217"/>
    </row>
    <row r="267" spans="3:20" s="421" customFormat="1" ht="17.399999999999999">
      <c r="C267" s="548">
        <v>261</v>
      </c>
      <c r="D267" s="548" t="s">
        <v>2217</v>
      </c>
      <c r="E267" s="869" t="s">
        <v>2200</v>
      </c>
      <c r="F267" s="1549" t="s">
        <v>2172</v>
      </c>
      <c r="G267" s="1550"/>
      <c r="H267" s="869" t="s">
        <v>2209</v>
      </c>
      <c r="I267" s="598" t="s">
        <v>2263</v>
      </c>
      <c r="J267" s="870">
        <v>240712.01</v>
      </c>
      <c r="K267" s="870">
        <v>240712.01</v>
      </c>
      <c r="L267" s="598" t="s">
        <v>2035</v>
      </c>
      <c r="M267" s="871">
        <v>4</v>
      </c>
      <c r="N267" s="271"/>
      <c r="P267" s="217"/>
      <c r="Q267" s="217"/>
      <c r="R267" s="217"/>
      <c r="S267" s="217"/>
      <c r="T267" s="217"/>
    </row>
    <row r="268" spans="3:20" s="421" customFormat="1" ht="17.399999999999999">
      <c r="C268" s="548">
        <v>262</v>
      </c>
      <c r="D268" s="548" t="s">
        <v>2217</v>
      </c>
      <c r="E268" s="869" t="s">
        <v>2201</v>
      </c>
      <c r="F268" s="1549" t="s">
        <v>2172</v>
      </c>
      <c r="G268" s="1550"/>
      <c r="H268" s="869" t="s">
        <v>2210</v>
      </c>
      <c r="I268" s="598" t="s">
        <v>2263</v>
      </c>
      <c r="J268" s="870">
        <v>240712.01</v>
      </c>
      <c r="K268" s="870">
        <v>240712.01</v>
      </c>
      <c r="L268" s="598" t="s">
        <v>2035</v>
      </c>
      <c r="M268" s="871">
        <v>4</v>
      </c>
      <c r="N268" s="271"/>
      <c r="P268" s="217"/>
      <c r="Q268" s="217"/>
      <c r="R268" s="217"/>
      <c r="S268" s="217"/>
      <c r="T268" s="217"/>
    </row>
    <row r="269" spans="3:20" s="421" customFormat="1" ht="17.399999999999999">
      <c r="C269" s="548">
        <v>263</v>
      </c>
      <c r="D269" s="548" t="s">
        <v>2217</v>
      </c>
      <c r="E269" s="869" t="s">
        <v>2202</v>
      </c>
      <c r="F269" s="1549" t="s">
        <v>2172</v>
      </c>
      <c r="G269" s="1550"/>
      <c r="H269" s="869" t="s">
        <v>2211</v>
      </c>
      <c r="I269" s="598" t="s">
        <v>2263</v>
      </c>
      <c r="J269" s="870">
        <v>240712.01</v>
      </c>
      <c r="K269" s="870">
        <v>240712.01</v>
      </c>
      <c r="L269" s="598" t="s">
        <v>2035</v>
      </c>
      <c r="M269" s="871">
        <v>4</v>
      </c>
      <c r="N269" s="271"/>
      <c r="P269" s="217"/>
      <c r="Q269" s="217"/>
      <c r="R269" s="217"/>
      <c r="S269" s="217"/>
      <c r="T269" s="217"/>
    </row>
    <row r="270" spans="3:20" s="421" customFormat="1" ht="17.399999999999999">
      <c r="C270" s="548">
        <v>264</v>
      </c>
      <c r="D270" s="548" t="s">
        <v>2217</v>
      </c>
      <c r="E270" s="869" t="s">
        <v>2203</v>
      </c>
      <c r="F270" s="1549" t="s">
        <v>2172</v>
      </c>
      <c r="G270" s="1550"/>
      <c r="H270" s="869" t="s">
        <v>2212</v>
      </c>
      <c r="I270" s="598" t="s">
        <v>2263</v>
      </c>
      <c r="J270" s="870">
        <v>240712.01</v>
      </c>
      <c r="K270" s="870">
        <v>240712.01</v>
      </c>
      <c r="L270" s="598" t="s">
        <v>2035</v>
      </c>
      <c r="M270" s="871">
        <v>4</v>
      </c>
      <c r="N270" s="271"/>
      <c r="P270" s="217"/>
      <c r="Q270" s="217"/>
      <c r="R270" s="217"/>
      <c r="S270" s="217"/>
      <c r="T270" s="217"/>
    </row>
    <row r="271" spans="3:20" s="421" customFormat="1" ht="17.399999999999999">
      <c r="C271" s="548">
        <v>265</v>
      </c>
      <c r="D271" s="548" t="s">
        <v>2217</v>
      </c>
      <c r="E271" s="869" t="s">
        <v>2204</v>
      </c>
      <c r="F271" s="1549" t="s">
        <v>2172</v>
      </c>
      <c r="G271" s="1550"/>
      <c r="H271" s="869" t="s">
        <v>2213</v>
      </c>
      <c r="I271" s="598" t="s">
        <v>2263</v>
      </c>
      <c r="J271" s="870">
        <v>240712.01</v>
      </c>
      <c r="K271" s="870">
        <v>240712.01</v>
      </c>
      <c r="L271" s="598" t="s">
        <v>2035</v>
      </c>
      <c r="M271" s="871">
        <v>4</v>
      </c>
      <c r="N271" s="271"/>
      <c r="P271" s="217"/>
      <c r="Q271" s="217"/>
      <c r="R271" s="217"/>
      <c r="S271" s="217"/>
      <c r="T271" s="217"/>
    </row>
    <row r="272" spans="3:20" s="421" customFormat="1" ht="17.399999999999999">
      <c r="C272" s="548">
        <v>266</v>
      </c>
      <c r="D272" s="548" t="s">
        <v>2217</v>
      </c>
      <c r="E272" s="869" t="s">
        <v>2205</v>
      </c>
      <c r="F272" s="1549" t="s">
        <v>2172</v>
      </c>
      <c r="G272" s="1550"/>
      <c r="H272" s="869" t="s">
        <v>2214</v>
      </c>
      <c r="I272" s="598" t="s">
        <v>2263</v>
      </c>
      <c r="J272" s="870">
        <v>240712.01</v>
      </c>
      <c r="K272" s="870">
        <v>240712.01</v>
      </c>
      <c r="L272" s="598" t="s">
        <v>2035</v>
      </c>
      <c r="M272" s="871">
        <v>4</v>
      </c>
      <c r="N272" s="271"/>
      <c r="P272" s="217"/>
      <c r="Q272" s="217"/>
      <c r="R272" s="217"/>
      <c r="S272" s="217"/>
      <c r="T272" s="217"/>
    </row>
    <row r="273" spans="3:20" s="421" customFormat="1" ht="17.399999999999999">
      <c r="C273" s="548">
        <v>267</v>
      </c>
      <c r="D273" s="548" t="s">
        <v>2217</v>
      </c>
      <c r="E273" s="869" t="s">
        <v>2206</v>
      </c>
      <c r="F273" s="1549" t="s">
        <v>2172</v>
      </c>
      <c r="G273" s="1550"/>
      <c r="H273" s="869" t="s">
        <v>2215</v>
      </c>
      <c r="I273" s="598" t="s">
        <v>2263</v>
      </c>
      <c r="J273" s="870">
        <v>240712.01</v>
      </c>
      <c r="K273" s="870">
        <v>240712.01</v>
      </c>
      <c r="L273" s="598" t="s">
        <v>2035</v>
      </c>
      <c r="M273" s="871">
        <v>4</v>
      </c>
      <c r="N273" s="271"/>
      <c r="P273" s="217"/>
      <c r="Q273" s="217"/>
      <c r="R273" s="217"/>
      <c r="S273" s="217"/>
      <c r="T273" s="217"/>
    </row>
    <row r="274" spans="3:20" s="421" customFormat="1" ht="17.399999999999999">
      <c r="C274" s="548">
        <v>268</v>
      </c>
      <c r="D274" s="548" t="s">
        <v>2217</v>
      </c>
      <c r="E274" s="869" t="s">
        <v>2207</v>
      </c>
      <c r="F274" s="1549" t="s">
        <v>2172</v>
      </c>
      <c r="G274" s="1550"/>
      <c r="H274" s="869" t="s">
        <v>2216</v>
      </c>
      <c r="I274" s="598" t="s">
        <v>2263</v>
      </c>
      <c r="J274" s="870">
        <v>240712.01</v>
      </c>
      <c r="K274" s="870">
        <v>240712.01</v>
      </c>
      <c r="L274" s="598" t="s">
        <v>2035</v>
      </c>
      <c r="M274" s="871">
        <v>4</v>
      </c>
      <c r="N274" s="271"/>
      <c r="P274" s="217"/>
      <c r="Q274" s="217"/>
      <c r="R274" s="217"/>
      <c r="S274" s="217"/>
      <c r="T274" s="217"/>
    </row>
    <row r="275" spans="3:20" s="421" customFormat="1" ht="17.399999999999999">
      <c r="C275" s="548">
        <v>269</v>
      </c>
      <c r="D275" s="548" t="s">
        <v>1821</v>
      </c>
      <c r="E275" s="549">
        <v>869000008649</v>
      </c>
      <c r="F275" s="1546" t="s">
        <v>1863</v>
      </c>
      <c r="G275" s="1547"/>
      <c r="H275" s="550" t="s">
        <v>1864</v>
      </c>
      <c r="I275" s="548" t="s">
        <v>2263</v>
      </c>
      <c r="J275" s="551">
        <v>950000</v>
      </c>
      <c r="K275" s="551">
        <v>950000</v>
      </c>
      <c r="L275" s="548" t="s">
        <v>1711</v>
      </c>
      <c r="M275" s="863">
        <v>80</v>
      </c>
      <c r="N275" s="271"/>
      <c r="P275" s="217"/>
      <c r="Q275" s="217"/>
      <c r="R275" s="217"/>
      <c r="S275" s="217"/>
      <c r="T275" s="217"/>
    </row>
    <row r="276" spans="3:20" s="421" customFormat="1" ht="17.399999999999999">
      <c r="C276" s="548">
        <v>270</v>
      </c>
      <c r="D276" s="548" t="s">
        <v>1822</v>
      </c>
      <c r="E276" s="549" t="s">
        <v>2036</v>
      </c>
      <c r="F276" s="1503" t="s">
        <v>2039</v>
      </c>
      <c r="G276" s="1509"/>
      <c r="H276" s="552" t="s">
        <v>2040</v>
      </c>
      <c r="I276" s="548" t="s">
        <v>2263</v>
      </c>
      <c r="J276" s="551">
        <v>273520</v>
      </c>
      <c r="K276" s="551">
        <v>273520</v>
      </c>
      <c r="L276" s="548" t="s">
        <v>1711</v>
      </c>
      <c r="M276" s="863">
        <v>60</v>
      </c>
      <c r="N276" s="271"/>
      <c r="P276" s="217"/>
      <c r="Q276" s="217"/>
      <c r="R276" s="217"/>
      <c r="S276" s="217"/>
      <c r="T276" s="217"/>
    </row>
    <row r="277" spans="3:20" s="421" customFormat="1" ht="17.399999999999999">
      <c r="C277" s="548">
        <v>271</v>
      </c>
      <c r="D277" s="548" t="s">
        <v>1822</v>
      </c>
      <c r="E277" s="549" t="s">
        <v>2037</v>
      </c>
      <c r="F277" s="1503" t="s">
        <v>2039</v>
      </c>
      <c r="G277" s="1509"/>
      <c r="H277" s="552" t="s">
        <v>2041</v>
      </c>
      <c r="I277" s="548" t="s">
        <v>2263</v>
      </c>
      <c r="J277" s="551">
        <v>273520</v>
      </c>
      <c r="K277" s="551">
        <v>273520</v>
      </c>
      <c r="L277" s="548" t="s">
        <v>1711</v>
      </c>
      <c r="M277" s="863">
        <v>60</v>
      </c>
      <c r="N277" s="271"/>
      <c r="P277" s="217"/>
      <c r="Q277" s="217"/>
      <c r="R277" s="217"/>
      <c r="S277" s="217"/>
      <c r="T277" s="217"/>
    </row>
    <row r="278" spans="3:20" s="421" customFormat="1" ht="17.399999999999999">
      <c r="C278" s="548">
        <v>272</v>
      </c>
      <c r="D278" s="548" t="s">
        <v>1822</v>
      </c>
      <c r="E278" s="549">
        <v>869000026940</v>
      </c>
      <c r="F278" s="1503" t="s">
        <v>2039</v>
      </c>
      <c r="G278" s="1509"/>
      <c r="H278" s="552" t="s">
        <v>2042</v>
      </c>
      <c r="I278" s="548" t="s">
        <v>2263</v>
      </c>
      <c r="J278" s="551">
        <v>273520</v>
      </c>
      <c r="K278" s="551">
        <v>273520</v>
      </c>
      <c r="L278" s="548" t="s">
        <v>1711</v>
      </c>
      <c r="M278" s="863">
        <v>60</v>
      </c>
      <c r="N278" s="271"/>
      <c r="P278" s="217"/>
      <c r="Q278" s="217"/>
      <c r="R278" s="217"/>
      <c r="S278" s="217"/>
      <c r="T278" s="217"/>
    </row>
    <row r="279" spans="3:20" s="421" customFormat="1" ht="17.399999999999999">
      <c r="C279" s="548">
        <v>273</v>
      </c>
      <c r="D279" s="548" t="s">
        <v>1822</v>
      </c>
      <c r="E279" s="549" t="s">
        <v>2038</v>
      </c>
      <c r="F279" s="1503" t="s">
        <v>2039</v>
      </c>
      <c r="G279" s="1509"/>
      <c r="H279" s="552" t="s">
        <v>2043</v>
      </c>
      <c r="I279" s="548" t="s">
        <v>2263</v>
      </c>
      <c r="J279" s="551">
        <v>287100</v>
      </c>
      <c r="K279" s="551">
        <v>287100</v>
      </c>
      <c r="L279" s="548" t="s">
        <v>1711</v>
      </c>
      <c r="M279" s="863">
        <v>60</v>
      </c>
      <c r="N279" s="271"/>
      <c r="P279" s="217"/>
      <c r="Q279" s="217"/>
      <c r="R279" s="217"/>
      <c r="S279" s="217"/>
      <c r="T279" s="217"/>
    </row>
    <row r="280" spans="3:20" s="421" customFormat="1" ht="17.399999999999999">
      <c r="C280" s="548">
        <v>274</v>
      </c>
      <c r="D280" s="548" t="s">
        <v>2217</v>
      </c>
      <c r="E280" s="869" t="s">
        <v>2137</v>
      </c>
      <c r="F280" s="1551" t="s">
        <v>2138</v>
      </c>
      <c r="G280" s="1552"/>
      <c r="H280" s="869" t="s">
        <v>2139</v>
      </c>
      <c r="I280" s="598" t="s">
        <v>2263</v>
      </c>
      <c r="J280" s="870">
        <v>1071000</v>
      </c>
      <c r="K280" s="870">
        <v>1071000</v>
      </c>
      <c r="L280" s="548" t="s">
        <v>1711</v>
      </c>
      <c r="M280" s="871">
        <v>40</v>
      </c>
      <c r="N280" s="271"/>
      <c r="P280" s="217"/>
      <c r="Q280" s="217"/>
      <c r="R280" s="217"/>
      <c r="S280" s="217"/>
      <c r="T280" s="217"/>
    </row>
    <row r="281" spans="3:20" s="421" customFormat="1" ht="17.399999999999999">
      <c r="C281" s="548">
        <v>275</v>
      </c>
      <c r="D281" s="548" t="s">
        <v>1821</v>
      </c>
      <c r="E281" s="549">
        <v>869000011157</v>
      </c>
      <c r="F281" s="1501" t="s">
        <v>1836</v>
      </c>
      <c r="G281" s="1502"/>
      <c r="H281" s="550" t="s">
        <v>1842</v>
      </c>
      <c r="I281" s="548" t="s">
        <v>3971</v>
      </c>
      <c r="J281" s="551">
        <v>600000</v>
      </c>
      <c r="K281" s="551">
        <v>600000</v>
      </c>
      <c r="L281" s="548" t="s">
        <v>1710</v>
      </c>
      <c r="M281" s="863">
        <v>1</v>
      </c>
      <c r="N281" s="271"/>
      <c r="P281" s="217"/>
      <c r="Q281" s="217"/>
      <c r="R281" s="217"/>
      <c r="S281" s="217"/>
      <c r="T281" s="217"/>
    </row>
    <row r="282" spans="3:20" s="421" customFormat="1" ht="17.399999999999999">
      <c r="C282" s="548">
        <v>276</v>
      </c>
      <c r="D282" s="548" t="s">
        <v>1821</v>
      </c>
      <c r="E282" s="549">
        <v>869000022353</v>
      </c>
      <c r="F282" s="1501" t="s">
        <v>1838</v>
      </c>
      <c r="G282" s="1502" t="s">
        <v>1838</v>
      </c>
      <c r="H282" s="550" t="s">
        <v>1853</v>
      </c>
      <c r="I282" s="548" t="s">
        <v>3971</v>
      </c>
      <c r="J282" s="551">
        <v>600000</v>
      </c>
      <c r="K282" s="551">
        <v>600000</v>
      </c>
      <c r="L282" s="548" t="s">
        <v>1710</v>
      </c>
      <c r="M282" s="863">
        <v>3</v>
      </c>
      <c r="N282" s="271"/>
      <c r="P282" s="217"/>
      <c r="Q282" s="217"/>
      <c r="R282" s="217"/>
      <c r="S282" s="217"/>
      <c r="T282" s="217"/>
    </row>
    <row r="283" spans="3:20" s="421" customFormat="1" ht="17.399999999999999">
      <c r="C283" s="548">
        <v>277</v>
      </c>
      <c r="D283" s="548" t="s">
        <v>1821</v>
      </c>
      <c r="E283" s="549">
        <v>869000022354</v>
      </c>
      <c r="F283" s="1501" t="s">
        <v>1838</v>
      </c>
      <c r="G283" s="1502"/>
      <c r="H283" s="550" t="s">
        <v>1854</v>
      </c>
      <c r="I283" s="548" t="s">
        <v>3971</v>
      </c>
      <c r="J283" s="551">
        <v>600000</v>
      </c>
      <c r="K283" s="551">
        <v>600000</v>
      </c>
      <c r="L283" s="548" t="s">
        <v>1710</v>
      </c>
      <c r="M283" s="863">
        <v>3</v>
      </c>
      <c r="N283" s="271"/>
      <c r="P283" s="217"/>
      <c r="Q283" s="217"/>
      <c r="R283" s="217"/>
      <c r="S283" s="217"/>
      <c r="T283" s="217"/>
    </row>
    <row r="284" spans="3:20" s="421" customFormat="1" ht="17.399999999999999">
      <c r="C284" s="548">
        <v>278</v>
      </c>
      <c r="D284" s="548" t="s">
        <v>1821</v>
      </c>
      <c r="E284" s="549">
        <v>869000022355</v>
      </c>
      <c r="F284" s="1501" t="s">
        <v>1838</v>
      </c>
      <c r="G284" s="1502" t="s">
        <v>1838</v>
      </c>
      <c r="H284" s="550" t="s">
        <v>1855</v>
      </c>
      <c r="I284" s="548" t="s">
        <v>3971</v>
      </c>
      <c r="J284" s="551">
        <v>600000</v>
      </c>
      <c r="K284" s="551">
        <v>600000</v>
      </c>
      <c r="L284" s="548" t="s">
        <v>1710</v>
      </c>
      <c r="M284" s="863">
        <v>3</v>
      </c>
      <c r="N284" s="271"/>
      <c r="P284" s="217"/>
      <c r="Q284" s="217"/>
      <c r="R284" s="217"/>
      <c r="S284" s="217"/>
      <c r="T284" s="217"/>
    </row>
    <row r="285" spans="3:20" s="872" customFormat="1" ht="17.399999999999999">
      <c r="C285" s="548">
        <v>279</v>
      </c>
      <c r="D285" s="548" t="s">
        <v>1821</v>
      </c>
      <c r="E285" s="549">
        <v>869000022356</v>
      </c>
      <c r="F285" s="1501" t="s">
        <v>1838</v>
      </c>
      <c r="G285" s="1502" t="s">
        <v>1838</v>
      </c>
      <c r="H285" s="550" t="s">
        <v>1856</v>
      </c>
      <c r="I285" s="548" t="s">
        <v>3971</v>
      </c>
      <c r="J285" s="551">
        <v>600000</v>
      </c>
      <c r="K285" s="551">
        <v>600000</v>
      </c>
      <c r="L285" s="548" t="s">
        <v>1710</v>
      </c>
      <c r="M285" s="863">
        <v>3</v>
      </c>
      <c r="N285" s="271"/>
      <c r="P285" s="397"/>
      <c r="Q285" s="397"/>
      <c r="R285" s="397"/>
      <c r="S285" s="397"/>
      <c r="T285" s="397"/>
    </row>
    <row r="286" spans="3:20" s="872" customFormat="1" ht="17.399999999999999">
      <c r="C286" s="548">
        <v>280</v>
      </c>
      <c r="D286" s="548" t="s">
        <v>1821</v>
      </c>
      <c r="E286" s="549">
        <v>869000011890</v>
      </c>
      <c r="F286" s="1501" t="s">
        <v>1840</v>
      </c>
      <c r="G286" s="1502" t="s">
        <v>1840</v>
      </c>
      <c r="H286" s="550" t="s">
        <v>1861</v>
      </c>
      <c r="I286" s="548" t="s">
        <v>3972</v>
      </c>
      <c r="J286" s="551">
        <v>100000</v>
      </c>
      <c r="K286" s="551">
        <v>100000</v>
      </c>
      <c r="L286" s="548" t="s">
        <v>1710</v>
      </c>
      <c r="M286" s="863">
        <v>3</v>
      </c>
      <c r="N286" s="271"/>
      <c r="P286" s="397"/>
      <c r="Q286" s="397"/>
      <c r="R286" s="397"/>
      <c r="S286" s="397"/>
      <c r="T286" s="397"/>
    </row>
    <row r="287" spans="3:20" s="872" customFormat="1" ht="17.399999999999999">
      <c r="C287" s="548">
        <v>281</v>
      </c>
      <c r="D287" s="548" t="s">
        <v>1821</v>
      </c>
      <c r="E287" s="549">
        <v>869000012840</v>
      </c>
      <c r="F287" s="1501" t="s">
        <v>1841</v>
      </c>
      <c r="G287" s="1502" t="s">
        <v>1841</v>
      </c>
      <c r="H287" s="550" t="s">
        <v>1862</v>
      </c>
      <c r="I287" s="548" t="s">
        <v>3973</v>
      </c>
      <c r="J287" s="551">
        <v>80000</v>
      </c>
      <c r="K287" s="551">
        <v>80000</v>
      </c>
      <c r="L287" s="548" t="s">
        <v>1710</v>
      </c>
      <c r="M287" s="863">
        <v>2</v>
      </c>
      <c r="N287" s="271"/>
      <c r="P287" s="397"/>
      <c r="Q287" s="397"/>
      <c r="R287" s="397"/>
      <c r="S287" s="397"/>
      <c r="T287" s="397"/>
    </row>
    <row r="288" spans="3:20" s="872" customFormat="1" ht="17.399999999999999">
      <c r="C288" s="548">
        <v>282</v>
      </c>
      <c r="D288" s="548" t="s">
        <v>1821</v>
      </c>
      <c r="E288" s="549">
        <v>869000022455</v>
      </c>
      <c r="F288" s="1501" t="s">
        <v>1741</v>
      </c>
      <c r="G288" s="1502" t="s">
        <v>1741</v>
      </c>
      <c r="H288" s="550" t="s">
        <v>1859</v>
      </c>
      <c r="I288" s="548" t="s">
        <v>3971</v>
      </c>
      <c r="J288" s="551">
        <v>435000</v>
      </c>
      <c r="K288" s="551">
        <v>435000</v>
      </c>
      <c r="L288" s="548" t="s">
        <v>1710</v>
      </c>
      <c r="M288" s="863">
        <v>9</v>
      </c>
      <c r="N288" s="271"/>
      <c r="P288" s="397"/>
      <c r="Q288" s="397"/>
      <c r="R288" s="397"/>
      <c r="S288" s="397"/>
      <c r="T288" s="397"/>
    </row>
    <row r="289" spans="3:20" s="872" customFormat="1" ht="17.399999999999999">
      <c r="C289" s="548">
        <v>283</v>
      </c>
      <c r="D289" s="548" t="s">
        <v>1821</v>
      </c>
      <c r="E289" s="549">
        <v>869000022456</v>
      </c>
      <c r="F289" s="1501" t="s">
        <v>1741</v>
      </c>
      <c r="G289" s="1502" t="s">
        <v>1741</v>
      </c>
      <c r="H289" s="550" t="s">
        <v>1860</v>
      </c>
      <c r="I289" s="548" t="s">
        <v>3971</v>
      </c>
      <c r="J289" s="551">
        <v>435000</v>
      </c>
      <c r="K289" s="551">
        <v>435000</v>
      </c>
      <c r="L289" s="548" t="s">
        <v>1710</v>
      </c>
      <c r="M289" s="863">
        <v>9</v>
      </c>
      <c r="N289" s="271"/>
      <c r="P289" s="397"/>
      <c r="Q289" s="397"/>
      <c r="R289" s="397"/>
      <c r="S289" s="397"/>
      <c r="T289" s="397"/>
    </row>
    <row r="290" spans="3:20" s="421" customFormat="1" ht="17.399999999999999">
      <c r="C290" s="548">
        <v>284</v>
      </c>
      <c r="D290" s="548" t="s">
        <v>1821</v>
      </c>
      <c r="E290" s="549">
        <v>869000018381</v>
      </c>
      <c r="F290" s="1501" t="s">
        <v>1837</v>
      </c>
      <c r="G290" s="1502" t="s">
        <v>1837</v>
      </c>
      <c r="H290" s="550" t="s">
        <v>1843</v>
      </c>
      <c r="I290" s="548" t="s">
        <v>3971</v>
      </c>
      <c r="J290" s="551">
        <v>900000</v>
      </c>
      <c r="K290" s="551">
        <v>900000</v>
      </c>
      <c r="L290" s="548" t="s">
        <v>1710</v>
      </c>
      <c r="M290" s="863">
        <v>3</v>
      </c>
      <c r="N290" s="271"/>
      <c r="P290" s="217"/>
      <c r="Q290" s="217"/>
      <c r="R290" s="217"/>
      <c r="S290" s="217"/>
      <c r="T290" s="217"/>
    </row>
    <row r="291" spans="3:20" s="421" customFormat="1" ht="17.399999999999999">
      <c r="C291" s="548">
        <v>285</v>
      </c>
      <c r="D291" s="548" t="s">
        <v>1821</v>
      </c>
      <c r="E291" s="549">
        <v>869000018382</v>
      </c>
      <c r="F291" s="1501" t="s">
        <v>1837</v>
      </c>
      <c r="G291" s="1502" t="s">
        <v>1837</v>
      </c>
      <c r="H291" s="550" t="s">
        <v>1844</v>
      </c>
      <c r="I291" s="548" t="s">
        <v>3971</v>
      </c>
      <c r="J291" s="551">
        <v>900000</v>
      </c>
      <c r="K291" s="551">
        <v>900000</v>
      </c>
      <c r="L291" s="548" t="s">
        <v>1710</v>
      </c>
      <c r="M291" s="863">
        <v>3</v>
      </c>
      <c r="N291" s="271"/>
      <c r="P291" s="217"/>
      <c r="Q291" s="217"/>
      <c r="R291" s="217"/>
      <c r="S291" s="217"/>
      <c r="T291" s="217"/>
    </row>
    <row r="292" spans="3:20" s="421" customFormat="1" ht="17.399999999999999">
      <c r="C292" s="548">
        <v>286</v>
      </c>
      <c r="D292" s="548" t="s">
        <v>1821</v>
      </c>
      <c r="E292" s="549">
        <v>869000018383</v>
      </c>
      <c r="F292" s="1501" t="s">
        <v>1837</v>
      </c>
      <c r="G292" s="1502" t="s">
        <v>1837</v>
      </c>
      <c r="H292" s="550" t="s">
        <v>1845</v>
      </c>
      <c r="I292" s="548" t="s">
        <v>3971</v>
      </c>
      <c r="J292" s="551">
        <v>900000</v>
      </c>
      <c r="K292" s="551">
        <v>900000</v>
      </c>
      <c r="L292" s="548" t="s">
        <v>1710</v>
      </c>
      <c r="M292" s="863">
        <v>3</v>
      </c>
      <c r="N292" s="271"/>
      <c r="P292" s="217"/>
      <c r="Q292" s="217"/>
      <c r="R292" s="217"/>
      <c r="S292" s="217"/>
      <c r="T292" s="217"/>
    </row>
    <row r="293" spans="3:20" s="421" customFormat="1" ht="17.399999999999999">
      <c r="C293" s="548">
        <v>287</v>
      </c>
      <c r="D293" s="548" t="s">
        <v>1821</v>
      </c>
      <c r="E293" s="549">
        <v>869000018384</v>
      </c>
      <c r="F293" s="1501" t="s">
        <v>1837</v>
      </c>
      <c r="G293" s="1502" t="s">
        <v>1837</v>
      </c>
      <c r="H293" s="550" t="s">
        <v>1846</v>
      </c>
      <c r="I293" s="548" t="s">
        <v>3971</v>
      </c>
      <c r="J293" s="551">
        <v>900000</v>
      </c>
      <c r="K293" s="551">
        <v>900000</v>
      </c>
      <c r="L293" s="548" t="s">
        <v>1710</v>
      </c>
      <c r="M293" s="863">
        <v>3</v>
      </c>
      <c r="N293" s="271"/>
      <c r="P293" s="217"/>
      <c r="Q293" s="217"/>
      <c r="R293" s="217"/>
      <c r="S293" s="217"/>
      <c r="T293" s="217"/>
    </row>
    <row r="294" spans="3:20" s="421" customFormat="1" ht="17.399999999999999">
      <c r="C294" s="548">
        <v>288</v>
      </c>
      <c r="D294" s="548" t="s">
        <v>1821</v>
      </c>
      <c r="E294" s="549">
        <v>869000018385</v>
      </c>
      <c r="F294" s="1501" t="s">
        <v>1837</v>
      </c>
      <c r="G294" s="1502" t="s">
        <v>1837</v>
      </c>
      <c r="H294" s="550" t="s">
        <v>1847</v>
      </c>
      <c r="I294" s="548" t="s">
        <v>3971</v>
      </c>
      <c r="J294" s="551">
        <v>900000</v>
      </c>
      <c r="K294" s="551">
        <v>900000</v>
      </c>
      <c r="L294" s="548" t="s">
        <v>1710</v>
      </c>
      <c r="M294" s="863">
        <v>3</v>
      </c>
      <c r="N294" s="271"/>
      <c r="P294" s="217"/>
      <c r="Q294" s="217"/>
      <c r="R294" s="217"/>
      <c r="S294" s="217"/>
      <c r="T294" s="217"/>
    </row>
    <row r="295" spans="3:20" s="421" customFormat="1" ht="17.399999999999999">
      <c r="C295" s="548">
        <v>289</v>
      </c>
      <c r="D295" s="548" t="s">
        <v>1821</v>
      </c>
      <c r="E295" s="549">
        <v>869000018386</v>
      </c>
      <c r="F295" s="1501" t="s">
        <v>1837</v>
      </c>
      <c r="G295" s="1502" t="s">
        <v>1837</v>
      </c>
      <c r="H295" s="550" t="s">
        <v>1848</v>
      </c>
      <c r="I295" s="548" t="s">
        <v>3971</v>
      </c>
      <c r="J295" s="551">
        <v>900000</v>
      </c>
      <c r="K295" s="551">
        <v>900000</v>
      </c>
      <c r="L295" s="548" t="s">
        <v>1710</v>
      </c>
      <c r="M295" s="863">
        <v>3</v>
      </c>
      <c r="N295" s="271"/>
      <c r="P295" s="217"/>
      <c r="Q295" s="217"/>
      <c r="R295" s="217"/>
      <c r="S295" s="217"/>
      <c r="T295" s="217"/>
    </row>
    <row r="296" spans="3:20" s="421" customFormat="1" ht="17.399999999999999">
      <c r="C296" s="548">
        <v>290</v>
      </c>
      <c r="D296" s="548" t="s">
        <v>1821</v>
      </c>
      <c r="E296" s="549">
        <v>869000018387</v>
      </c>
      <c r="F296" s="1501" t="s">
        <v>1837</v>
      </c>
      <c r="G296" s="1502" t="s">
        <v>1837</v>
      </c>
      <c r="H296" s="550" t="s">
        <v>1849</v>
      </c>
      <c r="I296" s="548" t="s">
        <v>3971</v>
      </c>
      <c r="J296" s="551">
        <v>900000</v>
      </c>
      <c r="K296" s="551">
        <v>900000</v>
      </c>
      <c r="L296" s="548" t="s">
        <v>1710</v>
      </c>
      <c r="M296" s="863">
        <v>3</v>
      </c>
      <c r="N296" s="271"/>
      <c r="P296" s="217"/>
      <c r="Q296" s="217"/>
      <c r="R296" s="217"/>
      <c r="S296" s="217"/>
      <c r="T296" s="217"/>
    </row>
    <row r="297" spans="3:20" s="421" customFormat="1" ht="17.399999999999999">
      <c r="C297" s="548">
        <v>291</v>
      </c>
      <c r="D297" s="548" t="s">
        <v>1821</v>
      </c>
      <c r="E297" s="549">
        <v>869000018388</v>
      </c>
      <c r="F297" s="1501" t="s">
        <v>1837</v>
      </c>
      <c r="G297" s="1502" t="s">
        <v>1837</v>
      </c>
      <c r="H297" s="550" t="s">
        <v>1850</v>
      </c>
      <c r="I297" s="548" t="s">
        <v>3971</v>
      </c>
      <c r="J297" s="551">
        <v>900000</v>
      </c>
      <c r="K297" s="551">
        <v>900000</v>
      </c>
      <c r="L297" s="548" t="s">
        <v>1710</v>
      </c>
      <c r="M297" s="863">
        <v>3</v>
      </c>
      <c r="N297" s="271"/>
      <c r="P297" s="217"/>
      <c r="Q297" s="217"/>
      <c r="R297" s="217"/>
      <c r="S297" s="217"/>
      <c r="T297" s="217"/>
    </row>
    <row r="298" spans="3:20" s="421" customFormat="1" ht="17.399999999999999">
      <c r="C298" s="548">
        <v>292</v>
      </c>
      <c r="D298" s="548" t="s">
        <v>1821</v>
      </c>
      <c r="E298" s="549">
        <v>869000018389</v>
      </c>
      <c r="F298" s="1501" t="s">
        <v>1837</v>
      </c>
      <c r="G298" s="1502" t="s">
        <v>1837</v>
      </c>
      <c r="H298" s="550" t="s">
        <v>1851</v>
      </c>
      <c r="I298" s="548" t="s">
        <v>3971</v>
      </c>
      <c r="J298" s="551">
        <v>900000</v>
      </c>
      <c r="K298" s="551">
        <v>900000</v>
      </c>
      <c r="L298" s="548" t="s">
        <v>1710</v>
      </c>
      <c r="M298" s="863">
        <v>3</v>
      </c>
      <c r="N298" s="271"/>
      <c r="P298" s="217"/>
      <c r="Q298" s="217"/>
      <c r="R298" s="217"/>
      <c r="S298" s="217"/>
      <c r="T298" s="217"/>
    </row>
    <row r="299" spans="3:20" s="421" customFormat="1" ht="17.399999999999999">
      <c r="C299" s="548">
        <v>293</v>
      </c>
      <c r="D299" s="548" t="s">
        <v>1821</v>
      </c>
      <c r="E299" s="549">
        <v>869000018390</v>
      </c>
      <c r="F299" s="1501" t="s">
        <v>1837</v>
      </c>
      <c r="G299" s="1502" t="s">
        <v>1837</v>
      </c>
      <c r="H299" s="550" t="s">
        <v>1852</v>
      </c>
      <c r="I299" s="548" t="s">
        <v>3971</v>
      </c>
      <c r="J299" s="551">
        <v>900000</v>
      </c>
      <c r="K299" s="551">
        <v>900000</v>
      </c>
      <c r="L299" s="548" t="s">
        <v>1710</v>
      </c>
      <c r="M299" s="863">
        <v>3</v>
      </c>
      <c r="N299" s="271"/>
      <c r="P299" s="217"/>
      <c r="Q299" s="217"/>
      <c r="R299" s="217"/>
      <c r="S299" s="217"/>
      <c r="T299" s="217"/>
    </row>
    <row r="300" spans="3:20" s="421" customFormat="1" ht="17.399999999999999">
      <c r="C300" s="548">
        <v>294</v>
      </c>
      <c r="D300" s="548" t="s">
        <v>1821</v>
      </c>
      <c r="E300" s="549">
        <v>869000020413</v>
      </c>
      <c r="F300" s="1501" t="s">
        <v>1839</v>
      </c>
      <c r="G300" s="1502" t="s">
        <v>1839</v>
      </c>
      <c r="H300" s="550" t="s">
        <v>1857</v>
      </c>
      <c r="I300" s="548" t="s">
        <v>3971</v>
      </c>
      <c r="J300" s="551">
        <v>44000</v>
      </c>
      <c r="K300" s="551">
        <v>44000</v>
      </c>
      <c r="L300" s="548" t="s">
        <v>1710</v>
      </c>
      <c r="M300" s="863">
        <v>2</v>
      </c>
      <c r="N300" s="271"/>
      <c r="P300" s="217"/>
      <c r="Q300" s="217"/>
      <c r="R300" s="217"/>
      <c r="S300" s="217"/>
      <c r="T300" s="217"/>
    </row>
    <row r="301" spans="3:20" s="421" customFormat="1" ht="17.399999999999999">
      <c r="C301" s="548">
        <v>295</v>
      </c>
      <c r="D301" s="548" t="s">
        <v>1821</v>
      </c>
      <c r="E301" s="549">
        <v>869000020414</v>
      </c>
      <c r="F301" s="1501" t="s">
        <v>1839</v>
      </c>
      <c r="G301" s="1502" t="s">
        <v>1839</v>
      </c>
      <c r="H301" s="550" t="s">
        <v>1858</v>
      </c>
      <c r="I301" s="548" t="s">
        <v>3971</v>
      </c>
      <c r="J301" s="551">
        <v>44000</v>
      </c>
      <c r="K301" s="551">
        <v>44000</v>
      </c>
      <c r="L301" s="548" t="s">
        <v>1710</v>
      </c>
      <c r="M301" s="863">
        <v>2</v>
      </c>
      <c r="N301" s="271"/>
      <c r="P301" s="217"/>
      <c r="Q301" s="217"/>
      <c r="R301" s="217"/>
      <c r="S301" s="217"/>
      <c r="T301" s="217"/>
    </row>
    <row r="302" spans="3:20" s="872" customFormat="1" ht="17.399999999999999">
      <c r="C302" s="548">
        <v>296</v>
      </c>
      <c r="D302" s="548" t="s">
        <v>2217</v>
      </c>
      <c r="E302" s="869" t="s">
        <v>2127</v>
      </c>
      <c r="F302" s="1549" t="s">
        <v>2114</v>
      </c>
      <c r="G302" s="1550"/>
      <c r="H302" s="869" t="s">
        <v>2117</v>
      </c>
      <c r="I302" s="598" t="s">
        <v>2263</v>
      </c>
      <c r="J302" s="870">
        <v>348000</v>
      </c>
      <c r="K302" s="870">
        <v>348000</v>
      </c>
      <c r="L302" s="598" t="s">
        <v>1710</v>
      </c>
      <c r="M302" s="871">
        <v>3</v>
      </c>
      <c r="N302" s="271"/>
      <c r="P302" s="397"/>
      <c r="Q302" s="397"/>
      <c r="R302" s="397"/>
      <c r="S302" s="397"/>
      <c r="T302" s="397"/>
    </row>
    <row r="303" spans="3:20" s="872" customFormat="1" ht="17.399999999999999">
      <c r="C303" s="548">
        <v>297</v>
      </c>
      <c r="D303" s="548" t="s">
        <v>2217</v>
      </c>
      <c r="E303" s="869" t="s">
        <v>2128</v>
      </c>
      <c r="F303" s="1549" t="s">
        <v>2114</v>
      </c>
      <c r="G303" s="1550"/>
      <c r="H303" s="869" t="s">
        <v>2118</v>
      </c>
      <c r="I303" s="598" t="s">
        <v>2263</v>
      </c>
      <c r="J303" s="870">
        <v>290000</v>
      </c>
      <c r="K303" s="870">
        <v>290000</v>
      </c>
      <c r="L303" s="598" t="s">
        <v>1710</v>
      </c>
      <c r="M303" s="871">
        <v>3</v>
      </c>
      <c r="N303" s="271"/>
      <c r="P303" s="397"/>
      <c r="Q303" s="397"/>
      <c r="R303" s="397"/>
      <c r="S303" s="397"/>
      <c r="T303" s="397"/>
    </row>
    <row r="304" spans="3:20" s="872" customFormat="1" ht="17.399999999999999">
      <c r="C304" s="548">
        <v>298</v>
      </c>
      <c r="D304" s="548" t="s">
        <v>2217</v>
      </c>
      <c r="E304" s="869" t="s">
        <v>2129</v>
      </c>
      <c r="F304" s="1549" t="s">
        <v>2114</v>
      </c>
      <c r="G304" s="1550"/>
      <c r="H304" s="869" t="s">
        <v>2119</v>
      </c>
      <c r="I304" s="598" t="s">
        <v>2263</v>
      </c>
      <c r="J304" s="870">
        <v>290000</v>
      </c>
      <c r="K304" s="870">
        <v>290000</v>
      </c>
      <c r="L304" s="598" t="s">
        <v>1710</v>
      </c>
      <c r="M304" s="871">
        <v>3</v>
      </c>
      <c r="N304" s="271"/>
      <c r="P304" s="397"/>
      <c r="Q304" s="397"/>
      <c r="R304" s="397"/>
      <c r="S304" s="397"/>
      <c r="T304" s="397"/>
    </row>
    <row r="305" spans="3:20" s="872" customFormat="1" ht="17.399999999999999">
      <c r="C305" s="548">
        <v>299</v>
      </c>
      <c r="D305" s="548" t="s">
        <v>2217</v>
      </c>
      <c r="E305" s="869" t="s">
        <v>2130</v>
      </c>
      <c r="F305" s="1549" t="s">
        <v>2114</v>
      </c>
      <c r="G305" s="1550"/>
      <c r="H305" s="869" t="s">
        <v>2120</v>
      </c>
      <c r="I305" s="598" t="s">
        <v>2263</v>
      </c>
      <c r="J305" s="870">
        <v>290000</v>
      </c>
      <c r="K305" s="870">
        <v>290000</v>
      </c>
      <c r="L305" s="598" t="s">
        <v>1710</v>
      </c>
      <c r="M305" s="871">
        <v>3</v>
      </c>
      <c r="N305" s="271"/>
      <c r="P305" s="397"/>
      <c r="Q305" s="397"/>
      <c r="R305" s="397"/>
      <c r="S305" s="397"/>
      <c r="T305" s="397"/>
    </row>
    <row r="306" spans="3:20" s="872" customFormat="1" ht="17.399999999999999">
      <c r="C306" s="548">
        <v>300</v>
      </c>
      <c r="D306" s="548" t="s">
        <v>2217</v>
      </c>
      <c r="E306" s="869" t="s">
        <v>2131</v>
      </c>
      <c r="F306" s="1549" t="s">
        <v>2114</v>
      </c>
      <c r="G306" s="1550"/>
      <c r="H306" s="869" t="s">
        <v>2121</v>
      </c>
      <c r="I306" s="598" t="s">
        <v>2263</v>
      </c>
      <c r="J306" s="870">
        <v>290000</v>
      </c>
      <c r="K306" s="870">
        <v>290000</v>
      </c>
      <c r="L306" s="598" t="s">
        <v>1710</v>
      </c>
      <c r="M306" s="871">
        <v>3</v>
      </c>
      <c r="N306" s="271"/>
      <c r="P306" s="397"/>
      <c r="Q306" s="397"/>
      <c r="R306" s="397"/>
      <c r="S306" s="397"/>
      <c r="T306" s="397"/>
    </row>
    <row r="307" spans="3:20" s="864" customFormat="1" ht="17.399999999999999">
      <c r="C307" s="548">
        <v>301</v>
      </c>
      <c r="D307" s="548" t="s">
        <v>2217</v>
      </c>
      <c r="E307" s="869" t="s">
        <v>2132</v>
      </c>
      <c r="F307" s="1549" t="s">
        <v>2114</v>
      </c>
      <c r="G307" s="1550"/>
      <c r="H307" s="869" t="s">
        <v>2122</v>
      </c>
      <c r="I307" s="598" t="s">
        <v>2263</v>
      </c>
      <c r="J307" s="870">
        <v>290000</v>
      </c>
      <c r="K307" s="870">
        <v>290000</v>
      </c>
      <c r="L307" s="598" t="s">
        <v>1710</v>
      </c>
      <c r="M307" s="871">
        <v>3</v>
      </c>
      <c r="N307" s="271"/>
      <c r="P307" s="219"/>
      <c r="Q307" s="219"/>
      <c r="R307" s="219"/>
      <c r="S307" s="219"/>
      <c r="T307" s="219"/>
    </row>
    <row r="308" spans="3:20" s="864" customFormat="1" ht="17.399999999999999">
      <c r="C308" s="548">
        <v>302</v>
      </c>
      <c r="D308" s="548" t="s">
        <v>2217</v>
      </c>
      <c r="E308" s="869" t="s">
        <v>2133</v>
      </c>
      <c r="F308" s="1549" t="s">
        <v>2114</v>
      </c>
      <c r="G308" s="1550"/>
      <c r="H308" s="869" t="s">
        <v>2123</v>
      </c>
      <c r="I308" s="598" t="s">
        <v>2263</v>
      </c>
      <c r="J308" s="870">
        <v>290000</v>
      </c>
      <c r="K308" s="870">
        <v>290000</v>
      </c>
      <c r="L308" s="598" t="s">
        <v>1710</v>
      </c>
      <c r="M308" s="871">
        <v>3</v>
      </c>
      <c r="N308" s="271"/>
      <c r="P308" s="219"/>
      <c r="Q308" s="219"/>
      <c r="R308" s="219"/>
      <c r="S308" s="219"/>
      <c r="T308" s="219"/>
    </row>
    <row r="309" spans="3:20" s="864" customFormat="1" ht="17.399999999999999">
      <c r="C309" s="548">
        <v>303</v>
      </c>
      <c r="D309" s="548" t="s">
        <v>2217</v>
      </c>
      <c r="E309" s="869" t="s">
        <v>2134</v>
      </c>
      <c r="F309" s="1549" t="s">
        <v>2114</v>
      </c>
      <c r="G309" s="1550"/>
      <c r="H309" s="869" t="s">
        <v>2124</v>
      </c>
      <c r="I309" s="598" t="s">
        <v>2263</v>
      </c>
      <c r="J309" s="870">
        <v>290000</v>
      </c>
      <c r="K309" s="870">
        <v>290000</v>
      </c>
      <c r="L309" s="598" t="s">
        <v>1710</v>
      </c>
      <c r="M309" s="871">
        <v>3</v>
      </c>
      <c r="N309" s="271"/>
      <c r="P309" s="219"/>
      <c r="Q309" s="219"/>
      <c r="R309" s="219"/>
      <c r="S309" s="219"/>
      <c r="T309" s="219"/>
    </row>
    <row r="310" spans="3:20" s="864" customFormat="1" ht="17.399999999999999">
      <c r="C310" s="548">
        <v>304</v>
      </c>
      <c r="D310" s="548" t="s">
        <v>2217</v>
      </c>
      <c r="E310" s="869" t="s">
        <v>2135</v>
      </c>
      <c r="F310" s="1549" t="s">
        <v>2115</v>
      </c>
      <c r="G310" s="1550"/>
      <c r="H310" s="869" t="s">
        <v>2125</v>
      </c>
      <c r="I310" s="598" t="s">
        <v>2263</v>
      </c>
      <c r="J310" s="870">
        <v>338720</v>
      </c>
      <c r="K310" s="870">
        <v>338720</v>
      </c>
      <c r="L310" s="598" t="s">
        <v>1710</v>
      </c>
      <c r="M310" s="871">
        <v>4</v>
      </c>
      <c r="N310" s="271"/>
      <c r="P310" s="219"/>
      <c r="Q310" s="219"/>
      <c r="R310" s="219"/>
      <c r="S310" s="219"/>
      <c r="T310" s="219"/>
    </row>
    <row r="311" spans="3:20" s="864" customFormat="1" ht="17.399999999999999">
      <c r="C311" s="548">
        <v>305</v>
      </c>
      <c r="D311" s="548" t="s">
        <v>2217</v>
      </c>
      <c r="E311" s="869" t="s">
        <v>2136</v>
      </c>
      <c r="F311" s="1549" t="s">
        <v>2116</v>
      </c>
      <c r="G311" s="1550"/>
      <c r="H311" s="869" t="s">
        <v>2126</v>
      </c>
      <c r="I311" s="598" t="s">
        <v>2263</v>
      </c>
      <c r="J311" s="870">
        <v>821219</v>
      </c>
      <c r="K311" s="870">
        <v>821219</v>
      </c>
      <c r="L311" s="598" t="s">
        <v>1710</v>
      </c>
      <c r="M311" s="871">
        <v>3</v>
      </c>
      <c r="N311" s="271"/>
      <c r="P311" s="219"/>
      <c r="Q311" s="219"/>
      <c r="R311" s="219"/>
      <c r="S311" s="219"/>
      <c r="T311" s="219"/>
    </row>
    <row r="312" spans="3:20" s="864" customFormat="1" ht="15">
      <c r="C312" s="328"/>
      <c r="D312" s="328"/>
      <c r="E312" s="447"/>
      <c r="F312" s="1009"/>
      <c r="G312" s="447"/>
      <c r="H312" s="859"/>
      <c r="I312" s="271"/>
      <c r="J312" s="271"/>
      <c r="K312" s="271"/>
      <c r="L312" s="271"/>
      <c r="M312" s="447"/>
      <c r="N312" s="872"/>
      <c r="P312" s="219"/>
      <c r="Q312" s="219"/>
      <c r="R312" s="219"/>
      <c r="S312" s="219"/>
      <c r="T312" s="219"/>
    </row>
    <row r="313" spans="3:20" s="864" customFormat="1" ht="22.8">
      <c r="C313" s="1553" t="s">
        <v>2336</v>
      </c>
      <c r="D313" s="1553"/>
      <c r="E313" s="1553"/>
      <c r="F313" s="1553"/>
      <c r="G313" s="1553"/>
      <c r="H313" s="859"/>
      <c r="I313" s="271"/>
      <c r="J313" s="271"/>
      <c r="K313" s="271"/>
      <c r="L313" s="271"/>
      <c r="M313" s="447"/>
      <c r="N313" s="872"/>
      <c r="P313" s="219"/>
      <c r="Q313" s="219"/>
      <c r="R313" s="219"/>
      <c r="S313" s="219"/>
      <c r="T313" s="219"/>
    </row>
    <row r="314" spans="3:20" s="864" customFormat="1" ht="15.6">
      <c r="C314" s="398"/>
      <c r="D314" s="398"/>
      <c r="E314" s="404"/>
      <c r="F314" s="398"/>
      <c r="G314" s="398"/>
      <c r="H314" s="407"/>
      <c r="I314" s="398"/>
      <c r="J314" s="398"/>
      <c r="K314" s="398"/>
      <c r="L314" s="398"/>
      <c r="M314" s="404"/>
      <c r="N314" s="398"/>
      <c r="P314" s="219"/>
      <c r="Q314" s="219"/>
      <c r="R314" s="219"/>
      <c r="S314" s="219"/>
      <c r="T314" s="219"/>
    </row>
    <row r="315" spans="3:20" s="864" customFormat="1" ht="16.8">
      <c r="C315" s="1554" t="s">
        <v>2337</v>
      </c>
      <c r="D315" s="1554"/>
      <c r="E315" s="1554"/>
      <c r="F315" s="1010" t="s">
        <v>1821</v>
      </c>
      <c r="G315" s="560" t="s">
        <v>2338</v>
      </c>
      <c r="H315" s="560" t="s">
        <v>3974</v>
      </c>
      <c r="I315" s="561" t="s">
        <v>2339</v>
      </c>
      <c r="J315" s="562"/>
      <c r="K315" s="562"/>
      <c r="L315" s="562"/>
      <c r="M315" s="873"/>
      <c r="N315" s="563"/>
      <c r="P315" s="219"/>
      <c r="Q315" s="219"/>
      <c r="R315" s="219"/>
      <c r="S315" s="219"/>
      <c r="T315" s="219"/>
    </row>
    <row r="316" spans="3:20" s="864" customFormat="1" ht="17.399999999999999">
      <c r="C316" s="1555" t="s">
        <v>1709</v>
      </c>
      <c r="D316" s="1555"/>
      <c r="E316" s="1555"/>
      <c r="F316" s="1011">
        <v>797</v>
      </c>
      <c r="G316" s="874">
        <v>39.075000000000003</v>
      </c>
      <c r="H316" s="766">
        <v>60</v>
      </c>
      <c r="I316" s="767">
        <f>+F316+G316+H316</f>
        <v>896.07500000000005</v>
      </c>
      <c r="J316" s="564"/>
      <c r="K316" s="564"/>
      <c r="L316" s="875"/>
      <c r="M316" s="873"/>
      <c r="N316" s="566"/>
      <c r="P316" s="219"/>
      <c r="Q316" s="219"/>
      <c r="R316" s="219"/>
      <c r="S316" s="219"/>
      <c r="T316" s="219"/>
    </row>
    <row r="317" spans="3:20" s="864" customFormat="1" ht="17.399999999999999">
      <c r="C317" s="1555" t="s">
        <v>1710</v>
      </c>
      <c r="D317" s="1555"/>
      <c r="E317" s="1555"/>
      <c r="F317" s="1011">
        <v>70</v>
      </c>
      <c r="G317" s="766" t="s">
        <v>3975</v>
      </c>
      <c r="H317" s="766">
        <v>31</v>
      </c>
      <c r="I317" s="767">
        <f>+F317+H317</f>
        <v>101</v>
      </c>
      <c r="J317" s="564"/>
      <c r="K317" s="564"/>
      <c r="L317" s="876"/>
      <c r="M317" s="873"/>
      <c r="N317" s="566"/>
      <c r="P317" s="219"/>
      <c r="Q317" s="219"/>
      <c r="R317" s="219"/>
      <c r="S317" s="219"/>
      <c r="T317" s="219"/>
    </row>
    <row r="318" spans="3:20" s="864" customFormat="1" ht="17.399999999999999">
      <c r="C318" s="1555" t="s">
        <v>1711</v>
      </c>
      <c r="D318" s="1555"/>
      <c r="E318" s="1555"/>
      <c r="F318" s="1011">
        <v>80</v>
      </c>
      <c r="G318" s="766">
        <v>240</v>
      </c>
      <c r="H318" s="766">
        <v>40</v>
      </c>
      <c r="I318" s="767">
        <f t="shared" ref="I318" si="0">+F318+G318+H318</f>
        <v>360</v>
      </c>
      <c r="J318" s="564"/>
      <c r="K318" s="564"/>
      <c r="L318" s="876"/>
      <c r="M318" s="873"/>
      <c r="N318" s="566"/>
      <c r="P318" s="219"/>
      <c r="Q318" s="219"/>
      <c r="R318" s="219"/>
      <c r="S318" s="219"/>
      <c r="T318" s="219"/>
    </row>
    <row r="319" spans="3:20" s="864" customFormat="1" ht="17.399999999999999">
      <c r="C319" s="1555" t="s">
        <v>1737</v>
      </c>
      <c r="D319" s="1555"/>
      <c r="E319" s="1555"/>
      <c r="F319" s="1011">
        <v>1869</v>
      </c>
      <c r="G319" s="877">
        <v>53.15</v>
      </c>
      <c r="H319" s="766">
        <v>75</v>
      </c>
      <c r="I319" s="767">
        <f>+F319+G319+H319</f>
        <v>1997.15</v>
      </c>
      <c r="J319" s="564"/>
      <c r="K319" s="564"/>
      <c r="L319" s="875"/>
      <c r="M319" s="873"/>
      <c r="N319" s="566"/>
      <c r="P319" s="219"/>
      <c r="Q319" s="219"/>
      <c r="R319" s="219"/>
      <c r="S319" s="219"/>
      <c r="T319" s="219"/>
    </row>
    <row r="320" spans="3:20" s="864" customFormat="1" ht="17.399999999999999">
      <c r="C320" s="1555" t="s">
        <v>1707</v>
      </c>
      <c r="D320" s="1555"/>
      <c r="E320" s="1555"/>
      <c r="F320" s="1011">
        <v>218</v>
      </c>
      <c r="G320" s="766">
        <v>48</v>
      </c>
      <c r="H320" s="766">
        <v>92</v>
      </c>
      <c r="I320" s="767">
        <f t="shared" ref="I320" si="1">+F320+G320+H320</f>
        <v>358</v>
      </c>
      <c r="J320" s="568"/>
      <c r="K320" s="564"/>
      <c r="L320" s="875"/>
      <c r="M320" s="873"/>
      <c r="N320" s="566"/>
      <c r="P320" s="219"/>
      <c r="Q320" s="219"/>
      <c r="R320" s="219"/>
      <c r="S320" s="219"/>
      <c r="T320" s="219"/>
    </row>
    <row r="321" spans="3:20" s="864" customFormat="1" ht="17.399999999999999">
      <c r="C321" s="1555" t="s">
        <v>2340</v>
      </c>
      <c r="D321" s="1555"/>
      <c r="E321" s="1555"/>
      <c r="F321" s="1011">
        <v>621</v>
      </c>
      <c r="G321" s="766" t="s">
        <v>3975</v>
      </c>
      <c r="H321" s="766">
        <v>36</v>
      </c>
      <c r="I321" s="767">
        <f>+F321+H321</f>
        <v>657</v>
      </c>
      <c r="J321" s="568"/>
      <c r="K321" s="564"/>
      <c r="L321" s="876"/>
      <c r="M321" s="873"/>
      <c r="N321" s="566"/>
      <c r="P321" s="219"/>
      <c r="Q321" s="219"/>
      <c r="R321" s="219"/>
      <c r="S321" s="219"/>
      <c r="T321" s="219"/>
    </row>
    <row r="322" spans="3:20" s="219" customFormat="1" ht="17.399999999999999" hidden="1">
      <c r="C322" s="1556" t="s">
        <v>2341</v>
      </c>
      <c r="D322" s="1557"/>
      <c r="E322" s="1558"/>
      <c r="F322" s="766" t="s">
        <v>3975</v>
      </c>
      <c r="G322" s="766" t="s">
        <v>3975</v>
      </c>
      <c r="H322" s="766" t="s">
        <v>3975</v>
      </c>
      <c r="I322" s="767">
        <v>0</v>
      </c>
      <c r="J322" s="564"/>
      <c r="K322" s="568"/>
      <c r="L322" s="565"/>
      <c r="M322" s="660"/>
      <c r="N322" s="566"/>
    </row>
    <row r="323" spans="3:20" s="219" customFormat="1" ht="17.399999999999999" hidden="1">
      <c r="C323" s="1556" t="s">
        <v>2335</v>
      </c>
      <c r="D323" s="1557"/>
      <c r="E323" s="1558"/>
      <c r="F323" s="766" t="s">
        <v>3975</v>
      </c>
      <c r="G323" s="766" t="s">
        <v>3975</v>
      </c>
      <c r="H323" s="766" t="s">
        <v>3975</v>
      </c>
      <c r="I323" s="767">
        <v>0</v>
      </c>
      <c r="J323" s="568"/>
      <c r="K323" s="568"/>
      <c r="L323" s="567"/>
      <c r="M323" s="660"/>
      <c r="N323" s="566"/>
    </row>
    <row r="324" spans="3:20" s="864" customFormat="1" ht="17.399999999999999">
      <c r="C324" s="1559" t="s">
        <v>2342</v>
      </c>
      <c r="D324" s="1559"/>
      <c r="E324" s="1559"/>
      <c r="F324" s="1012">
        <v>3655</v>
      </c>
      <c r="G324" s="768">
        <v>567.07500000000005</v>
      </c>
      <c r="H324" s="769">
        <v>334</v>
      </c>
      <c r="I324" s="770">
        <f>+I316+I317+I318+I319+I320+I321</f>
        <v>4369.2250000000004</v>
      </c>
      <c r="J324" s="569"/>
      <c r="K324" s="569"/>
      <c r="L324" s="569"/>
      <c r="M324" s="873"/>
      <c r="N324" s="570"/>
      <c r="P324" s="219"/>
      <c r="Q324" s="219"/>
      <c r="R324" s="219"/>
      <c r="S324" s="219"/>
      <c r="T324" s="219"/>
    </row>
    <row r="325" spans="3:20" s="864" customFormat="1" ht="15">
      <c r="C325" s="328"/>
      <c r="D325" s="328"/>
      <c r="E325" s="327"/>
      <c r="F325" s="1013"/>
      <c r="G325" s="328"/>
      <c r="H325" s="405"/>
      <c r="I325" s="328"/>
      <c r="J325" s="393"/>
      <c r="K325" s="393"/>
      <c r="L325" s="328"/>
      <c r="M325" s="328"/>
      <c r="N325" s="328"/>
      <c r="P325" s="219"/>
      <c r="Q325" s="219"/>
      <c r="R325" s="219"/>
      <c r="S325" s="219"/>
      <c r="T325" s="219"/>
    </row>
    <row r="326" spans="3:20" s="864" customFormat="1" ht="24.6">
      <c r="C326" s="1560" t="s">
        <v>1715</v>
      </c>
      <c r="D326" s="1560"/>
      <c r="E326" s="1560"/>
      <c r="F326" s="1560"/>
      <c r="G326" s="1560"/>
      <c r="H326" s="1560"/>
      <c r="I326" s="1560"/>
      <c r="J326" s="1560"/>
      <c r="K326" s="1560"/>
      <c r="L326" s="1560"/>
      <c r="M326" s="1560"/>
      <c r="N326" s="1560"/>
      <c r="P326" s="219"/>
      <c r="Q326" s="219"/>
      <c r="R326" s="219"/>
      <c r="S326" s="219"/>
      <c r="T326" s="219"/>
    </row>
    <row r="327" spans="3:20" s="864" customFormat="1" ht="15">
      <c r="C327" s="328"/>
      <c r="D327" s="328"/>
      <c r="E327" s="327"/>
      <c r="F327" s="1561"/>
      <c r="G327" s="1562"/>
      <c r="H327" s="405"/>
      <c r="I327" s="328"/>
      <c r="J327" s="393"/>
      <c r="K327" s="393"/>
      <c r="L327" s="328"/>
      <c r="M327" s="328"/>
      <c r="N327" s="328"/>
      <c r="P327" s="219"/>
      <c r="Q327" s="219"/>
      <c r="R327" s="219"/>
      <c r="S327" s="219"/>
      <c r="T327" s="219"/>
    </row>
    <row r="328" spans="3:20" s="864" customFormat="1" ht="15.6">
      <c r="C328" s="1563" t="s">
        <v>1718</v>
      </c>
      <c r="D328" s="1564"/>
      <c r="E328" s="1522"/>
      <c r="F328" s="1014"/>
      <c r="G328" s="404"/>
      <c r="H328" s="408"/>
      <c r="I328" s="404"/>
      <c r="J328" s="393"/>
      <c r="K328" s="393"/>
      <c r="L328" s="328"/>
      <c r="M328" s="328"/>
      <c r="N328" s="328"/>
      <c r="P328" s="219"/>
      <c r="Q328" s="219"/>
      <c r="R328" s="219"/>
      <c r="S328" s="219"/>
      <c r="T328" s="219"/>
    </row>
    <row r="329" spans="3:20" s="864" customFormat="1" ht="15.6">
      <c r="C329" s="571" t="s">
        <v>41</v>
      </c>
      <c r="D329" s="571" t="s">
        <v>32</v>
      </c>
      <c r="E329" s="878" t="s">
        <v>1720</v>
      </c>
      <c r="F329" s="1563" t="s">
        <v>1716</v>
      </c>
      <c r="G329" s="1565"/>
      <c r="H329" s="1566"/>
      <c r="I329" s="571" t="s">
        <v>1717</v>
      </c>
      <c r="J329" s="572" t="s">
        <v>1725</v>
      </c>
      <c r="K329" s="572" t="s">
        <v>1723</v>
      </c>
      <c r="L329" s="879"/>
      <c r="M329" s="880"/>
      <c r="N329" s="328"/>
      <c r="P329" s="219"/>
      <c r="Q329" s="219"/>
      <c r="R329" s="219"/>
      <c r="S329" s="219"/>
      <c r="T329" s="219"/>
    </row>
    <row r="330" spans="3:20" s="864" customFormat="1" ht="17.399999999999999">
      <c r="C330" s="391">
        <v>1</v>
      </c>
      <c r="D330" s="573" t="s">
        <v>1822</v>
      </c>
      <c r="E330" s="423">
        <v>1038463</v>
      </c>
      <c r="F330" s="1567" t="s">
        <v>2231</v>
      </c>
      <c r="G330" s="1568"/>
      <c r="H330" s="1569"/>
      <c r="I330" s="881">
        <v>800</v>
      </c>
      <c r="J330" s="882">
        <v>1.5</v>
      </c>
      <c r="K330" s="883">
        <f>I330*J330</f>
        <v>1200</v>
      </c>
      <c r="L330" s="879"/>
      <c r="M330" s="880"/>
      <c r="N330" s="328"/>
      <c r="P330" s="219"/>
      <c r="Q330" s="219"/>
      <c r="R330" s="219"/>
      <c r="S330" s="219"/>
      <c r="T330" s="219"/>
    </row>
    <row r="331" spans="3:20" s="864" customFormat="1" ht="17.399999999999999">
      <c r="C331" s="391">
        <v>2</v>
      </c>
      <c r="D331" s="573" t="s">
        <v>1822</v>
      </c>
      <c r="E331" s="423">
        <v>1260244</v>
      </c>
      <c r="F331" s="1567" t="s">
        <v>2239</v>
      </c>
      <c r="G331" s="1568"/>
      <c r="H331" s="1569"/>
      <c r="I331" s="884">
        <v>200</v>
      </c>
      <c r="J331" s="882">
        <v>1.6</v>
      </c>
      <c r="K331" s="883">
        <f t="shared" ref="K331:K333" si="2">I331*J331</f>
        <v>320</v>
      </c>
      <c r="L331" s="879"/>
      <c r="M331" s="880"/>
      <c r="N331" s="328"/>
      <c r="P331" s="219"/>
      <c r="Q331" s="219"/>
      <c r="R331" s="219"/>
      <c r="S331" s="219"/>
      <c r="T331" s="219"/>
    </row>
    <row r="332" spans="3:20" s="864" customFormat="1" ht="17.399999999999999">
      <c r="C332" s="391">
        <v>3</v>
      </c>
      <c r="D332" s="573" t="s">
        <v>1822</v>
      </c>
      <c r="E332" s="423">
        <v>1047704</v>
      </c>
      <c r="F332" s="1567" t="s">
        <v>2236</v>
      </c>
      <c r="G332" s="1568"/>
      <c r="H332" s="1569"/>
      <c r="I332" s="884">
        <v>120</v>
      </c>
      <c r="J332" s="882">
        <v>0.55000000000000004</v>
      </c>
      <c r="K332" s="883">
        <f t="shared" si="2"/>
        <v>66</v>
      </c>
      <c r="L332" s="879"/>
      <c r="M332" s="880"/>
      <c r="N332" s="328"/>
      <c r="P332" s="219"/>
      <c r="Q332" s="219"/>
      <c r="R332" s="219"/>
      <c r="S332" s="219"/>
      <c r="T332" s="219"/>
    </row>
    <row r="333" spans="3:20" s="864" customFormat="1" ht="17.399999999999999">
      <c r="C333" s="391">
        <v>4</v>
      </c>
      <c r="D333" s="573" t="s">
        <v>1822</v>
      </c>
      <c r="E333" s="423">
        <v>1048133</v>
      </c>
      <c r="F333" s="1567" t="s">
        <v>2241</v>
      </c>
      <c r="G333" s="1568"/>
      <c r="H333" s="1569"/>
      <c r="I333" s="884">
        <v>160</v>
      </c>
      <c r="J333" s="882">
        <v>1.3</v>
      </c>
      <c r="K333" s="883">
        <f t="shared" si="2"/>
        <v>208</v>
      </c>
      <c r="L333" s="879"/>
      <c r="M333" s="880"/>
      <c r="N333" s="328"/>
      <c r="P333" s="219"/>
      <c r="Q333" s="219"/>
      <c r="R333" s="219"/>
      <c r="S333" s="219"/>
      <c r="T333" s="219"/>
    </row>
    <row r="334" spans="3:20" s="872" customFormat="1" ht="17.399999999999999">
      <c r="C334" s="391">
        <v>5</v>
      </c>
      <c r="D334" s="573" t="s">
        <v>1822</v>
      </c>
      <c r="E334" s="423">
        <v>1249146</v>
      </c>
      <c r="F334" s="1567" t="s">
        <v>2343</v>
      </c>
      <c r="G334" s="1568"/>
      <c r="H334" s="1569"/>
      <c r="I334" s="884">
        <v>310</v>
      </c>
      <c r="J334" s="882">
        <v>1</v>
      </c>
      <c r="K334" s="883">
        <f>I334*J334</f>
        <v>310</v>
      </c>
      <c r="L334" s="879"/>
      <c r="M334" s="880"/>
      <c r="N334" s="328"/>
      <c r="P334" s="397"/>
      <c r="Q334" s="397"/>
      <c r="R334" s="397"/>
      <c r="S334" s="397"/>
      <c r="T334" s="397"/>
    </row>
    <row r="335" spans="3:20" s="872" customFormat="1" ht="17.399999999999999">
      <c r="C335" s="542"/>
      <c r="D335" s="574"/>
      <c r="E335" s="642"/>
      <c r="F335" s="1570" t="s">
        <v>24</v>
      </c>
      <c r="G335" s="1571"/>
      <c r="H335" s="1571"/>
      <c r="I335" s="885">
        <f>SUM(I330:I334)</f>
        <v>1590</v>
      </c>
      <c r="J335" s="886"/>
      <c r="K335" s="887">
        <f>SUM(K330:K334)</f>
        <v>2104</v>
      </c>
      <c r="L335" s="879"/>
      <c r="M335" s="880"/>
      <c r="N335" s="328"/>
      <c r="P335" s="397"/>
      <c r="Q335" s="397"/>
      <c r="R335" s="397"/>
      <c r="S335" s="397"/>
      <c r="T335" s="397"/>
    </row>
    <row r="336" spans="3:20" s="872" customFormat="1" ht="15">
      <c r="C336" s="328"/>
      <c r="D336" s="328"/>
      <c r="E336" s="327"/>
      <c r="F336" s="1013"/>
      <c r="G336" s="328"/>
      <c r="H336" s="405"/>
      <c r="I336" s="328"/>
      <c r="J336" s="393"/>
      <c r="K336" s="393"/>
      <c r="L336" s="328"/>
      <c r="M336" s="328"/>
      <c r="N336" s="328"/>
      <c r="P336" s="397"/>
      <c r="Q336" s="397"/>
      <c r="R336" s="397"/>
      <c r="S336" s="397"/>
      <c r="T336" s="397"/>
    </row>
    <row r="337" spans="3:20" s="872" customFormat="1" ht="22.8">
      <c r="C337" s="1553" t="s">
        <v>1724</v>
      </c>
      <c r="D337" s="1553"/>
      <c r="E337" s="1553"/>
      <c r="F337" s="1553"/>
      <c r="G337" s="1553"/>
      <c r="H337" s="1553"/>
      <c r="I337" s="1553"/>
      <c r="J337" s="1553"/>
      <c r="K337" s="1553"/>
      <c r="L337" s="1553"/>
      <c r="M337" s="1553"/>
      <c r="N337" s="1553"/>
      <c r="P337" s="397"/>
      <c r="Q337" s="397"/>
      <c r="R337" s="397"/>
      <c r="S337" s="397"/>
      <c r="T337" s="397"/>
    </row>
    <row r="338" spans="3:20" s="421" customFormat="1" ht="15.6">
      <c r="C338" s="398"/>
      <c r="D338" s="398"/>
      <c r="E338" s="404"/>
      <c r="F338" s="398"/>
      <c r="G338" s="398"/>
      <c r="H338" s="407"/>
      <c r="I338" s="398"/>
      <c r="J338" s="398"/>
      <c r="K338" s="398"/>
      <c r="L338" s="398"/>
      <c r="M338" s="404"/>
      <c r="N338" s="398"/>
      <c r="P338" s="217"/>
      <c r="Q338" s="217"/>
      <c r="R338" s="217"/>
      <c r="S338" s="217"/>
      <c r="T338" s="217"/>
    </row>
    <row r="339" spans="3:20" s="421" customFormat="1" ht="15.6">
      <c r="C339" s="576" t="s">
        <v>2338</v>
      </c>
      <c r="D339" s="576" t="s">
        <v>2338</v>
      </c>
      <c r="E339" s="572" t="s">
        <v>1714</v>
      </c>
      <c r="F339" s="1014"/>
      <c r="G339" s="872"/>
      <c r="H339" s="398"/>
      <c r="I339" s="398"/>
      <c r="J339" s="398"/>
      <c r="K339" s="872"/>
      <c r="L339" s="872"/>
      <c r="M339" s="888"/>
      <c r="N339" s="872"/>
      <c r="P339" s="217"/>
      <c r="Q339" s="217"/>
      <c r="R339" s="217"/>
      <c r="S339" s="217"/>
      <c r="T339" s="217"/>
    </row>
    <row r="340" spans="3:20" s="421" customFormat="1" ht="15.6">
      <c r="C340" s="576" t="s">
        <v>1718</v>
      </c>
      <c r="D340" s="889">
        <f>K335</f>
        <v>2104</v>
      </c>
      <c r="E340" s="890">
        <f>SUM(D340)</f>
        <v>2104</v>
      </c>
      <c r="F340" s="880"/>
      <c r="G340" s="880"/>
      <c r="H340" s="398"/>
      <c r="I340" s="398"/>
      <c r="J340" s="398"/>
      <c r="K340" s="872"/>
      <c r="L340" s="872"/>
      <c r="M340" s="888"/>
      <c r="N340" s="872"/>
      <c r="P340" s="217"/>
      <c r="Q340" s="217"/>
      <c r="R340" s="217"/>
      <c r="S340" s="217"/>
      <c r="T340" s="217"/>
    </row>
    <row r="341" spans="3:20" s="421" customFormat="1" ht="15" thickBot="1">
      <c r="C341" s="271"/>
      <c r="D341" s="271"/>
      <c r="E341" s="447"/>
      <c r="F341" s="1009"/>
      <c r="G341" s="271"/>
      <c r="H341" s="271"/>
      <c r="I341" s="271"/>
      <c r="J341" s="271"/>
      <c r="K341" s="271"/>
      <c r="L341" s="271"/>
      <c r="M341" s="447"/>
      <c r="N341" s="271"/>
      <c r="P341" s="217"/>
      <c r="Q341" s="217"/>
      <c r="R341" s="217"/>
      <c r="S341" s="217"/>
      <c r="T341" s="217"/>
    </row>
    <row r="342" spans="3:20" s="421" customFormat="1" ht="25.2" thickBot="1">
      <c r="C342" s="1514" t="s">
        <v>3976</v>
      </c>
      <c r="D342" s="1515"/>
      <c r="E342" s="1515"/>
      <c r="F342" s="1516"/>
      <c r="G342" s="1515"/>
      <c r="H342" s="1515"/>
      <c r="I342" s="1515"/>
      <c r="J342" s="1515"/>
      <c r="K342" s="1515"/>
      <c r="L342" s="1515"/>
      <c r="M342" s="1517"/>
      <c r="N342" s="271"/>
      <c r="P342" s="217"/>
      <c r="Q342" s="217"/>
      <c r="R342" s="217"/>
      <c r="S342" s="217"/>
      <c r="T342" s="217"/>
    </row>
    <row r="343" spans="3:20" s="421" customFormat="1" ht="15.6">
      <c r="C343" s="398"/>
      <c r="D343" s="398"/>
      <c r="E343" s="408"/>
      <c r="F343" s="398"/>
      <c r="G343" s="398"/>
      <c r="H343" s="407"/>
      <c r="I343" s="398"/>
      <c r="J343" s="398"/>
      <c r="K343" s="398"/>
      <c r="L343" s="398"/>
      <c r="M343" s="404"/>
      <c r="N343" s="271"/>
      <c r="P343" s="217"/>
      <c r="Q343" s="217"/>
      <c r="R343" s="217"/>
      <c r="S343" s="217"/>
      <c r="T343" s="217"/>
    </row>
    <row r="344" spans="3:20" s="421" customFormat="1" ht="16.8">
      <c r="C344" s="1572" t="s">
        <v>1715</v>
      </c>
      <c r="D344" s="1572"/>
      <c r="E344" s="1572"/>
      <c r="F344" s="1572"/>
      <c r="G344" s="1572"/>
      <c r="H344" s="1572"/>
      <c r="I344" s="398"/>
      <c r="J344" s="398"/>
      <c r="K344" s="398"/>
      <c r="L344" s="398"/>
      <c r="M344" s="404"/>
      <c r="N344" s="271"/>
      <c r="P344" s="217"/>
      <c r="Q344" s="217"/>
      <c r="R344" s="217"/>
      <c r="S344" s="217"/>
      <c r="T344" s="217"/>
    </row>
    <row r="345" spans="3:20" s="421" customFormat="1" ht="15.6">
      <c r="C345" s="398"/>
      <c r="D345" s="398"/>
      <c r="E345" s="408"/>
      <c r="F345" s="398"/>
      <c r="G345" s="398"/>
      <c r="H345" s="407"/>
      <c r="I345" s="398"/>
      <c r="J345" s="398"/>
      <c r="K345" s="398"/>
      <c r="L345" s="398"/>
      <c r="M345" s="404"/>
      <c r="N345" s="271"/>
      <c r="P345" s="217"/>
      <c r="Q345" s="217"/>
      <c r="R345" s="217"/>
      <c r="S345" s="217"/>
      <c r="T345" s="217"/>
    </row>
    <row r="346" spans="3:20" s="421" customFormat="1" ht="15.6">
      <c r="C346" s="1573" t="s">
        <v>1718</v>
      </c>
      <c r="D346" s="1574"/>
      <c r="E346" s="1575"/>
      <c r="F346" s="1014"/>
      <c r="G346" s="404"/>
      <c r="H346" s="408"/>
      <c r="I346" s="404"/>
      <c r="J346" s="393"/>
      <c r="K346" s="393"/>
      <c r="L346" s="398"/>
      <c r="M346" s="404"/>
      <c r="N346" s="271"/>
      <c r="P346" s="217"/>
      <c r="Q346" s="217"/>
      <c r="R346" s="217"/>
      <c r="S346" s="217"/>
      <c r="T346" s="217"/>
    </row>
    <row r="347" spans="3:20" s="421" customFormat="1" ht="15.6">
      <c r="C347" s="571" t="s">
        <v>41</v>
      </c>
      <c r="D347" s="571"/>
      <c r="E347" s="878" t="s">
        <v>1720</v>
      </c>
      <c r="F347" s="1563" t="s">
        <v>1716</v>
      </c>
      <c r="G347" s="1565"/>
      <c r="H347" s="1566"/>
      <c r="I347" s="571" t="s">
        <v>1717</v>
      </c>
      <c r="J347" s="572" t="s">
        <v>1725</v>
      </c>
      <c r="K347" s="572" t="s">
        <v>1723</v>
      </c>
      <c r="L347" s="398"/>
      <c r="M347" s="404"/>
      <c r="N347" s="271"/>
      <c r="P347" s="217"/>
      <c r="Q347" s="217"/>
      <c r="R347" s="217"/>
      <c r="S347" s="217"/>
      <c r="T347" s="217"/>
    </row>
    <row r="348" spans="3:20" s="421" customFormat="1" ht="15.6">
      <c r="C348" s="391">
        <v>1</v>
      </c>
      <c r="D348" s="412" t="s">
        <v>2250</v>
      </c>
      <c r="E348" s="541">
        <v>1047630</v>
      </c>
      <c r="F348" s="1528" t="s">
        <v>2238</v>
      </c>
      <c r="G348" s="1529"/>
      <c r="H348" s="1530"/>
      <c r="I348" s="577">
        <v>45</v>
      </c>
      <c r="J348" s="577">
        <v>0.3</v>
      </c>
      <c r="K348" s="391">
        <f>I348*J348</f>
        <v>13.5</v>
      </c>
      <c r="L348" s="398"/>
      <c r="M348" s="404"/>
      <c r="N348" s="271"/>
      <c r="P348" s="217"/>
      <c r="Q348" s="217"/>
      <c r="R348" s="217"/>
      <c r="S348" s="217"/>
      <c r="T348" s="217"/>
    </row>
    <row r="349" spans="3:20" s="421" customFormat="1" ht="15.6">
      <c r="C349" s="391">
        <v>2</v>
      </c>
      <c r="D349" s="412" t="s">
        <v>2250</v>
      </c>
      <c r="E349" s="541">
        <v>1333457</v>
      </c>
      <c r="F349" s="1528" t="s">
        <v>2243</v>
      </c>
      <c r="G349" s="1529"/>
      <c r="H349" s="1530"/>
      <c r="I349" s="577">
        <v>264</v>
      </c>
      <c r="J349" s="577">
        <v>0.3</v>
      </c>
      <c r="K349" s="391">
        <f t="shared" ref="K349:K366" si="3">I349*J349</f>
        <v>79.2</v>
      </c>
      <c r="L349" s="398"/>
      <c r="M349" s="404"/>
      <c r="N349" s="271"/>
      <c r="P349" s="217"/>
      <c r="Q349" s="217"/>
      <c r="R349" s="217"/>
      <c r="S349" s="217"/>
      <c r="T349" s="217"/>
    </row>
    <row r="350" spans="3:20" s="421" customFormat="1" ht="15.6">
      <c r="C350" s="391">
        <v>3</v>
      </c>
      <c r="D350" s="412" t="s">
        <v>2250</v>
      </c>
      <c r="E350" s="541">
        <v>1047243</v>
      </c>
      <c r="F350" s="1528" t="s">
        <v>2244</v>
      </c>
      <c r="G350" s="1529"/>
      <c r="H350" s="1530"/>
      <c r="I350" s="577">
        <v>237</v>
      </c>
      <c r="J350" s="577">
        <v>0.3</v>
      </c>
      <c r="K350" s="391">
        <f t="shared" si="3"/>
        <v>71.099999999999994</v>
      </c>
      <c r="L350" s="398"/>
      <c r="M350" s="404"/>
      <c r="N350" s="271"/>
      <c r="P350" s="217"/>
      <c r="Q350" s="217"/>
      <c r="R350" s="217"/>
      <c r="S350" s="217"/>
      <c r="T350" s="217"/>
    </row>
    <row r="351" spans="3:20" s="421" customFormat="1" ht="15.6">
      <c r="C351" s="391">
        <v>4</v>
      </c>
      <c r="D351" s="412" t="s">
        <v>2250</v>
      </c>
      <c r="E351" s="541">
        <v>1023734</v>
      </c>
      <c r="F351" s="1528" t="s">
        <v>2245</v>
      </c>
      <c r="G351" s="1529"/>
      <c r="H351" s="1530"/>
      <c r="I351" s="577">
        <v>72</v>
      </c>
      <c r="J351" s="577">
        <v>1.2</v>
      </c>
      <c r="K351" s="391">
        <f t="shared" si="3"/>
        <v>86.399999999999991</v>
      </c>
      <c r="L351" s="398"/>
      <c r="M351" s="404"/>
      <c r="N351" s="271"/>
      <c r="P351" s="217"/>
      <c r="Q351" s="217"/>
      <c r="R351" s="217"/>
      <c r="S351" s="217"/>
      <c r="T351" s="217"/>
    </row>
    <row r="352" spans="3:20" s="421" customFormat="1" ht="15.6">
      <c r="C352" s="391">
        <v>5</v>
      </c>
      <c r="D352" s="412" t="s">
        <v>2250</v>
      </c>
      <c r="E352" s="541">
        <v>1048183</v>
      </c>
      <c r="F352" s="1528" t="s">
        <v>2237</v>
      </c>
      <c r="G352" s="1529"/>
      <c r="H352" s="1530"/>
      <c r="I352" s="577">
        <v>72</v>
      </c>
      <c r="J352" s="577">
        <v>1.8</v>
      </c>
      <c r="K352" s="391">
        <f t="shared" si="3"/>
        <v>129.6</v>
      </c>
      <c r="L352" s="398"/>
      <c r="M352" s="404"/>
      <c r="N352" s="271"/>
      <c r="P352" s="217"/>
      <c r="Q352" s="217"/>
      <c r="R352" s="217"/>
      <c r="S352" s="217"/>
      <c r="T352" s="217"/>
    </row>
    <row r="353" spans="3:20" s="421" customFormat="1" ht="15.6">
      <c r="C353" s="391">
        <v>6</v>
      </c>
      <c r="D353" s="412" t="s">
        <v>2250</v>
      </c>
      <c r="E353" s="541">
        <v>1340937</v>
      </c>
      <c r="F353" s="1528" t="s">
        <v>2246</v>
      </c>
      <c r="G353" s="1529"/>
      <c r="H353" s="1530"/>
      <c r="I353" s="577">
        <v>240</v>
      </c>
      <c r="J353" s="577">
        <v>1.2</v>
      </c>
      <c r="K353" s="391">
        <f t="shared" si="3"/>
        <v>288</v>
      </c>
      <c r="L353" s="398"/>
      <c r="M353" s="404"/>
      <c r="N353" s="271"/>
      <c r="P353" s="217"/>
      <c r="Q353" s="217"/>
      <c r="R353" s="217"/>
      <c r="S353" s="217"/>
      <c r="T353" s="217"/>
    </row>
    <row r="354" spans="3:20" s="421" customFormat="1" ht="15.6">
      <c r="C354" s="391">
        <v>7</v>
      </c>
      <c r="D354" s="412" t="s">
        <v>2250</v>
      </c>
      <c r="E354" s="541">
        <v>1184671</v>
      </c>
      <c r="F354" s="1528" t="s">
        <v>2239</v>
      </c>
      <c r="G354" s="1529"/>
      <c r="H354" s="1530"/>
      <c r="I354" s="577">
        <v>104</v>
      </c>
      <c r="J354" s="577">
        <v>1.2</v>
      </c>
      <c r="K354" s="391">
        <f t="shared" si="3"/>
        <v>124.8</v>
      </c>
      <c r="L354" s="398"/>
      <c r="M354" s="404"/>
      <c r="N354" s="271"/>
      <c r="P354" s="217"/>
      <c r="Q354" s="217"/>
      <c r="R354" s="217"/>
      <c r="S354" s="217"/>
      <c r="T354" s="217"/>
    </row>
    <row r="355" spans="3:20" s="421" customFormat="1" ht="15.6">
      <c r="C355" s="391">
        <v>8</v>
      </c>
      <c r="D355" s="412" t="s">
        <v>2250</v>
      </c>
      <c r="E355" s="541">
        <v>1038461</v>
      </c>
      <c r="F355" s="1528" t="s">
        <v>2229</v>
      </c>
      <c r="G355" s="1529"/>
      <c r="H355" s="1530"/>
      <c r="I355" s="577">
        <v>146</v>
      </c>
      <c r="J355" s="577">
        <v>2.4</v>
      </c>
      <c r="K355" s="391">
        <f t="shared" si="3"/>
        <v>350.4</v>
      </c>
      <c r="L355" s="398"/>
      <c r="M355" s="404"/>
      <c r="N355" s="271"/>
      <c r="P355" s="217"/>
      <c r="Q355" s="217"/>
      <c r="R355" s="217"/>
      <c r="S355" s="217"/>
      <c r="T355" s="217"/>
    </row>
    <row r="356" spans="3:20" s="421" customFormat="1" ht="15.6">
      <c r="C356" s="391">
        <v>9</v>
      </c>
      <c r="D356" s="412" t="s">
        <v>2250</v>
      </c>
      <c r="E356" s="541">
        <v>1038462</v>
      </c>
      <c r="F356" s="1528" t="s">
        <v>2230</v>
      </c>
      <c r="G356" s="1529"/>
      <c r="H356" s="1530"/>
      <c r="I356" s="577">
        <v>118</v>
      </c>
      <c r="J356" s="577">
        <v>2.4</v>
      </c>
      <c r="K356" s="391">
        <f t="shared" si="3"/>
        <v>283.2</v>
      </c>
      <c r="L356" s="398"/>
      <c r="M356" s="404"/>
      <c r="N356" s="271"/>
      <c r="P356" s="217"/>
      <c r="Q356" s="217"/>
      <c r="R356" s="217"/>
      <c r="S356" s="217"/>
      <c r="T356" s="217"/>
    </row>
    <row r="357" spans="3:20" s="421" customFormat="1" ht="15.6">
      <c r="C357" s="391">
        <v>10</v>
      </c>
      <c r="D357" s="412" t="s">
        <v>2250</v>
      </c>
      <c r="E357" s="541">
        <v>1038463</v>
      </c>
      <c r="F357" s="1528" t="s">
        <v>2231</v>
      </c>
      <c r="G357" s="1529"/>
      <c r="H357" s="1530"/>
      <c r="I357" s="577">
        <v>28</v>
      </c>
      <c r="J357" s="577">
        <v>2.4</v>
      </c>
      <c r="K357" s="391">
        <f t="shared" si="3"/>
        <v>67.2</v>
      </c>
      <c r="L357" s="398"/>
      <c r="M357" s="404"/>
      <c r="N357" s="271"/>
      <c r="P357" s="217"/>
      <c r="Q357" s="217"/>
      <c r="R357" s="217"/>
      <c r="S357" s="217"/>
      <c r="T357" s="217"/>
    </row>
    <row r="358" spans="3:20" s="421" customFormat="1" ht="15.6">
      <c r="C358" s="391">
        <v>11</v>
      </c>
      <c r="D358" s="412" t="s">
        <v>2250</v>
      </c>
      <c r="E358" s="541">
        <v>1038464</v>
      </c>
      <c r="F358" s="1528" t="s">
        <v>2232</v>
      </c>
      <c r="G358" s="1529"/>
      <c r="H358" s="1530"/>
      <c r="I358" s="577">
        <v>135</v>
      </c>
      <c r="J358" s="577">
        <v>2.5</v>
      </c>
      <c r="K358" s="391">
        <f t="shared" si="3"/>
        <v>337.5</v>
      </c>
      <c r="L358" s="398"/>
      <c r="M358" s="404"/>
      <c r="N358" s="271"/>
      <c r="P358" s="217"/>
      <c r="Q358" s="217"/>
      <c r="R358" s="217"/>
      <c r="S358" s="217"/>
      <c r="T358" s="217"/>
    </row>
    <row r="359" spans="3:20" s="421" customFormat="1" ht="15.6">
      <c r="C359" s="391">
        <v>12</v>
      </c>
      <c r="D359" s="412" t="s">
        <v>2250</v>
      </c>
      <c r="E359" s="541">
        <v>1038465</v>
      </c>
      <c r="F359" s="1528" t="s">
        <v>2233</v>
      </c>
      <c r="G359" s="1529"/>
      <c r="H359" s="1530"/>
      <c r="I359" s="577">
        <v>43</v>
      </c>
      <c r="J359" s="577">
        <v>2.5</v>
      </c>
      <c r="K359" s="391">
        <f t="shared" si="3"/>
        <v>107.5</v>
      </c>
      <c r="L359" s="398"/>
      <c r="M359" s="404"/>
      <c r="N359" s="271"/>
      <c r="P359" s="217"/>
      <c r="Q359" s="217"/>
      <c r="R359" s="217"/>
      <c r="S359" s="217"/>
      <c r="T359" s="217"/>
    </row>
    <row r="360" spans="3:20" s="421" customFormat="1" ht="15.6">
      <c r="C360" s="391">
        <v>13</v>
      </c>
      <c r="D360" s="412" t="s">
        <v>2250</v>
      </c>
      <c r="E360" s="541">
        <v>1038468</v>
      </c>
      <c r="F360" s="1528" t="s">
        <v>2235</v>
      </c>
      <c r="G360" s="1529"/>
      <c r="H360" s="1530"/>
      <c r="I360" s="577">
        <v>72</v>
      </c>
      <c r="J360" s="577">
        <v>2.7</v>
      </c>
      <c r="K360" s="391">
        <f t="shared" si="3"/>
        <v>194.4</v>
      </c>
      <c r="L360" s="398"/>
      <c r="M360" s="404"/>
      <c r="N360" s="271"/>
      <c r="P360" s="217"/>
      <c r="Q360" s="217"/>
      <c r="R360" s="217"/>
      <c r="S360" s="217"/>
      <c r="T360" s="217"/>
    </row>
    <row r="361" spans="3:20" s="421" customFormat="1" ht="15.6">
      <c r="C361" s="391">
        <v>14</v>
      </c>
      <c r="D361" s="412" t="s">
        <v>2250</v>
      </c>
      <c r="E361" s="541">
        <v>1047322</v>
      </c>
      <c r="F361" s="1528" t="s">
        <v>2247</v>
      </c>
      <c r="G361" s="1529"/>
      <c r="H361" s="1530"/>
      <c r="I361" s="577">
        <v>143</v>
      </c>
      <c r="J361" s="577">
        <v>2.2000000000000002</v>
      </c>
      <c r="K361" s="391">
        <f t="shared" si="3"/>
        <v>314.60000000000002</v>
      </c>
      <c r="L361" s="398"/>
      <c r="M361" s="404"/>
      <c r="N361" s="271"/>
      <c r="P361" s="217"/>
      <c r="Q361" s="217"/>
      <c r="R361" s="217"/>
      <c r="S361" s="217"/>
      <c r="T361" s="217"/>
    </row>
    <row r="362" spans="3:20" s="421" customFormat="1" ht="15.6">
      <c r="C362" s="391">
        <v>15</v>
      </c>
      <c r="D362" s="412" t="s">
        <v>2250</v>
      </c>
      <c r="E362" s="541">
        <v>1047727</v>
      </c>
      <c r="F362" s="1528" t="s">
        <v>2231</v>
      </c>
      <c r="G362" s="1529"/>
      <c r="H362" s="1530"/>
      <c r="I362" s="577">
        <v>112</v>
      </c>
      <c r="J362" s="577">
        <v>2.4</v>
      </c>
      <c r="K362" s="391">
        <f t="shared" si="3"/>
        <v>268.8</v>
      </c>
      <c r="L362" s="398"/>
      <c r="M362" s="404"/>
      <c r="N362" s="271"/>
      <c r="P362" s="217"/>
      <c r="Q362" s="217"/>
      <c r="R362" s="217"/>
      <c r="S362" s="217"/>
      <c r="T362" s="217"/>
    </row>
    <row r="363" spans="3:20" s="421" customFormat="1" ht="15.6">
      <c r="C363" s="391">
        <v>16</v>
      </c>
      <c r="D363" s="412" t="s">
        <v>2250</v>
      </c>
      <c r="E363" s="541">
        <v>1047740</v>
      </c>
      <c r="F363" s="1528" t="s">
        <v>2234</v>
      </c>
      <c r="G363" s="1529"/>
      <c r="H363" s="1530"/>
      <c r="I363" s="577">
        <v>31</v>
      </c>
      <c r="J363" s="577">
        <v>2.5</v>
      </c>
      <c r="K363" s="391">
        <f t="shared" si="3"/>
        <v>77.5</v>
      </c>
      <c r="L363" s="398"/>
      <c r="M363" s="404"/>
      <c r="N363" s="271"/>
      <c r="P363" s="217"/>
      <c r="Q363" s="217"/>
      <c r="R363" s="217"/>
      <c r="S363" s="217"/>
      <c r="T363" s="217"/>
    </row>
    <row r="364" spans="3:20" s="421" customFormat="1" ht="15.6">
      <c r="C364" s="391">
        <v>17</v>
      </c>
      <c r="D364" s="412" t="s">
        <v>2250</v>
      </c>
      <c r="E364" s="541">
        <v>1371300</v>
      </c>
      <c r="F364" s="1528" t="s">
        <v>2235</v>
      </c>
      <c r="G364" s="1529"/>
      <c r="H364" s="1530"/>
      <c r="I364" s="577">
        <v>24</v>
      </c>
      <c r="J364" s="577">
        <v>2.7</v>
      </c>
      <c r="K364" s="391">
        <f t="shared" si="3"/>
        <v>64.800000000000011</v>
      </c>
      <c r="L364" s="398"/>
      <c r="M364" s="404"/>
      <c r="N364" s="271"/>
      <c r="P364" s="217"/>
      <c r="Q364" s="217"/>
      <c r="R364" s="217"/>
      <c r="S364" s="217"/>
      <c r="T364" s="217"/>
    </row>
    <row r="365" spans="3:20" s="421" customFormat="1" ht="15.6">
      <c r="C365" s="391">
        <v>18</v>
      </c>
      <c r="D365" s="412" t="s">
        <v>2250</v>
      </c>
      <c r="E365" s="541">
        <v>1313722</v>
      </c>
      <c r="F365" s="1528" t="s">
        <v>2248</v>
      </c>
      <c r="G365" s="1529"/>
      <c r="H365" s="1530"/>
      <c r="I365" s="577">
        <v>152</v>
      </c>
      <c r="J365" s="577">
        <v>1.7</v>
      </c>
      <c r="K365" s="391">
        <f t="shared" si="3"/>
        <v>258.39999999999998</v>
      </c>
      <c r="L365" s="398"/>
      <c r="M365" s="404"/>
      <c r="N365" s="271"/>
      <c r="P365" s="217"/>
      <c r="Q365" s="217"/>
      <c r="R365" s="217"/>
      <c r="S365" s="217"/>
      <c r="T365" s="217"/>
    </row>
    <row r="366" spans="3:20" s="421" customFormat="1" ht="15.6">
      <c r="C366" s="391">
        <v>19</v>
      </c>
      <c r="D366" s="412" t="s">
        <v>2250</v>
      </c>
      <c r="E366" s="541">
        <v>1190300</v>
      </c>
      <c r="F366" s="1528" t="s">
        <v>2249</v>
      </c>
      <c r="G366" s="1529"/>
      <c r="H366" s="1530"/>
      <c r="I366" s="577">
        <v>643</v>
      </c>
      <c r="J366" s="577">
        <v>0.2</v>
      </c>
      <c r="K366" s="391">
        <f t="shared" si="3"/>
        <v>128.6</v>
      </c>
      <c r="L366" s="398"/>
      <c r="M366" s="404"/>
      <c r="N366" s="271"/>
      <c r="P366" s="217"/>
      <c r="Q366" s="217"/>
      <c r="R366" s="217"/>
      <c r="S366" s="217"/>
      <c r="T366" s="217"/>
    </row>
    <row r="367" spans="3:20" s="421" customFormat="1" ht="15.6">
      <c r="C367" s="578"/>
      <c r="D367" s="891"/>
      <c r="E367" s="579"/>
      <c r="F367" s="398"/>
      <c r="G367" s="404"/>
      <c r="H367" s="404"/>
      <c r="I367" s="580"/>
      <c r="J367" s="580"/>
      <c r="K367" s="403">
        <f>SUM(K348:K366)</f>
        <v>3245.5000000000005</v>
      </c>
      <c r="L367" s="398"/>
      <c r="M367" s="404"/>
      <c r="N367" s="271"/>
      <c r="P367" s="217"/>
      <c r="Q367" s="217"/>
      <c r="R367" s="217"/>
      <c r="S367" s="217"/>
      <c r="T367" s="217"/>
    </row>
    <row r="368" spans="3:20" s="421" customFormat="1" ht="15.6">
      <c r="C368" s="1531" t="s">
        <v>1719</v>
      </c>
      <c r="D368" s="1531"/>
      <c r="E368" s="1531"/>
      <c r="F368" s="1014"/>
      <c r="G368" s="1532"/>
      <c r="H368" s="1532"/>
      <c r="I368" s="1532"/>
      <c r="J368" s="393"/>
      <c r="K368" s="393"/>
      <c r="L368" s="328"/>
      <c r="M368" s="404"/>
      <c r="N368" s="271"/>
      <c r="P368" s="217"/>
      <c r="Q368" s="217"/>
      <c r="R368" s="217"/>
      <c r="S368" s="217"/>
      <c r="T368" s="217"/>
    </row>
    <row r="369" spans="3:20" s="421" customFormat="1" ht="15.6">
      <c r="C369" s="571" t="s">
        <v>41</v>
      </c>
      <c r="D369" s="581"/>
      <c r="E369" s="1521" t="s">
        <v>1716</v>
      </c>
      <c r="F369" s="1522"/>
      <c r="G369" s="571" t="s">
        <v>1721</v>
      </c>
      <c r="H369" s="572" t="s">
        <v>1717</v>
      </c>
      <c r="I369" s="572" t="s">
        <v>19</v>
      </c>
      <c r="J369" s="572" t="s">
        <v>1725</v>
      </c>
      <c r="K369" s="571" t="s">
        <v>1723</v>
      </c>
      <c r="L369" s="872"/>
      <c r="M369" s="404"/>
      <c r="N369" s="271"/>
      <c r="P369" s="217"/>
      <c r="Q369" s="217"/>
      <c r="R369" s="217"/>
      <c r="S369" s="217"/>
      <c r="T369" s="217"/>
    </row>
    <row r="370" spans="3:20" s="421" customFormat="1" ht="15.6">
      <c r="C370" s="391">
        <v>1</v>
      </c>
      <c r="D370" s="582" t="s">
        <v>2250</v>
      </c>
      <c r="E370" s="1523" t="s">
        <v>2242</v>
      </c>
      <c r="F370" s="1524"/>
      <c r="G370" s="583">
        <v>800</v>
      </c>
      <c r="H370" s="583">
        <v>72</v>
      </c>
      <c r="I370" s="583">
        <f>G370*H370</f>
        <v>57600</v>
      </c>
      <c r="J370" s="577">
        <v>1.4</v>
      </c>
      <c r="K370" s="391">
        <f>H370*J370</f>
        <v>100.8</v>
      </c>
      <c r="L370" s="398"/>
      <c r="M370" s="404"/>
      <c r="N370" s="271"/>
      <c r="P370" s="217"/>
      <c r="Q370" s="217"/>
      <c r="R370" s="217"/>
      <c r="S370" s="217"/>
      <c r="T370" s="217"/>
    </row>
    <row r="371" spans="3:20" s="421" customFormat="1" ht="15.6">
      <c r="C371" s="391">
        <v>2</v>
      </c>
      <c r="D371" s="584" t="s">
        <v>2250</v>
      </c>
      <c r="E371" s="1525" t="s">
        <v>2251</v>
      </c>
      <c r="F371" s="1526"/>
      <c r="G371" s="583">
        <v>3500</v>
      </c>
      <c r="H371" s="583">
        <v>45</v>
      </c>
      <c r="I371" s="583">
        <f>G371*H371</f>
        <v>157500</v>
      </c>
      <c r="J371" s="583">
        <v>230</v>
      </c>
      <c r="K371" s="391">
        <f>H371*J371</f>
        <v>10350</v>
      </c>
      <c r="L371" s="398"/>
      <c r="M371" s="404"/>
      <c r="N371" s="271"/>
      <c r="P371" s="217"/>
      <c r="Q371" s="217"/>
      <c r="R371" s="217"/>
      <c r="S371" s="217"/>
      <c r="T371" s="217"/>
    </row>
    <row r="372" spans="3:20" s="421" customFormat="1" ht="15.6">
      <c r="C372" s="328"/>
      <c r="D372" s="328"/>
      <c r="E372" s="405"/>
      <c r="F372" s="1013"/>
      <c r="G372" s="585"/>
      <c r="H372" s="585"/>
      <c r="I372" s="585"/>
      <c r="J372" s="585"/>
      <c r="K372" s="403">
        <f>SUM(K370:K371)</f>
        <v>10450.799999999999</v>
      </c>
      <c r="L372" s="398"/>
      <c r="M372" s="404"/>
      <c r="N372" s="271"/>
      <c r="P372" s="217"/>
      <c r="Q372" s="217"/>
      <c r="R372" s="217"/>
      <c r="S372" s="217"/>
      <c r="T372" s="217"/>
    </row>
    <row r="373" spans="3:20" s="421" customFormat="1" ht="21">
      <c r="C373" s="1527" t="s">
        <v>1724</v>
      </c>
      <c r="D373" s="1527"/>
      <c r="E373" s="1527"/>
      <c r="F373" s="1527"/>
      <c r="G373" s="1527"/>
      <c r="H373" s="1527"/>
      <c r="I373" s="398"/>
      <c r="J373" s="398"/>
      <c r="K373" s="398"/>
      <c r="L373" s="398"/>
      <c r="M373" s="404"/>
      <c r="N373" s="271"/>
      <c r="P373" s="217"/>
      <c r="Q373" s="217"/>
      <c r="R373" s="217"/>
      <c r="S373" s="217"/>
      <c r="T373" s="217"/>
    </row>
    <row r="374" spans="3:20" s="421" customFormat="1" ht="15.6">
      <c r="C374" s="398"/>
      <c r="D374" s="398"/>
      <c r="E374" s="408"/>
      <c r="F374" s="398"/>
      <c r="G374" s="398"/>
      <c r="H374" s="407"/>
      <c r="I374" s="398"/>
      <c r="J374" s="398"/>
      <c r="K374" s="398"/>
      <c r="L374" s="398"/>
      <c r="M374" s="404"/>
      <c r="N374" s="271"/>
      <c r="P374" s="217"/>
      <c r="Q374" s="217"/>
      <c r="R374" s="217"/>
      <c r="S374" s="217"/>
      <c r="T374" s="217"/>
    </row>
    <row r="375" spans="3:20" s="421" customFormat="1" ht="15.6">
      <c r="C375" s="571" t="s">
        <v>32</v>
      </c>
      <c r="D375" s="586" t="s">
        <v>2250</v>
      </c>
      <c r="E375" s="572" t="s">
        <v>1714</v>
      </c>
      <c r="F375" s="1014"/>
      <c r="G375" s="872"/>
      <c r="H375" s="407"/>
      <c r="I375" s="398"/>
      <c r="J375" s="398"/>
      <c r="K375" s="398"/>
      <c r="L375" s="398"/>
      <c r="M375" s="404"/>
      <c r="N375" s="271"/>
      <c r="P375" s="217"/>
      <c r="Q375" s="217"/>
      <c r="R375" s="217"/>
      <c r="S375" s="217"/>
      <c r="T375" s="217"/>
    </row>
    <row r="376" spans="3:20" s="421" customFormat="1" ht="15.6">
      <c r="C376" s="576" t="s">
        <v>1718</v>
      </c>
      <c r="D376" s="391">
        <v>3245.5</v>
      </c>
      <c r="E376" s="391">
        <f>SUM(D376)</f>
        <v>3245.5</v>
      </c>
      <c r="F376" s="1014"/>
      <c r="G376" s="872"/>
      <c r="H376" s="407"/>
      <c r="I376" s="398"/>
      <c r="J376" s="398"/>
      <c r="K376" s="398"/>
      <c r="L376" s="398"/>
      <c r="M376" s="404"/>
      <c r="N376" s="271"/>
      <c r="P376" s="217"/>
      <c r="Q376" s="217"/>
      <c r="R376" s="217"/>
      <c r="S376" s="217"/>
      <c r="T376" s="217"/>
    </row>
    <row r="377" spans="3:20" s="421" customFormat="1" ht="15.6">
      <c r="C377" s="576" t="s">
        <v>1719</v>
      </c>
      <c r="D377" s="391">
        <f>K372</f>
        <v>10450.799999999999</v>
      </c>
      <c r="E377" s="391">
        <f>SUM(D377)</f>
        <v>10450.799999999999</v>
      </c>
      <c r="F377" s="1014"/>
      <c r="G377" s="872"/>
      <c r="H377" s="407"/>
      <c r="I377" s="398"/>
      <c r="J377" s="398"/>
      <c r="K377" s="398"/>
      <c r="L377" s="398"/>
      <c r="M377" s="404"/>
      <c r="N377" s="271"/>
      <c r="P377" s="217"/>
      <c r="Q377" s="217"/>
      <c r="R377" s="217"/>
      <c r="S377" s="217"/>
      <c r="T377" s="217"/>
    </row>
    <row r="378" spans="3:20" s="421" customFormat="1" ht="16.2" thickBot="1">
      <c r="C378" s="398"/>
      <c r="D378" s="398"/>
      <c r="E378" s="408"/>
      <c r="F378" s="398"/>
      <c r="G378" s="398"/>
      <c r="H378" s="407"/>
      <c r="I378" s="398"/>
      <c r="J378" s="398"/>
      <c r="K378" s="398"/>
      <c r="L378" s="398"/>
      <c r="M378" s="404"/>
      <c r="N378" s="271"/>
      <c r="P378" s="217"/>
      <c r="Q378" s="217"/>
      <c r="R378" s="217"/>
      <c r="S378" s="217"/>
      <c r="T378" s="217"/>
    </row>
    <row r="379" spans="3:20" s="421" customFormat="1" ht="25.2" thickBot="1">
      <c r="C379" s="1514" t="s">
        <v>3977</v>
      </c>
      <c r="D379" s="1515"/>
      <c r="E379" s="1515"/>
      <c r="F379" s="1516"/>
      <c r="G379" s="1515"/>
      <c r="H379" s="1515"/>
      <c r="I379" s="1515"/>
      <c r="J379" s="1515"/>
      <c r="K379" s="1515"/>
      <c r="L379" s="1515"/>
      <c r="M379" s="1517"/>
      <c r="N379" s="271"/>
      <c r="P379" s="217"/>
      <c r="Q379" s="217"/>
      <c r="R379" s="217"/>
      <c r="S379" s="217"/>
      <c r="T379" s="217"/>
    </row>
    <row r="380" spans="3:20" s="421" customFormat="1">
      <c r="C380" s="271"/>
      <c r="D380" s="271"/>
      <c r="E380" s="447"/>
      <c r="F380" s="1009"/>
      <c r="G380" s="271"/>
      <c r="H380" s="271"/>
      <c r="I380" s="271"/>
      <c r="J380" s="271"/>
      <c r="K380" s="271"/>
      <c r="L380" s="271"/>
      <c r="M380" s="447"/>
      <c r="N380" s="271"/>
      <c r="P380" s="217"/>
      <c r="Q380" s="217"/>
      <c r="R380" s="217"/>
      <c r="S380" s="217"/>
      <c r="T380" s="217"/>
    </row>
    <row r="381" spans="3:20" s="421" customFormat="1">
      <c r="C381" s="271"/>
      <c r="D381" s="271"/>
      <c r="E381" s="447"/>
      <c r="F381" s="1009"/>
      <c r="G381" s="271"/>
      <c r="H381" s="271"/>
      <c r="I381" s="271"/>
      <c r="J381" s="271"/>
      <c r="K381" s="271"/>
      <c r="L381" s="271"/>
      <c r="M381" s="447"/>
      <c r="N381" s="271"/>
      <c r="P381" s="217"/>
      <c r="Q381" s="217"/>
      <c r="R381" s="217"/>
      <c r="S381" s="217"/>
      <c r="T381" s="217"/>
    </row>
    <row r="382" spans="3:20" s="421" customFormat="1">
      <c r="C382" s="892" t="s">
        <v>41</v>
      </c>
      <c r="D382" s="893" t="s">
        <v>32</v>
      </c>
      <c r="E382" s="892" t="s">
        <v>2257</v>
      </c>
      <c r="F382" s="1533" t="s">
        <v>2258</v>
      </c>
      <c r="G382" s="1534"/>
      <c r="H382" s="894" t="s">
        <v>2259</v>
      </c>
      <c r="I382" s="894" t="s">
        <v>2260</v>
      </c>
      <c r="J382" s="892" t="s">
        <v>1722</v>
      </c>
      <c r="K382" s="892" t="s">
        <v>1706</v>
      </c>
      <c r="L382" s="892" t="s">
        <v>2261</v>
      </c>
      <c r="M382" s="892" t="s">
        <v>2262</v>
      </c>
      <c r="N382" s="271"/>
      <c r="P382" s="217"/>
      <c r="Q382" s="217"/>
      <c r="R382" s="217"/>
      <c r="S382" s="217"/>
      <c r="T382" s="217"/>
    </row>
    <row r="383" spans="3:20" s="421" customFormat="1" ht="27" customHeight="1">
      <c r="C383" s="587">
        <v>1</v>
      </c>
      <c r="D383" s="856" t="s">
        <v>3978</v>
      </c>
      <c r="E383" s="588">
        <v>165500108183</v>
      </c>
      <c r="F383" s="1576" t="s">
        <v>3979</v>
      </c>
      <c r="G383" s="1576"/>
      <c r="H383" s="589" t="s">
        <v>3980</v>
      </c>
      <c r="I383" s="587" t="s">
        <v>3981</v>
      </c>
      <c r="J383" s="658">
        <v>2017193.6</v>
      </c>
      <c r="K383" s="656">
        <v>219078.71</v>
      </c>
      <c r="L383" s="587" t="s">
        <v>1963</v>
      </c>
      <c r="M383" s="895">
        <v>3.25</v>
      </c>
      <c r="N383" s="271"/>
      <c r="P383" s="217"/>
      <c r="Q383" s="217"/>
      <c r="R383" s="217"/>
      <c r="S383" s="217"/>
      <c r="T383" s="217"/>
    </row>
    <row r="384" spans="3:20" s="421" customFormat="1" ht="27" customHeight="1">
      <c r="C384" s="587">
        <v>2</v>
      </c>
      <c r="D384" s="856" t="s">
        <v>3978</v>
      </c>
      <c r="E384" s="588">
        <v>165500108184</v>
      </c>
      <c r="F384" s="1512" t="s">
        <v>3982</v>
      </c>
      <c r="G384" s="1512"/>
      <c r="H384" s="590" t="s">
        <v>2065</v>
      </c>
      <c r="I384" s="589" t="s">
        <v>3981</v>
      </c>
      <c r="J384" s="658">
        <v>2494000</v>
      </c>
      <c r="K384" s="656">
        <v>211920.73</v>
      </c>
      <c r="L384" s="587" t="s">
        <v>1963</v>
      </c>
      <c r="M384" s="895">
        <v>0.2</v>
      </c>
      <c r="N384" s="271"/>
      <c r="P384" s="217"/>
      <c r="Q384" s="217"/>
      <c r="R384" s="217"/>
      <c r="S384" s="217"/>
      <c r="T384" s="217"/>
    </row>
    <row r="385" spans="3:20" s="421" customFormat="1" ht="27" customHeight="1">
      <c r="C385" s="587">
        <v>3</v>
      </c>
      <c r="D385" s="856" t="s">
        <v>3978</v>
      </c>
      <c r="E385" s="588">
        <v>869000028519</v>
      </c>
      <c r="F385" s="1512" t="s">
        <v>3983</v>
      </c>
      <c r="G385" s="1512"/>
      <c r="H385" s="590" t="s">
        <v>3984</v>
      </c>
      <c r="I385" s="587" t="s">
        <v>3985</v>
      </c>
      <c r="J385" s="658">
        <v>382266.8</v>
      </c>
      <c r="K385" s="656">
        <v>382266.8</v>
      </c>
      <c r="L385" s="587" t="s">
        <v>1963</v>
      </c>
      <c r="M385" s="895">
        <v>0.2</v>
      </c>
      <c r="N385" s="271"/>
      <c r="P385" s="217"/>
      <c r="Q385" s="217"/>
      <c r="R385" s="217"/>
      <c r="S385" s="217"/>
      <c r="T385" s="217"/>
    </row>
    <row r="386" spans="3:20" s="421" customFormat="1" ht="27" customHeight="1">
      <c r="C386" s="587">
        <v>4</v>
      </c>
      <c r="D386" s="856" t="s">
        <v>3978</v>
      </c>
      <c r="E386" s="588">
        <v>869000028521</v>
      </c>
      <c r="F386" s="1512" t="s">
        <v>3983</v>
      </c>
      <c r="G386" s="1512"/>
      <c r="H386" s="590" t="s">
        <v>3986</v>
      </c>
      <c r="I386" s="587" t="s">
        <v>3987</v>
      </c>
      <c r="J386" s="658">
        <v>382266.8</v>
      </c>
      <c r="K386" s="656">
        <v>382266.8</v>
      </c>
      <c r="L386" s="587" t="s">
        <v>1963</v>
      </c>
      <c r="M386" s="895">
        <v>0.2</v>
      </c>
      <c r="N386" s="271"/>
      <c r="P386" s="217"/>
      <c r="Q386" s="217"/>
      <c r="R386" s="217"/>
      <c r="S386" s="217"/>
      <c r="T386" s="217"/>
    </row>
    <row r="387" spans="3:20" s="421" customFormat="1" ht="27" customHeight="1">
      <c r="C387" s="587">
        <v>5</v>
      </c>
      <c r="D387" s="856" t="s">
        <v>3978</v>
      </c>
      <c r="E387" s="588">
        <v>869000028560</v>
      </c>
      <c r="F387" s="1512" t="s">
        <v>3983</v>
      </c>
      <c r="G387" s="1512"/>
      <c r="H387" s="590" t="s">
        <v>3988</v>
      </c>
      <c r="I387" s="587" t="s">
        <v>3989</v>
      </c>
      <c r="J387" s="658">
        <v>382266.8</v>
      </c>
      <c r="K387" s="656">
        <v>382266.8</v>
      </c>
      <c r="L387" s="587" t="s">
        <v>1963</v>
      </c>
      <c r="M387" s="895">
        <v>0.2</v>
      </c>
      <c r="N387" s="271"/>
      <c r="P387" s="217"/>
      <c r="Q387" s="217"/>
      <c r="R387" s="217"/>
      <c r="S387" s="217"/>
      <c r="T387" s="217"/>
    </row>
    <row r="388" spans="3:20" s="421" customFormat="1" ht="27" customHeight="1">
      <c r="C388" s="587">
        <v>6</v>
      </c>
      <c r="D388" s="856" t="s">
        <v>3978</v>
      </c>
      <c r="E388" s="588">
        <v>869000028561</v>
      </c>
      <c r="F388" s="1512" t="s">
        <v>3983</v>
      </c>
      <c r="G388" s="1512"/>
      <c r="H388" s="590" t="s">
        <v>3990</v>
      </c>
      <c r="I388" s="587" t="s">
        <v>3991</v>
      </c>
      <c r="J388" s="658">
        <v>382266.8</v>
      </c>
      <c r="K388" s="656">
        <v>382266.8</v>
      </c>
      <c r="L388" s="587" t="s">
        <v>1963</v>
      </c>
      <c r="M388" s="895">
        <v>0.2</v>
      </c>
      <c r="N388" s="271"/>
      <c r="P388" s="217"/>
      <c r="Q388" s="217"/>
      <c r="R388" s="217"/>
      <c r="S388" s="217"/>
      <c r="T388" s="217"/>
    </row>
    <row r="389" spans="3:20" s="421" customFormat="1" ht="27" customHeight="1">
      <c r="C389" s="587">
        <v>7</v>
      </c>
      <c r="D389" s="856" t="s">
        <v>3978</v>
      </c>
      <c r="E389" s="588">
        <v>869000028903</v>
      </c>
      <c r="F389" s="1512" t="s">
        <v>3992</v>
      </c>
      <c r="G389" s="1512"/>
      <c r="H389" s="590" t="s">
        <v>3993</v>
      </c>
      <c r="I389" s="589" t="s">
        <v>3981</v>
      </c>
      <c r="J389" s="658">
        <v>521860.8</v>
      </c>
      <c r="K389" s="656">
        <v>521860.8</v>
      </c>
      <c r="L389" s="587" t="s">
        <v>1963</v>
      </c>
      <c r="M389" s="895">
        <v>0.2</v>
      </c>
      <c r="N389" s="271"/>
      <c r="P389" s="217"/>
      <c r="Q389" s="217"/>
      <c r="R389" s="217"/>
      <c r="S389" s="217"/>
      <c r="T389" s="217"/>
    </row>
    <row r="390" spans="3:20" s="421" customFormat="1" ht="27" customHeight="1">
      <c r="C390" s="587">
        <v>8</v>
      </c>
      <c r="D390" s="856" t="s">
        <v>3978</v>
      </c>
      <c r="E390" s="588">
        <v>869000028905</v>
      </c>
      <c r="F390" s="1512" t="s">
        <v>2058</v>
      </c>
      <c r="G390" s="1512"/>
      <c r="H390" s="590" t="s">
        <v>3994</v>
      </c>
      <c r="I390" s="589" t="s">
        <v>3981</v>
      </c>
      <c r="J390" s="658">
        <v>1078631.8</v>
      </c>
      <c r="K390" s="656">
        <v>1078631.8</v>
      </c>
      <c r="L390" s="587" t="s">
        <v>1963</v>
      </c>
      <c r="M390" s="895">
        <v>0.2</v>
      </c>
      <c r="N390" s="271"/>
      <c r="P390" s="217"/>
      <c r="Q390" s="217"/>
      <c r="R390" s="217"/>
      <c r="S390" s="217"/>
      <c r="T390" s="217"/>
    </row>
    <row r="391" spans="3:20" s="421" customFormat="1" ht="27" customHeight="1">
      <c r="C391" s="587">
        <v>9</v>
      </c>
      <c r="D391" s="856" t="s">
        <v>3978</v>
      </c>
      <c r="E391" s="588">
        <v>869000028904</v>
      </c>
      <c r="F391" s="1512" t="s">
        <v>3995</v>
      </c>
      <c r="G391" s="1512"/>
      <c r="H391" s="590" t="s">
        <v>3996</v>
      </c>
      <c r="I391" s="589" t="s">
        <v>3981</v>
      </c>
      <c r="J391" s="658">
        <v>606712.48</v>
      </c>
      <c r="K391" s="656">
        <v>606712.48</v>
      </c>
      <c r="L391" s="587" t="s">
        <v>1963</v>
      </c>
      <c r="M391" s="895">
        <v>1.2</v>
      </c>
      <c r="N391" s="271"/>
      <c r="P391" s="217"/>
      <c r="Q391" s="217"/>
      <c r="R391" s="217"/>
      <c r="S391" s="217"/>
      <c r="T391" s="217"/>
    </row>
    <row r="392" spans="3:20" s="421" customFormat="1" ht="27" customHeight="1">
      <c r="C392" s="587">
        <v>10</v>
      </c>
      <c r="D392" s="856" t="s">
        <v>3978</v>
      </c>
      <c r="E392" s="588">
        <v>869000028900</v>
      </c>
      <c r="F392" s="1512" t="s">
        <v>3997</v>
      </c>
      <c r="G392" s="1512"/>
      <c r="H392" s="590" t="s">
        <v>3998</v>
      </c>
      <c r="I392" s="587" t="s">
        <v>3981</v>
      </c>
      <c r="J392" s="658">
        <v>1218000</v>
      </c>
      <c r="K392" s="656">
        <v>1218000</v>
      </c>
      <c r="L392" s="587" t="s">
        <v>1963</v>
      </c>
      <c r="M392" s="895">
        <v>1.2</v>
      </c>
      <c r="N392" s="271"/>
      <c r="P392" s="217"/>
      <c r="Q392" s="217"/>
      <c r="R392" s="217"/>
      <c r="S392" s="217"/>
      <c r="T392" s="217"/>
    </row>
    <row r="393" spans="3:20" s="421" customFormat="1" ht="27" customHeight="1">
      <c r="C393" s="587">
        <v>11</v>
      </c>
      <c r="D393" s="856" t="s">
        <v>3978</v>
      </c>
      <c r="E393" s="588">
        <v>869000028901</v>
      </c>
      <c r="F393" s="1512" t="s">
        <v>3997</v>
      </c>
      <c r="G393" s="1512"/>
      <c r="H393" s="590" t="s">
        <v>3999</v>
      </c>
      <c r="I393" s="587" t="s">
        <v>3981</v>
      </c>
      <c r="J393" s="658">
        <v>1218000</v>
      </c>
      <c r="K393" s="656">
        <v>1218000</v>
      </c>
      <c r="L393" s="587" t="s">
        <v>1963</v>
      </c>
      <c r="M393" s="895">
        <v>1.2</v>
      </c>
      <c r="N393" s="271"/>
      <c r="P393" s="217"/>
      <c r="Q393" s="217"/>
      <c r="R393" s="217"/>
      <c r="S393" s="217"/>
      <c r="T393" s="217"/>
    </row>
    <row r="394" spans="3:20" s="421" customFormat="1" ht="27" customHeight="1">
      <c r="C394" s="587">
        <v>12</v>
      </c>
      <c r="D394" s="856" t="s">
        <v>3978</v>
      </c>
      <c r="E394" s="588">
        <v>869000028899</v>
      </c>
      <c r="F394" s="1512" t="s">
        <v>4000</v>
      </c>
      <c r="G394" s="1512"/>
      <c r="H394" s="590" t="s">
        <v>4001</v>
      </c>
      <c r="I394" s="587" t="s">
        <v>3981</v>
      </c>
      <c r="J394" s="658">
        <v>860000</v>
      </c>
      <c r="K394" s="656">
        <v>860000</v>
      </c>
      <c r="L394" s="587" t="s">
        <v>1963</v>
      </c>
      <c r="M394" s="895">
        <v>2.5</v>
      </c>
      <c r="N394" s="271"/>
      <c r="P394" s="217"/>
      <c r="Q394" s="217"/>
      <c r="R394" s="217"/>
      <c r="S394" s="217"/>
      <c r="T394" s="217"/>
    </row>
    <row r="395" spans="3:20" s="421" customFormat="1" ht="27" customHeight="1">
      <c r="C395" s="587">
        <v>13</v>
      </c>
      <c r="D395" s="856" t="s">
        <v>3978</v>
      </c>
      <c r="E395" s="588">
        <v>869000028906</v>
      </c>
      <c r="F395" s="1512" t="s">
        <v>4002</v>
      </c>
      <c r="G395" s="1512"/>
      <c r="H395" s="590" t="s">
        <v>4003</v>
      </c>
      <c r="I395" s="587" t="s">
        <v>4004</v>
      </c>
      <c r="J395" s="658">
        <v>1247312.04</v>
      </c>
      <c r="K395" s="656">
        <v>1247312.04</v>
      </c>
      <c r="L395" s="587" t="s">
        <v>1963</v>
      </c>
      <c r="M395" s="895">
        <v>2.2999999999999998</v>
      </c>
      <c r="N395" s="271"/>
      <c r="P395" s="217"/>
      <c r="Q395" s="217"/>
      <c r="R395" s="217"/>
      <c r="S395" s="217"/>
      <c r="T395" s="217"/>
    </row>
    <row r="396" spans="3:20" s="421" customFormat="1" ht="27" customHeight="1">
      <c r="C396" s="587">
        <v>14</v>
      </c>
      <c r="D396" s="856" t="s">
        <v>3978</v>
      </c>
      <c r="E396" s="588">
        <v>869000028907</v>
      </c>
      <c r="F396" s="1512" t="s">
        <v>4002</v>
      </c>
      <c r="G396" s="1512"/>
      <c r="H396" s="590" t="s">
        <v>4005</v>
      </c>
      <c r="I396" s="587" t="s">
        <v>3981</v>
      </c>
      <c r="J396" s="658">
        <v>1247312.04</v>
      </c>
      <c r="K396" s="656">
        <v>1247312.04</v>
      </c>
      <c r="L396" s="587" t="s">
        <v>1963</v>
      </c>
      <c r="M396" s="895">
        <v>2.2999999999999998</v>
      </c>
      <c r="N396" s="271"/>
      <c r="P396" s="217"/>
      <c r="Q396" s="217"/>
      <c r="R396" s="217"/>
      <c r="S396" s="217"/>
      <c r="T396" s="217"/>
    </row>
    <row r="397" spans="3:20" s="421" customFormat="1" ht="27" customHeight="1">
      <c r="C397" s="587">
        <v>15</v>
      </c>
      <c r="D397" s="856" t="s">
        <v>3978</v>
      </c>
      <c r="E397" s="588">
        <v>869000107215</v>
      </c>
      <c r="F397" s="1512" t="s">
        <v>4006</v>
      </c>
      <c r="G397" s="1512"/>
      <c r="H397" s="590" t="s">
        <v>4007</v>
      </c>
      <c r="I397" s="587" t="s">
        <v>3981</v>
      </c>
      <c r="J397" s="658">
        <v>381989.16</v>
      </c>
      <c r="K397" s="656">
        <v>381989.16</v>
      </c>
      <c r="L397" s="587" t="s">
        <v>1963</v>
      </c>
      <c r="M397" s="895">
        <v>1.1000000000000001</v>
      </c>
      <c r="N397" s="271"/>
      <c r="P397" s="217"/>
      <c r="Q397" s="217"/>
      <c r="R397" s="217"/>
      <c r="S397" s="217"/>
      <c r="T397" s="217"/>
    </row>
    <row r="398" spans="3:20" s="421" customFormat="1" ht="27" customHeight="1">
      <c r="C398" s="587">
        <v>16</v>
      </c>
      <c r="D398" s="856" t="s">
        <v>3978</v>
      </c>
      <c r="E398" s="588">
        <v>165500141420</v>
      </c>
      <c r="F398" s="1512" t="s">
        <v>4008</v>
      </c>
      <c r="G398" s="1512"/>
      <c r="H398" s="590" t="s">
        <v>4009</v>
      </c>
      <c r="I398" s="587" t="s">
        <v>3981</v>
      </c>
      <c r="J398" s="658">
        <v>1900000</v>
      </c>
      <c r="K398" s="656">
        <v>135712.34</v>
      </c>
      <c r="L398" s="587" t="s">
        <v>1963</v>
      </c>
      <c r="M398" s="895">
        <v>3.5</v>
      </c>
      <c r="N398" s="271"/>
      <c r="P398" s="217"/>
      <c r="Q398" s="217"/>
      <c r="R398" s="217"/>
      <c r="S398" s="217"/>
      <c r="T398" s="217"/>
    </row>
    <row r="399" spans="3:20" s="421" customFormat="1" ht="27" customHeight="1">
      <c r="C399" s="587">
        <v>17</v>
      </c>
      <c r="D399" s="856" t="s">
        <v>3978</v>
      </c>
      <c r="E399" s="588">
        <v>166500004698</v>
      </c>
      <c r="F399" s="1512" t="s">
        <v>1732</v>
      </c>
      <c r="G399" s="1512"/>
      <c r="H399" s="590" t="s">
        <v>4010</v>
      </c>
      <c r="I399" s="587" t="s">
        <v>4011</v>
      </c>
      <c r="J399" s="658">
        <v>2700000.01</v>
      </c>
      <c r="K399" s="656">
        <v>495758.31</v>
      </c>
      <c r="L399" s="587" t="s">
        <v>1963</v>
      </c>
      <c r="M399" s="895">
        <v>6.3</v>
      </c>
      <c r="N399" s="271"/>
      <c r="P399" s="217"/>
      <c r="Q399" s="217"/>
      <c r="R399" s="217"/>
      <c r="S399" s="217"/>
      <c r="T399" s="217"/>
    </row>
    <row r="400" spans="3:20" s="421" customFormat="1" ht="27" customHeight="1">
      <c r="C400" s="587">
        <v>18</v>
      </c>
      <c r="D400" s="856" t="s">
        <v>3978</v>
      </c>
      <c r="E400" s="588">
        <v>166500004699</v>
      </c>
      <c r="F400" s="1512" t="s">
        <v>1732</v>
      </c>
      <c r="G400" s="1512"/>
      <c r="H400" s="590" t="s">
        <v>4012</v>
      </c>
      <c r="I400" s="587" t="s">
        <v>4013</v>
      </c>
      <c r="J400" s="658">
        <v>2700000.01</v>
      </c>
      <c r="K400" s="656">
        <v>495758.31</v>
      </c>
      <c r="L400" s="587" t="s">
        <v>1963</v>
      </c>
      <c r="M400" s="895">
        <v>6.3</v>
      </c>
      <c r="N400" s="271"/>
      <c r="P400" s="217"/>
      <c r="Q400" s="217"/>
      <c r="R400" s="217"/>
      <c r="S400" s="217"/>
      <c r="T400" s="217"/>
    </row>
    <row r="401" spans="3:20" s="421" customFormat="1" ht="27" customHeight="1">
      <c r="C401" s="587">
        <v>19</v>
      </c>
      <c r="D401" s="591" t="s">
        <v>4014</v>
      </c>
      <c r="E401" s="592">
        <v>869000008765</v>
      </c>
      <c r="F401" s="1577" t="s">
        <v>1732</v>
      </c>
      <c r="G401" s="1578"/>
      <c r="H401" s="593" t="s">
        <v>4015</v>
      </c>
      <c r="I401" s="594" t="s">
        <v>3981</v>
      </c>
      <c r="J401" s="649">
        <v>568000</v>
      </c>
      <c r="K401" s="649">
        <v>568000</v>
      </c>
      <c r="L401" s="587" t="s">
        <v>1963</v>
      </c>
      <c r="M401" s="896">
        <v>13.2</v>
      </c>
      <c r="N401" s="271"/>
      <c r="P401" s="217"/>
      <c r="Q401" s="217"/>
      <c r="R401" s="217"/>
      <c r="S401" s="217"/>
      <c r="T401" s="217"/>
    </row>
    <row r="402" spans="3:20" s="421" customFormat="1" ht="27" customHeight="1">
      <c r="C402" s="587">
        <v>20</v>
      </c>
      <c r="D402" s="591" t="s">
        <v>4014</v>
      </c>
      <c r="E402" s="592">
        <v>869000008766</v>
      </c>
      <c r="F402" s="1577" t="s">
        <v>1732</v>
      </c>
      <c r="G402" s="1578"/>
      <c r="H402" s="593" t="s">
        <v>4016</v>
      </c>
      <c r="I402" s="594" t="s">
        <v>4017</v>
      </c>
      <c r="J402" s="649">
        <v>453500</v>
      </c>
      <c r="K402" s="649">
        <v>453500</v>
      </c>
      <c r="L402" s="587" t="s">
        <v>1963</v>
      </c>
      <c r="M402" s="896">
        <v>13.2</v>
      </c>
      <c r="N402" s="271"/>
      <c r="P402" s="217"/>
      <c r="Q402" s="217"/>
      <c r="R402" s="217"/>
      <c r="S402" s="217"/>
      <c r="T402" s="217"/>
    </row>
    <row r="403" spans="3:20" s="421" customFormat="1" ht="27" customHeight="1">
      <c r="C403" s="587">
        <v>21</v>
      </c>
      <c r="D403" s="591" t="s">
        <v>4014</v>
      </c>
      <c r="E403" s="592">
        <v>166500004400</v>
      </c>
      <c r="F403" s="1577" t="s">
        <v>4018</v>
      </c>
      <c r="G403" s="1578"/>
      <c r="H403" s="593" t="s">
        <v>4019</v>
      </c>
      <c r="I403" s="594" t="s">
        <v>3981</v>
      </c>
      <c r="J403" s="649">
        <v>1949989</v>
      </c>
      <c r="K403" s="649">
        <v>63704.17</v>
      </c>
      <c r="L403" s="587" t="s">
        <v>1963</v>
      </c>
      <c r="M403" s="896">
        <v>0.7</v>
      </c>
      <c r="N403" s="271"/>
      <c r="P403" s="217"/>
      <c r="Q403" s="217"/>
      <c r="R403" s="217"/>
      <c r="S403" s="217"/>
      <c r="T403" s="217"/>
    </row>
    <row r="404" spans="3:20" s="421" customFormat="1" ht="27" customHeight="1">
      <c r="C404" s="587">
        <v>22</v>
      </c>
      <c r="D404" s="591" t="s">
        <v>4014</v>
      </c>
      <c r="E404" s="592">
        <v>869000012020</v>
      </c>
      <c r="F404" s="1577" t="s">
        <v>1728</v>
      </c>
      <c r="G404" s="1578"/>
      <c r="H404" s="593" t="s">
        <v>4020</v>
      </c>
      <c r="I404" s="594" t="s">
        <v>4021</v>
      </c>
      <c r="J404" s="649">
        <v>250000</v>
      </c>
      <c r="K404" s="649">
        <v>250000</v>
      </c>
      <c r="L404" s="587" t="s">
        <v>1963</v>
      </c>
      <c r="M404" s="896">
        <v>6.5</v>
      </c>
      <c r="N404" s="271"/>
      <c r="P404" s="217"/>
      <c r="Q404" s="217"/>
      <c r="R404" s="217"/>
      <c r="S404" s="217"/>
      <c r="T404" s="217"/>
    </row>
    <row r="405" spans="3:20" s="421" customFormat="1" ht="27" customHeight="1">
      <c r="C405" s="587">
        <v>23</v>
      </c>
      <c r="D405" s="591" t="s">
        <v>4014</v>
      </c>
      <c r="E405" s="592">
        <v>869000021885</v>
      </c>
      <c r="F405" s="1577" t="s">
        <v>1728</v>
      </c>
      <c r="G405" s="1578"/>
      <c r="H405" s="593" t="s">
        <v>4022</v>
      </c>
      <c r="I405" s="594" t="s">
        <v>4023</v>
      </c>
      <c r="J405" s="649">
        <v>560000</v>
      </c>
      <c r="K405" s="649">
        <v>560000</v>
      </c>
      <c r="L405" s="587" t="s">
        <v>1963</v>
      </c>
      <c r="M405" s="896">
        <v>6.5</v>
      </c>
      <c r="N405" s="271"/>
      <c r="P405" s="217"/>
      <c r="Q405" s="217"/>
      <c r="R405" s="217"/>
      <c r="S405" s="217"/>
      <c r="T405" s="217"/>
    </row>
    <row r="406" spans="3:20" s="421" customFormat="1" ht="27" customHeight="1">
      <c r="C406" s="587">
        <v>24</v>
      </c>
      <c r="D406" s="591" t="s">
        <v>4014</v>
      </c>
      <c r="E406" s="592">
        <v>166500005369</v>
      </c>
      <c r="F406" s="1577" t="s">
        <v>1728</v>
      </c>
      <c r="G406" s="1578"/>
      <c r="H406" s="593" t="s">
        <v>4024</v>
      </c>
      <c r="I406" s="594" t="s">
        <v>4025</v>
      </c>
      <c r="J406" s="649">
        <v>1899900</v>
      </c>
      <c r="K406" s="649">
        <v>52775</v>
      </c>
      <c r="L406" s="587" t="s">
        <v>1963</v>
      </c>
      <c r="M406" s="896">
        <v>10.4</v>
      </c>
      <c r="N406" s="271"/>
      <c r="P406" s="217"/>
      <c r="Q406" s="217"/>
      <c r="R406" s="217"/>
      <c r="S406" s="217"/>
      <c r="T406" s="217"/>
    </row>
    <row r="407" spans="3:20" s="421" customFormat="1" ht="27" customHeight="1">
      <c r="C407" s="587">
        <v>25</v>
      </c>
      <c r="D407" s="856" t="s">
        <v>4026</v>
      </c>
      <c r="E407" s="588">
        <v>869000018026</v>
      </c>
      <c r="F407" s="1501" t="s">
        <v>1732</v>
      </c>
      <c r="G407" s="1579"/>
      <c r="H407" s="550" t="s">
        <v>4027</v>
      </c>
      <c r="I407" s="587" t="s">
        <v>4028</v>
      </c>
      <c r="J407" s="656">
        <v>1255000</v>
      </c>
      <c r="K407" s="656">
        <v>1255000</v>
      </c>
      <c r="L407" s="587" t="s">
        <v>1963</v>
      </c>
      <c r="M407" s="895">
        <v>15</v>
      </c>
      <c r="N407" s="271"/>
      <c r="P407" s="217"/>
      <c r="Q407" s="217"/>
      <c r="R407" s="217"/>
      <c r="S407" s="217"/>
      <c r="T407" s="217"/>
    </row>
    <row r="408" spans="3:20" s="421" customFormat="1" ht="27" customHeight="1">
      <c r="C408" s="587">
        <v>26</v>
      </c>
      <c r="D408" s="856" t="s">
        <v>4026</v>
      </c>
      <c r="E408" s="588">
        <v>869000111138</v>
      </c>
      <c r="F408" s="1503" t="s">
        <v>4029</v>
      </c>
      <c r="G408" s="1504"/>
      <c r="H408" s="550" t="s">
        <v>4030</v>
      </c>
      <c r="I408" s="587" t="s">
        <v>4031</v>
      </c>
      <c r="J408" s="656">
        <v>1567000</v>
      </c>
      <c r="K408" s="656">
        <v>1567000</v>
      </c>
      <c r="L408" s="587" t="s">
        <v>1963</v>
      </c>
      <c r="M408" s="895">
        <v>8.75</v>
      </c>
      <c r="N408" s="271"/>
      <c r="P408" s="217"/>
      <c r="Q408" s="217"/>
      <c r="R408" s="217"/>
      <c r="S408" s="217"/>
      <c r="T408" s="217"/>
    </row>
    <row r="409" spans="3:20" s="421" customFormat="1" ht="27" customHeight="1">
      <c r="C409" s="587">
        <v>27</v>
      </c>
      <c r="D409" s="856" t="s">
        <v>4026</v>
      </c>
      <c r="E409" s="588">
        <v>869000111139</v>
      </c>
      <c r="F409" s="1503" t="s">
        <v>4029</v>
      </c>
      <c r="G409" s="1504"/>
      <c r="H409" s="550" t="s">
        <v>4032</v>
      </c>
      <c r="I409" s="587" t="s">
        <v>4033</v>
      </c>
      <c r="J409" s="656">
        <v>1567000</v>
      </c>
      <c r="K409" s="656">
        <v>1567000</v>
      </c>
      <c r="L409" s="587" t="s">
        <v>1963</v>
      </c>
      <c r="M409" s="895">
        <v>8.75</v>
      </c>
      <c r="N409" s="271"/>
      <c r="P409" s="217"/>
      <c r="Q409" s="217"/>
      <c r="R409" s="217"/>
      <c r="S409" s="217"/>
      <c r="T409" s="217"/>
    </row>
    <row r="410" spans="3:20" s="421" customFormat="1" ht="27" customHeight="1">
      <c r="C410" s="587">
        <v>28</v>
      </c>
      <c r="D410" s="596" t="s">
        <v>2217</v>
      </c>
      <c r="E410" s="597">
        <v>166500004759</v>
      </c>
      <c r="F410" s="1551" t="s">
        <v>1732</v>
      </c>
      <c r="G410" s="1580"/>
      <c r="H410" s="598" t="s">
        <v>4034</v>
      </c>
      <c r="I410" s="598" t="s">
        <v>4035</v>
      </c>
      <c r="J410" s="652">
        <v>1972000</v>
      </c>
      <c r="K410" s="652">
        <v>824759.16</v>
      </c>
      <c r="L410" s="587" t="s">
        <v>1963</v>
      </c>
      <c r="M410" s="897">
        <v>15</v>
      </c>
      <c r="N410" s="271"/>
      <c r="P410" s="217"/>
      <c r="Q410" s="217"/>
      <c r="R410" s="217"/>
      <c r="S410" s="217"/>
      <c r="T410" s="217"/>
    </row>
    <row r="411" spans="3:20" s="421" customFormat="1" ht="27" customHeight="1">
      <c r="C411" s="587">
        <v>29</v>
      </c>
      <c r="D411" s="596" t="s">
        <v>2217</v>
      </c>
      <c r="E411" s="597">
        <v>166500004763</v>
      </c>
      <c r="F411" s="1551" t="s">
        <v>1732</v>
      </c>
      <c r="G411" s="1580"/>
      <c r="H411" s="598" t="s">
        <v>4036</v>
      </c>
      <c r="I411" s="598" t="s">
        <v>4037</v>
      </c>
      <c r="J411" s="652">
        <v>1972000</v>
      </c>
      <c r="K411" s="652">
        <v>824759.16</v>
      </c>
      <c r="L411" s="587" t="s">
        <v>1963</v>
      </c>
      <c r="M411" s="897">
        <v>15</v>
      </c>
      <c r="N411" s="271"/>
      <c r="P411" s="217"/>
      <c r="Q411" s="217"/>
      <c r="R411" s="217"/>
      <c r="S411" s="217"/>
      <c r="T411" s="217"/>
    </row>
    <row r="412" spans="3:20" s="421" customFormat="1" ht="27" customHeight="1">
      <c r="C412" s="587">
        <v>30</v>
      </c>
      <c r="D412" s="599" t="s">
        <v>4038</v>
      </c>
      <c r="E412" s="592">
        <v>166500007892</v>
      </c>
      <c r="F412" s="1581" t="s">
        <v>4039</v>
      </c>
      <c r="G412" s="1582"/>
      <c r="H412" s="898" t="s">
        <v>4040</v>
      </c>
      <c r="I412" s="899" t="s">
        <v>4041</v>
      </c>
      <c r="J412" s="656">
        <v>1750000</v>
      </c>
      <c r="K412" s="656">
        <v>385515.85</v>
      </c>
      <c r="L412" s="587" t="s">
        <v>1963</v>
      </c>
      <c r="M412" s="897">
        <v>12.3</v>
      </c>
      <c r="N412" s="271"/>
      <c r="P412" s="217"/>
      <c r="Q412" s="217"/>
      <c r="R412" s="217"/>
      <c r="S412" s="217"/>
      <c r="T412" s="217"/>
    </row>
    <row r="413" spans="3:20" s="421" customFormat="1" ht="27" customHeight="1">
      <c r="C413" s="587">
        <v>31</v>
      </c>
      <c r="D413" s="599" t="s">
        <v>4038</v>
      </c>
      <c r="E413" s="592">
        <v>165500158133</v>
      </c>
      <c r="F413" s="1581" t="s">
        <v>3424</v>
      </c>
      <c r="G413" s="1582"/>
      <c r="H413" s="898" t="s">
        <v>4042</v>
      </c>
      <c r="I413" s="899" t="s">
        <v>4043</v>
      </c>
      <c r="J413" s="656">
        <v>3034500</v>
      </c>
      <c r="K413" s="656">
        <v>716028.21</v>
      </c>
      <c r="L413" s="587" t="s">
        <v>1963</v>
      </c>
      <c r="M413" s="897">
        <v>1</v>
      </c>
      <c r="N413" s="271"/>
      <c r="P413" s="217"/>
      <c r="Q413" s="217"/>
      <c r="R413" s="217"/>
      <c r="S413" s="217"/>
      <c r="T413" s="217"/>
    </row>
    <row r="414" spans="3:20" s="421" customFormat="1" ht="27" customHeight="1">
      <c r="C414" s="587">
        <v>32</v>
      </c>
      <c r="D414" s="599" t="s">
        <v>4038</v>
      </c>
      <c r="E414" s="592">
        <v>165500158135</v>
      </c>
      <c r="F414" s="1581" t="s">
        <v>4044</v>
      </c>
      <c r="G414" s="1582"/>
      <c r="H414" s="898" t="s">
        <v>4045</v>
      </c>
      <c r="I414" s="899" t="s">
        <v>4046</v>
      </c>
      <c r="J414" s="656">
        <v>2633200</v>
      </c>
      <c r="K414" s="656">
        <v>2420.09</v>
      </c>
      <c r="L414" s="587" t="s">
        <v>1963</v>
      </c>
      <c r="M414" s="897">
        <v>2</v>
      </c>
      <c r="N414" s="271"/>
      <c r="P414" s="217"/>
      <c r="Q414" s="217"/>
      <c r="R414" s="217"/>
      <c r="S414" s="217"/>
      <c r="T414" s="217"/>
    </row>
    <row r="415" spans="3:20" s="421" customFormat="1" ht="27" customHeight="1">
      <c r="C415" s="587">
        <v>33</v>
      </c>
      <c r="D415" s="856" t="s">
        <v>4047</v>
      </c>
      <c r="E415" s="588">
        <v>166500008164</v>
      </c>
      <c r="F415" s="1503" t="s">
        <v>4048</v>
      </c>
      <c r="G415" s="1504"/>
      <c r="H415" s="550" t="s">
        <v>4049</v>
      </c>
      <c r="I415" s="587" t="s">
        <v>3971</v>
      </c>
      <c r="J415" s="656">
        <v>17202800</v>
      </c>
      <c r="K415" s="656">
        <v>175192.86</v>
      </c>
      <c r="L415" s="587" t="s">
        <v>1963</v>
      </c>
      <c r="M415" s="895">
        <v>30</v>
      </c>
      <c r="N415" s="271"/>
      <c r="P415" s="217"/>
      <c r="Q415" s="217"/>
      <c r="R415" s="217"/>
      <c r="S415" s="217"/>
      <c r="T415" s="217"/>
    </row>
    <row r="416" spans="3:20" s="421" customFormat="1" ht="27" customHeight="1">
      <c r="C416" s="587">
        <v>34</v>
      </c>
      <c r="D416" s="856" t="s">
        <v>4047</v>
      </c>
      <c r="E416" s="588">
        <v>869000124773</v>
      </c>
      <c r="F416" s="1503" t="s">
        <v>4050</v>
      </c>
      <c r="G416" s="1504"/>
      <c r="H416" s="550" t="s">
        <v>4051</v>
      </c>
      <c r="I416" s="587" t="s">
        <v>4052</v>
      </c>
      <c r="J416" s="656">
        <v>1050000</v>
      </c>
      <c r="K416" s="656">
        <v>1050000</v>
      </c>
      <c r="L416" s="587" t="s">
        <v>1963</v>
      </c>
      <c r="M416" s="895">
        <v>13</v>
      </c>
      <c r="N416" s="271"/>
      <c r="P416" s="217"/>
      <c r="Q416" s="217"/>
      <c r="R416" s="217"/>
      <c r="S416" s="217"/>
      <c r="T416" s="217"/>
    </row>
    <row r="417" spans="3:20" s="421" customFormat="1" ht="27" customHeight="1">
      <c r="C417" s="587">
        <v>35</v>
      </c>
      <c r="D417" s="856" t="s">
        <v>4047</v>
      </c>
      <c r="E417" s="588">
        <v>869000124998</v>
      </c>
      <c r="F417" s="1503" t="s">
        <v>2861</v>
      </c>
      <c r="G417" s="1504"/>
      <c r="H417" s="550" t="s">
        <v>4053</v>
      </c>
      <c r="I417" s="587" t="s">
        <v>4054</v>
      </c>
      <c r="J417" s="656">
        <v>986000</v>
      </c>
      <c r="K417" s="656">
        <v>986000</v>
      </c>
      <c r="L417" s="587" t="s">
        <v>1963</v>
      </c>
      <c r="M417" s="895">
        <v>20</v>
      </c>
      <c r="N417" s="271"/>
      <c r="P417" s="217"/>
      <c r="Q417" s="217"/>
      <c r="R417" s="217"/>
      <c r="S417" s="217"/>
      <c r="T417" s="217"/>
    </row>
    <row r="418" spans="3:20" s="421" customFormat="1" ht="27" customHeight="1">
      <c r="C418" s="587">
        <v>36</v>
      </c>
      <c r="D418" s="856" t="s">
        <v>4047</v>
      </c>
      <c r="E418" s="588">
        <v>869000125004</v>
      </c>
      <c r="F418" s="1503" t="s">
        <v>4055</v>
      </c>
      <c r="G418" s="1504"/>
      <c r="H418" s="550" t="s">
        <v>4056</v>
      </c>
      <c r="I418" s="587" t="s">
        <v>4057</v>
      </c>
      <c r="J418" s="656">
        <v>400000</v>
      </c>
      <c r="K418" s="656">
        <v>400000</v>
      </c>
      <c r="L418" s="587" t="s">
        <v>1963</v>
      </c>
      <c r="M418" s="895">
        <v>23</v>
      </c>
      <c r="N418" s="271"/>
      <c r="P418" s="217"/>
      <c r="Q418" s="217"/>
      <c r="R418" s="217"/>
      <c r="S418" s="217"/>
      <c r="T418" s="217"/>
    </row>
    <row r="419" spans="3:20" s="421" customFormat="1" ht="27" customHeight="1">
      <c r="C419" s="587">
        <v>37</v>
      </c>
      <c r="D419" s="856" t="s">
        <v>4047</v>
      </c>
      <c r="E419" s="588">
        <v>869000125073</v>
      </c>
      <c r="F419" s="1503" t="s">
        <v>2850</v>
      </c>
      <c r="G419" s="1504"/>
      <c r="H419" s="550" t="s">
        <v>4058</v>
      </c>
      <c r="I419" s="587" t="s">
        <v>4059</v>
      </c>
      <c r="J419" s="656">
        <v>817177.8</v>
      </c>
      <c r="K419" s="656">
        <v>817177.8</v>
      </c>
      <c r="L419" s="587" t="s">
        <v>1963</v>
      </c>
      <c r="M419" s="895">
        <v>20</v>
      </c>
      <c r="N419" s="271"/>
      <c r="P419" s="217"/>
      <c r="Q419" s="217"/>
      <c r="R419" s="217"/>
      <c r="S419" s="217"/>
      <c r="T419" s="217"/>
    </row>
    <row r="420" spans="3:20" s="421" customFormat="1" ht="27" customHeight="1">
      <c r="C420" s="587">
        <v>38</v>
      </c>
      <c r="D420" s="856" t="s">
        <v>4047</v>
      </c>
      <c r="E420" s="588">
        <v>166500001127</v>
      </c>
      <c r="F420" s="1503" t="s">
        <v>4060</v>
      </c>
      <c r="G420" s="1504"/>
      <c r="H420" s="550" t="s">
        <v>4061</v>
      </c>
      <c r="I420" s="587">
        <v>6056642</v>
      </c>
      <c r="J420" s="656">
        <v>1600000</v>
      </c>
      <c r="K420" s="656">
        <v>380.95</v>
      </c>
      <c r="L420" s="587" t="s">
        <v>1963</v>
      </c>
      <c r="M420" s="895">
        <v>25</v>
      </c>
      <c r="N420" s="271"/>
      <c r="P420" s="217"/>
      <c r="Q420" s="217"/>
      <c r="R420" s="217"/>
      <c r="S420" s="217"/>
      <c r="T420" s="217"/>
    </row>
    <row r="421" spans="3:20" s="421" customFormat="1" ht="27" customHeight="1">
      <c r="C421" s="587">
        <v>39</v>
      </c>
      <c r="D421" s="856" t="s">
        <v>4062</v>
      </c>
      <c r="E421" s="597">
        <v>869000119642</v>
      </c>
      <c r="F421" s="1583" t="s">
        <v>1732</v>
      </c>
      <c r="G421" s="1583"/>
      <c r="H421" s="598" t="s">
        <v>4063</v>
      </c>
      <c r="I421" s="598" t="s">
        <v>4064</v>
      </c>
      <c r="J421" s="652">
        <v>850000</v>
      </c>
      <c r="K421" s="652">
        <v>850000</v>
      </c>
      <c r="L421" s="587" t="s">
        <v>1963</v>
      </c>
      <c r="M421" s="895">
        <v>15</v>
      </c>
      <c r="N421" s="271"/>
      <c r="P421" s="217"/>
      <c r="Q421" s="217"/>
      <c r="R421" s="217"/>
      <c r="S421" s="217"/>
      <c r="T421" s="217"/>
    </row>
    <row r="422" spans="3:20" s="421" customFormat="1" ht="27" customHeight="1">
      <c r="C422" s="587">
        <v>40</v>
      </c>
      <c r="D422" s="856" t="s">
        <v>4062</v>
      </c>
      <c r="E422" s="597">
        <v>165500159790</v>
      </c>
      <c r="F422" s="1583" t="s">
        <v>4065</v>
      </c>
      <c r="G422" s="1583"/>
      <c r="H422" s="598" t="s">
        <v>4066</v>
      </c>
      <c r="I422" s="598" t="s">
        <v>4067</v>
      </c>
      <c r="J422" s="652">
        <v>2888400</v>
      </c>
      <c r="K422" s="652">
        <v>229295.55</v>
      </c>
      <c r="L422" s="587" t="s">
        <v>1963</v>
      </c>
      <c r="M422" s="895">
        <v>4</v>
      </c>
      <c r="N422" s="271"/>
      <c r="P422" s="217"/>
      <c r="Q422" s="217"/>
      <c r="R422" s="217"/>
      <c r="S422" s="217"/>
      <c r="T422" s="217"/>
    </row>
    <row r="423" spans="3:20" s="421" customFormat="1" ht="27" customHeight="1">
      <c r="C423" s="587">
        <v>41</v>
      </c>
      <c r="D423" s="856" t="s">
        <v>4062</v>
      </c>
      <c r="E423" s="597">
        <v>869000119617</v>
      </c>
      <c r="F423" s="1583" t="s">
        <v>1732</v>
      </c>
      <c r="G423" s="1583"/>
      <c r="H423" s="598" t="s">
        <v>4068</v>
      </c>
      <c r="I423" s="598" t="s">
        <v>4069</v>
      </c>
      <c r="J423" s="652">
        <v>1480000</v>
      </c>
      <c r="K423" s="652">
        <v>1480000</v>
      </c>
      <c r="L423" s="587" t="s">
        <v>1963</v>
      </c>
      <c r="M423" s="895">
        <v>15</v>
      </c>
      <c r="N423" s="271"/>
      <c r="P423" s="217"/>
      <c r="Q423" s="217"/>
      <c r="R423" s="217"/>
      <c r="S423" s="217"/>
      <c r="T423" s="217"/>
    </row>
    <row r="424" spans="3:20" s="421" customFormat="1" ht="27" customHeight="1">
      <c r="C424" s="587">
        <v>42</v>
      </c>
      <c r="D424" s="856" t="s">
        <v>4062</v>
      </c>
      <c r="E424" s="597">
        <v>869000120047</v>
      </c>
      <c r="F424" s="1583" t="s">
        <v>4070</v>
      </c>
      <c r="G424" s="1583"/>
      <c r="H424" s="598" t="s">
        <v>4071</v>
      </c>
      <c r="I424" s="598" t="s">
        <v>4072</v>
      </c>
      <c r="J424" s="652">
        <v>385000</v>
      </c>
      <c r="K424" s="652">
        <v>385000</v>
      </c>
      <c r="L424" s="587" t="s">
        <v>1963</v>
      </c>
      <c r="M424" s="895">
        <v>10</v>
      </c>
      <c r="N424" s="271"/>
      <c r="P424" s="217"/>
      <c r="Q424" s="217"/>
      <c r="R424" s="217"/>
      <c r="S424" s="217"/>
      <c r="T424" s="217"/>
    </row>
    <row r="425" spans="3:20" s="421" customFormat="1" ht="27" customHeight="1">
      <c r="C425" s="587">
        <v>43</v>
      </c>
      <c r="D425" s="856" t="s">
        <v>4062</v>
      </c>
      <c r="E425" s="597">
        <v>869000120048</v>
      </c>
      <c r="F425" s="1583" t="s">
        <v>4070</v>
      </c>
      <c r="G425" s="1583"/>
      <c r="H425" s="598" t="s">
        <v>4073</v>
      </c>
      <c r="I425" s="598" t="s">
        <v>4074</v>
      </c>
      <c r="J425" s="652">
        <v>385000</v>
      </c>
      <c r="K425" s="652">
        <v>385000</v>
      </c>
      <c r="L425" s="587" t="s">
        <v>1963</v>
      </c>
      <c r="M425" s="895">
        <v>10</v>
      </c>
      <c r="N425" s="271"/>
      <c r="P425" s="217"/>
      <c r="Q425" s="217"/>
      <c r="R425" s="217"/>
      <c r="S425" s="217"/>
      <c r="T425" s="217"/>
    </row>
    <row r="426" spans="3:20" s="421" customFormat="1" ht="27" customHeight="1">
      <c r="C426" s="587">
        <v>44</v>
      </c>
      <c r="D426" s="856" t="s">
        <v>4062</v>
      </c>
      <c r="E426" s="597">
        <v>869000120182</v>
      </c>
      <c r="F426" s="1583" t="s">
        <v>1732</v>
      </c>
      <c r="G426" s="1583"/>
      <c r="H426" s="598" t="s">
        <v>4075</v>
      </c>
      <c r="I426" s="598" t="s">
        <v>4076</v>
      </c>
      <c r="J426" s="652">
        <v>1172000</v>
      </c>
      <c r="K426" s="652">
        <v>1172000</v>
      </c>
      <c r="L426" s="587" t="s">
        <v>1963</v>
      </c>
      <c r="M426" s="895">
        <v>15</v>
      </c>
      <c r="N426" s="271"/>
      <c r="P426" s="217"/>
      <c r="Q426" s="217"/>
      <c r="R426" s="217"/>
      <c r="S426" s="217"/>
      <c r="T426" s="217"/>
    </row>
    <row r="427" spans="3:20" s="421" customFormat="1" ht="27" customHeight="1">
      <c r="C427" s="587">
        <v>45</v>
      </c>
      <c r="D427" s="856" t="s">
        <v>4062</v>
      </c>
      <c r="E427" s="597">
        <v>869000120183</v>
      </c>
      <c r="F427" s="1583" t="s">
        <v>1732</v>
      </c>
      <c r="G427" s="1583"/>
      <c r="H427" s="598" t="s">
        <v>4077</v>
      </c>
      <c r="I427" s="598" t="s">
        <v>4078</v>
      </c>
      <c r="J427" s="652">
        <v>1172000</v>
      </c>
      <c r="K427" s="652">
        <v>1172000</v>
      </c>
      <c r="L427" s="587" t="s">
        <v>1963</v>
      </c>
      <c r="M427" s="895">
        <v>15</v>
      </c>
      <c r="N427" s="271"/>
      <c r="P427" s="217"/>
      <c r="Q427" s="217"/>
      <c r="R427" s="217"/>
      <c r="S427" s="217"/>
      <c r="T427" s="217"/>
    </row>
    <row r="428" spans="3:20" s="421" customFormat="1" ht="27" customHeight="1">
      <c r="C428" s="587">
        <v>46</v>
      </c>
      <c r="D428" s="856" t="s">
        <v>4062</v>
      </c>
      <c r="E428" s="597">
        <v>869000120178</v>
      </c>
      <c r="F428" s="1583" t="s">
        <v>1732</v>
      </c>
      <c r="G428" s="1583"/>
      <c r="H428" s="598" t="s">
        <v>4079</v>
      </c>
      <c r="I428" s="598" t="s">
        <v>4080</v>
      </c>
      <c r="J428" s="652">
        <v>850000</v>
      </c>
      <c r="K428" s="652">
        <v>850000</v>
      </c>
      <c r="L428" s="587" t="s">
        <v>1963</v>
      </c>
      <c r="M428" s="895">
        <v>15</v>
      </c>
      <c r="N428" s="271"/>
      <c r="P428" s="217"/>
      <c r="Q428" s="217"/>
      <c r="R428" s="217"/>
      <c r="S428" s="217"/>
      <c r="T428" s="217"/>
    </row>
    <row r="429" spans="3:20" s="421" customFormat="1" ht="27" customHeight="1">
      <c r="C429" s="587">
        <v>47</v>
      </c>
      <c r="D429" s="856" t="s">
        <v>4062</v>
      </c>
      <c r="E429" s="597">
        <v>869000120179</v>
      </c>
      <c r="F429" s="1583" t="s">
        <v>1732</v>
      </c>
      <c r="G429" s="1583"/>
      <c r="H429" s="598" t="s">
        <v>4081</v>
      </c>
      <c r="I429" s="598" t="s">
        <v>4082</v>
      </c>
      <c r="J429" s="652">
        <v>850000</v>
      </c>
      <c r="K429" s="652">
        <v>850000</v>
      </c>
      <c r="L429" s="587" t="s">
        <v>1963</v>
      </c>
      <c r="M429" s="895">
        <v>15</v>
      </c>
      <c r="N429" s="271"/>
      <c r="P429" s="217"/>
      <c r="Q429" s="217"/>
      <c r="R429" s="217"/>
      <c r="S429" s="217"/>
      <c r="T429" s="217"/>
    </row>
    <row r="430" spans="3:20" s="421" customFormat="1" ht="27" customHeight="1">
      <c r="C430" s="587">
        <v>48</v>
      </c>
      <c r="D430" s="856" t="s">
        <v>4062</v>
      </c>
      <c r="E430" s="597">
        <v>869000120180</v>
      </c>
      <c r="F430" s="1583" t="s">
        <v>1732</v>
      </c>
      <c r="G430" s="1583"/>
      <c r="H430" s="598" t="s">
        <v>4083</v>
      </c>
      <c r="I430" s="598" t="s">
        <v>4084</v>
      </c>
      <c r="J430" s="652">
        <v>850000</v>
      </c>
      <c r="K430" s="652">
        <v>850000</v>
      </c>
      <c r="L430" s="587" t="s">
        <v>1963</v>
      </c>
      <c r="M430" s="895">
        <v>15</v>
      </c>
      <c r="N430" s="271"/>
      <c r="P430" s="217"/>
      <c r="Q430" s="217"/>
      <c r="R430" s="217"/>
      <c r="S430" s="217"/>
      <c r="T430" s="217"/>
    </row>
    <row r="431" spans="3:20" s="421" customFormat="1" ht="27" customHeight="1">
      <c r="C431" s="587">
        <v>49</v>
      </c>
      <c r="D431" s="856" t="s">
        <v>4062</v>
      </c>
      <c r="E431" s="597">
        <v>869000120181</v>
      </c>
      <c r="F431" s="1583" t="s">
        <v>1732</v>
      </c>
      <c r="G431" s="1583"/>
      <c r="H431" s="598" t="s">
        <v>4085</v>
      </c>
      <c r="I431" s="598" t="s">
        <v>4086</v>
      </c>
      <c r="J431" s="652">
        <v>1172000</v>
      </c>
      <c r="K431" s="652">
        <v>1172000</v>
      </c>
      <c r="L431" s="587" t="s">
        <v>1963</v>
      </c>
      <c r="M431" s="895">
        <v>15</v>
      </c>
      <c r="N431" s="271"/>
      <c r="P431" s="217"/>
      <c r="Q431" s="217"/>
      <c r="R431" s="217"/>
      <c r="S431" s="217"/>
      <c r="T431" s="217"/>
    </row>
    <row r="432" spans="3:20" s="421" customFormat="1" ht="27" customHeight="1">
      <c r="C432" s="587">
        <v>50</v>
      </c>
      <c r="D432" s="856" t="s">
        <v>4062</v>
      </c>
      <c r="E432" s="597">
        <v>869000120177</v>
      </c>
      <c r="F432" s="1583" t="s">
        <v>1732</v>
      </c>
      <c r="G432" s="1583"/>
      <c r="H432" s="598" t="s">
        <v>4087</v>
      </c>
      <c r="I432" s="598" t="s">
        <v>4088</v>
      </c>
      <c r="J432" s="652">
        <v>375000</v>
      </c>
      <c r="K432" s="652">
        <v>375000</v>
      </c>
      <c r="L432" s="587" t="s">
        <v>1963</v>
      </c>
      <c r="M432" s="895">
        <v>15</v>
      </c>
      <c r="N432" s="271"/>
      <c r="P432" s="217"/>
      <c r="Q432" s="217"/>
      <c r="R432" s="217"/>
      <c r="S432" s="217"/>
      <c r="T432" s="217"/>
    </row>
    <row r="433" spans="3:20" s="421" customFormat="1" ht="27" customHeight="1">
      <c r="C433" s="587">
        <v>51</v>
      </c>
      <c r="D433" s="856" t="s">
        <v>4062</v>
      </c>
      <c r="E433" s="597">
        <v>869000120138</v>
      </c>
      <c r="F433" s="1583" t="s">
        <v>1732</v>
      </c>
      <c r="G433" s="1583"/>
      <c r="H433" s="598" t="s">
        <v>4089</v>
      </c>
      <c r="I433" s="598" t="s">
        <v>4090</v>
      </c>
      <c r="J433" s="652">
        <v>850000</v>
      </c>
      <c r="K433" s="652">
        <v>850000</v>
      </c>
      <c r="L433" s="587" t="s">
        <v>1963</v>
      </c>
      <c r="M433" s="895">
        <v>15</v>
      </c>
      <c r="N433" s="271"/>
      <c r="P433" s="217"/>
      <c r="Q433" s="217"/>
      <c r="R433" s="217"/>
      <c r="S433" s="217"/>
      <c r="T433" s="217"/>
    </row>
    <row r="434" spans="3:20" s="421" customFormat="1" ht="27" customHeight="1">
      <c r="C434" s="587">
        <v>52</v>
      </c>
      <c r="D434" s="856" t="s">
        <v>4062</v>
      </c>
      <c r="E434" s="597">
        <v>869000120139</v>
      </c>
      <c r="F434" s="1583" t="s">
        <v>1732</v>
      </c>
      <c r="G434" s="1583"/>
      <c r="H434" s="598" t="s">
        <v>4091</v>
      </c>
      <c r="I434" s="598" t="s">
        <v>4092</v>
      </c>
      <c r="J434" s="652">
        <v>850000</v>
      </c>
      <c r="K434" s="652">
        <v>850000</v>
      </c>
      <c r="L434" s="587" t="s">
        <v>1963</v>
      </c>
      <c r="M434" s="895">
        <v>15</v>
      </c>
      <c r="N434" s="271"/>
      <c r="P434" s="217"/>
      <c r="Q434" s="217"/>
      <c r="R434" s="217"/>
      <c r="S434" s="217"/>
      <c r="T434" s="217"/>
    </row>
    <row r="435" spans="3:20" s="421" customFormat="1" ht="27" customHeight="1">
      <c r="C435" s="587">
        <v>53</v>
      </c>
      <c r="D435" s="856" t="s">
        <v>4062</v>
      </c>
      <c r="E435" s="597">
        <v>869000120140</v>
      </c>
      <c r="F435" s="1583" t="s">
        <v>1732</v>
      </c>
      <c r="G435" s="1583"/>
      <c r="H435" s="598" t="s">
        <v>4093</v>
      </c>
      <c r="I435" s="598" t="s">
        <v>4094</v>
      </c>
      <c r="J435" s="652">
        <v>850000</v>
      </c>
      <c r="K435" s="652">
        <v>850000</v>
      </c>
      <c r="L435" s="587" t="s">
        <v>1963</v>
      </c>
      <c r="M435" s="895">
        <v>15</v>
      </c>
      <c r="N435" s="271"/>
      <c r="P435" s="217"/>
      <c r="Q435" s="217"/>
      <c r="R435" s="217"/>
      <c r="S435" s="217"/>
      <c r="T435" s="217"/>
    </row>
    <row r="436" spans="3:20" s="421" customFormat="1" ht="27" customHeight="1">
      <c r="C436" s="587">
        <v>54</v>
      </c>
      <c r="D436" s="856" t="s">
        <v>4062</v>
      </c>
      <c r="E436" s="597">
        <v>869000120143</v>
      </c>
      <c r="F436" s="1583" t="s">
        <v>1732</v>
      </c>
      <c r="G436" s="1583"/>
      <c r="H436" s="598" t="s">
        <v>4095</v>
      </c>
      <c r="I436" s="598" t="s">
        <v>4096</v>
      </c>
      <c r="J436" s="652">
        <v>1256122.24</v>
      </c>
      <c r="K436" s="652">
        <v>1256122.24</v>
      </c>
      <c r="L436" s="587" t="s">
        <v>1963</v>
      </c>
      <c r="M436" s="895">
        <v>15</v>
      </c>
      <c r="N436" s="271"/>
      <c r="P436" s="217"/>
      <c r="Q436" s="217"/>
      <c r="R436" s="217"/>
      <c r="S436" s="217"/>
      <c r="T436" s="217"/>
    </row>
    <row r="437" spans="3:20" s="421" customFormat="1" ht="27" customHeight="1">
      <c r="C437" s="587">
        <v>55</v>
      </c>
      <c r="D437" s="856" t="s">
        <v>4062</v>
      </c>
      <c r="E437" s="597">
        <v>869000120141</v>
      </c>
      <c r="F437" s="1583" t="s">
        <v>1732</v>
      </c>
      <c r="G437" s="1583"/>
      <c r="H437" s="598" t="s">
        <v>4097</v>
      </c>
      <c r="I437" s="598" t="s">
        <v>4098</v>
      </c>
      <c r="J437" s="652">
        <v>195000</v>
      </c>
      <c r="K437" s="652">
        <v>195000</v>
      </c>
      <c r="L437" s="587" t="s">
        <v>1963</v>
      </c>
      <c r="M437" s="895">
        <v>12</v>
      </c>
      <c r="N437" s="271"/>
      <c r="P437" s="217"/>
      <c r="Q437" s="217"/>
      <c r="R437" s="217"/>
      <c r="S437" s="217"/>
      <c r="T437" s="217"/>
    </row>
    <row r="438" spans="3:20" s="421" customFormat="1" ht="27" customHeight="1">
      <c r="C438" s="587">
        <v>56</v>
      </c>
      <c r="D438" s="856" t="s">
        <v>4062</v>
      </c>
      <c r="E438" s="597">
        <v>869000119721</v>
      </c>
      <c r="F438" s="1583" t="s">
        <v>1732</v>
      </c>
      <c r="G438" s="1583"/>
      <c r="H438" s="598" t="s">
        <v>4099</v>
      </c>
      <c r="I438" s="598" t="s">
        <v>4100</v>
      </c>
      <c r="J438" s="652">
        <v>1256122.24</v>
      </c>
      <c r="K438" s="652">
        <v>1256122.24</v>
      </c>
      <c r="L438" s="587" t="s">
        <v>1963</v>
      </c>
      <c r="M438" s="895">
        <v>15</v>
      </c>
      <c r="N438" s="271"/>
      <c r="P438" s="217"/>
      <c r="Q438" s="217"/>
      <c r="R438" s="217"/>
      <c r="S438" s="217"/>
      <c r="T438" s="217"/>
    </row>
    <row r="439" spans="3:20" s="421" customFormat="1" ht="27" customHeight="1">
      <c r="C439" s="587">
        <v>57</v>
      </c>
      <c r="D439" s="856" t="s">
        <v>4062</v>
      </c>
      <c r="E439" s="597">
        <v>869000119722</v>
      </c>
      <c r="F439" s="1583" t="s">
        <v>1732</v>
      </c>
      <c r="G439" s="1583"/>
      <c r="H439" s="598" t="s">
        <v>4101</v>
      </c>
      <c r="I439" s="598" t="s">
        <v>4102</v>
      </c>
      <c r="J439" s="652">
        <v>1256122.24</v>
      </c>
      <c r="K439" s="652">
        <v>1256122.24</v>
      </c>
      <c r="L439" s="587" t="s">
        <v>1963</v>
      </c>
      <c r="M439" s="895">
        <v>15</v>
      </c>
      <c r="N439" s="271"/>
      <c r="P439" s="217"/>
      <c r="Q439" s="217"/>
      <c r="R439" s="217"/>
      <c r="S439" s="217"/>
      <c r="T439" s="217"/>
    </row>
    <row r="440" spans="3:20" s="421" customFormat="1" ht="27" customHeight="1">
      <c r="C440" s="587">
        <v>58</v>
      </c>
      <c r="D440" s="856" t="s">
        <v>4062</v>
      </c>
      <c r="E440" s="597">
        <v>869000119754</v>
      </c>
      <c r="F440" s="1583" t="s">
        <v>1732</v>
      </c>
      <c r="G440" s="1583"/>
      <c r="H440" s="598" t="s">
        <v>4103</v>
      </c>
      <c r="I440" s="598" t="s">
        <v>4104</v>
      </c>
      <c r="J440" s="652">
        <v>850000</v>
      </c>
      <c r="K440" s="652">
        <v>850000</v>
      </c>
      <c r="L440" s="587" t="s">
        <v>1963</v>
      </c>
      <c r="M440" s="895">
        <v>15</v>
      </c>
      <c r="N440" s="271"/>
      <c r="P440" s="217"/>
      <c r="Q440" s="217"/>
      <c r="R440" s="217"/>
      <c r="S440" s="217"/>
      <c r="T440" s="217"/>
    </row>
    <row r="441" spans="3:20" s="421" customFormat="1" ht="27" customHeight="1">
      <c r="C441" s="587">
        <v>59</v>
      </c>
      <c r="D441" s="856" t="s">
        <v>4062</v>
      </c>
      <c r="E441" s="597">
        <v>869000119756</v>
      </c>
      <c r="F441" s="1583" t="s">
        <v>1732</v>
      </c>
      <c r="G441" s="1583"/>
      <c r="H441" s="598" t="s">
        <v>4105</v>
      </c>
      <c r="I441" s="598" t="s">
        <v>4106</v>
      </c>
      <c r="J441" s="652">
        <v>1237999.5</v>
      </c>
      <c r="K441" s="652">
        <v>1237999.5</v>
      </c>
      <c r="L441" s="587" t="s">
        <v>1963</v>
      </c>
      <c r="M441" s="895">
        <v>15</v>
      </c>
      <c r="N441" s="271"/>
      <c r="P441" s="217"/>
      <c r="Q441" s="217"/>
      <c r="R441" s="217"/>
      <c r="S441" s="217"/>
      <c r="T441" s="217"/>
    </row>
    <row r="442" spans="3:20" s="421" customFormat="1" ht="27" customHeight="1">
      <c r="C442" s="587">
        <v>60</v>
      </c>
      <c r="D442" s="856" t="s">
        <v>4062</v>
      </c>
      <c r="E442" s="597">
        <v>869000119757</v>
      </c>
      <c r="F442" s="1583" t="s">
        <v>1732</v>
      </c>
      <c r="G442" s="1583"/>
      <c r="H442" s="598" t="s">
        <v>4107</v>
      </c>
      <c r="I442" s="598" t="s">
        <v>4108</v>
      </c>
      <c r="J442" s="652">
        <v>1237999.5</v>
      </c>
      <c r="K442" s="652">
        <v>1237999.5</v>
      </c>
      <c r="L442" s="587" t="s">
        <v>1963</v>
      </c>
      <c r="M442" s="895">
        <v>15</v>
      </c>
      <c r="N442" s="271"/>
      <c r="P442" s="217"/>
      <c r="Q442" s="217"/>
      <c r="R442" s="217"/>
      <c r="S442" s="217"/>
      <c r="T442" s="217"/>
    </row>
    <row r="443" spans="3:20" s="421" customFormat="1" ht="27" customHeight="1">
      <c r="C443" s="587">
        <v>61</v>
      </c>
      <c r="D443" s="856" t="s">
        <v>4062</v>
      </c>
      <c r="E443" s="597">
        <v>869000119753</v>
      </c>
      <c r="F443" s="1583" t="s">
        <v>1732</v>
      </c>
      <c r="G443" s="1583"/>
      <c r="H443" s="598" t="s">
        <v>4109</v>
      </c>
      <c r="I443" s="598" t="s">
        <v>4110</v>
      </c>
      <c r="J443" s="652">
        <v>235000</v>
      </c>
      <c r="K443" s="652">
        <v>235000</v>
      </c>
      <c r="L443" s="587" t="s">
        <v>1963</v>
      </c>
      <c r="M443" s="895">
        <v>15</v>
      </c>
      <c r="N443" s="271"/>
      <c r="P443" s="217"/>
      <c r="Q443" s="217"/>
      <c r="R443" s="217"/>
      <c r="S443" s="217"/>
      <c r="T443" s="217"/>
    </row>
    <row r="444" spans="3:20" s="421" customFormat="1" ht="27" customHeight="1">
      <c r="C444" s="587">
        <v>62</v>
      </c>
      <c r="D444" s="856" t="s">
        <v>4062</v>
      </c>
      <c r="E444" s="597">
        <v>869000119608</v>
      </c>
      <c r="F444" s="1583" t="s">
        <v>1732</v>
      </c>
      <c r="G444" s="1583"/>
      <c r="H444" s="598" t="s">
        <v>4111</v>
      </c>
      <c r="I444" s="598" t="s">
        <v>4112</v>
      </c>
      <c r="J444" s="652">
        <v>375000</v>
      </c>
      <c r="K444" s="652">
        <v>375000</v>
      </c>
      <c r="L444" s="587" t="s">
        <v>1963</v>
      </c>
      <c r="M444" s="895">
        <v>15</v>
      </c>
      <c r="N444" s="271"/>
      <c r="P444" s="217"/>
      <c r="Q444" s="217"/>
      <c r="R444" s="217"/>
      <c r="S444" s="217"/>
      <c r="T444" s="217"/>
    </row>
    <row r="445" spans="3:20" s="421" customFormat="1" ht="27" customHeight="1">
      <c r="C445" s="587">
        <v>63</v>
      </c>
      <c r="D445" s="856" t="s">
        <v>4062</v>
      </c>
      <c r="E445" s="597">
        <v>869000119518</v>
      </c>
      <c r="F445" s="1583" t="s">
        <v>1732</v>
      </c>
      <c r="G445" s="1583"/>
      <c r="H445" s="598" t="s">
        <v>4113</v>
      </c>
      <c r="I445" s="598" t="s">
        <v>4114</v>
      </c>
      <c r="J445" s="652">
        <v>1172000</v>
      </c>
      <c r="K445" s="652">
        <v>1172000</v>
      </c>
      <c r="L445" s="587" t="s">
        <v>1963</v>
      </c>
      <c r="M445" s="895">
        <v>15</v>
      </c>
      <c r="N445" s="271"/>
      <c r="P445" s="217"/>
      <c r="Q445" s="217"/>
      <c r="R445" s="217"/>
      <c r="S445" s="217"/>
      <c r="T445" s="217"/>
    </row>
    <row r="446" spans="3:20" s="421" customFormat="1" ht="27" customHeight="1">
      <c r="C446" s="587">
        <v>64</v>
      </c>
      <c r="D446" s="856" t="s">
        <v>4062</v>
      </c>
      <c r="E446" s="597">
        <v>869000119634</v>
      </c>
      <c r="F446" s="1583" t="s">
        <v>1732</v>
      </c>
      <c r="G446" s="1583"/>
      <c r="H446" s="598" t="s">
        <v>4115</v>
      </c>
      <c r="I446" s="598" t="s">
        <v>4116</v>
      </c>
      <c r="J446" s="652">
        <v>1400000</v>
      </c>
      <c r="K446" s="652">
        <v>1400000</v>
      </c>
      <c r="L446" s="587" t="s">
        <v>1963</v>
      </c>
      <c r="M446" s="895">
        <v>15</v>
      </c>
      <c r="N446" s="271"/>
      <c r="P446" s="217"/>
      <c r="Q446" s="217"/>
      <c r="R446" s="217"/>
      <c r="S446" s="217"/>
      <c r="T446" s="217"/>
    </row>
    <row r="447" spans="3:20" s="421" customFormat="1" ht="27" customHeight="1">
      <c r="C447" s="587">
        <v>65</v>
      </c>
      <c r="D447" s="856" t="s">
        <v>4062</v>
      </c>
      <c r="E447" s="597">
        <v>869000119998</v>
      </c>
      <c r="F447" s="1583" t="s">
        <v>1732</v>
      </c>
      <c r="G447" s="1583"/>
      <c r="H447" s="598" t="s">
        <v>4117</v>
      </c>
      <c r="I447" s="598" t="s">
        <v>4118</v>
      </c>
      <c r="J447" s="652">
        <v>1480000</v>
      </c>
      <c r="K447" s="652">
        <v>1480000</v>
      </c>
      <c r="L447" s="587" t="s">
        <v>1963</v>
      </c>
      <c r="M447" s="895">
        <v>15</v>
      </c>
      <c r="N447" s="271"/>
      <c r="P447" s="217"/>
      <c r="Q447" s="217"/>
      <c r="R447" s="217"/>
      <c r="S447" s="217"/>
      <c r="T447" s="217"/>
    </row>
    <row r="448" spans="3:20" s="421" customFormat="1" ht="27" customHeight="1">
      <c r="C448" s="587">
        <v>66</v>
      </c>
      <c r="D448" s="856" t="s">
        <v>4062</v>
      </c>
      <c r="E448" s="597">
        <v>869000119999</v>
      </c>
      <c r="F448" s="1583" t="s">
        <v>1732</v>
      </c>
      <c r="G448" s="1583"/>
      <c r="H448" s="598" t="s">
        <v>4119</v>
      </c>
      <c r="I448" s="598" t="s">
        <v>4120</v>
      </c>
      <c r="J448" s="652">
        <v>1480000</v>
      </c>
      <c r="K448" s="652">
        <v>1480000</v>
      </c>
      <c r="L448" s="587" t="s">
        <v>1963</v>
      </c>
      <c r="M448" s="895">
        <v>15</v>
      </c>
      <c r="N448" s="271"/>
      <c r="P448" s="217"/>
      <c r="Q448" s="217"/>
      <c r="R448" s="217"/>
      <c r="S448" s="217"/>
      <c r="T448" s="217"/>
    </row>
    <row r="449" spans="3:20" s="421" customFormat="1" ht="27" customHeight="1">
      <c r="C449" s="587">
        <v>67</v>
      </c>
      <c r="D449" s="856" t="s">
        <v>4121</v>
      </c>
      <c r="E449" s="900">
        <v>869000120635</v>
      </c>
      <c r="F449" s="1503" t="s">
        <v>4122</v>
      </c>
      <c r="G449" s="1504"/>
      <c r="H449" s="857" t="s">
        <v>4123</v>
      </c>
      <c r="I449" s="857" t="s">
        <v>4124</v>
      </c>
      <c r="J449" s="656">
        <v>999000</v>
      </c>
      <c r="K449" s="656">
        <v>999000</v>
      </c>
      <c r="L449" s="587" t="s">
        <v>1963</v>
      </c>
      <c r="M449" s="897">
        <v>33</v>
      </c>
      <c r="N449" s="271"/>
      <c r="P449" s="217"/>
      <c r="Q449" s="217"/>
      <c r="R449" s="217"/>
      <c r="S449" s="217"/>
      <c r="T449" s="217"/>
    </row>
    <row r="450" spans="3:20" s="421" customFormat="1" ht="27" customHeight="1">
      <c r="C450" s="587">
        <v>68</v>
      </c>
      <c r="D450" s="856" t="s">
        <v>4121</v>
      </c>
      <c r="E450" s="900">
        <v>869000120441</v>
      </c>
      <c r="F450" s="1503" t="s">
        <v>4125</v>
      </c>
      <c r="G450" s="1504"/>
      <c r="H450" s="857" t="s">
        <v>4126</v>
      </c>
      <c r="I450" s="857" t="s">
        <v>4127</v>
      </c>
      <c r="J450" s="656">
        <v>1267672.4099999999</v>
      </c>
      <c r="K450" s="656">
        <v>1267672.4099999999</v>
      </c>
      <c r="L450" s="587" t="s">
        <v>1963</v>
      </c>
      <c r="M450" s="897">
        <v>2</v>
      </c>
      <c r="N450" s="271"/>
      <c r="P450" s="217"/>
      <c r="Q450" s="217"/>
      <c r="R450" s="217"/>
      <c r="S450" s="217"/>
      <c r="T450" s="217"/>
    </row>
    <row r="451" spans="3:20" s="421" customFormat="1" ht="27" customHeight="1">
      <c r="C451" s="587">
        <v>69</v>
      </c>
      <c r="D451" s="856" t="s">
        <v>4121</v>
      </c>
      <c r="E451" s="900">
        <v>166500008040</v>
      </c>
      <c r="F451" s="1503" t="s">
        <v>4128</v>
      </c>
      <c r="G451" s="1504"/>
      <c r="H451" s="857" t="s">
        <v>4129</v>
      </c>
      <c r="I451" s="857" t="s">
        <v>4130</v>
      </c>
      <c r="J451" s="656">
        <v>4310344.83</v>
      </c>
      <c r="K451" s="656">
        <v>11723.19</v>
      </c>
      <c r="L451" s="587" t="s">
        <v>1963</v>
      </c>
      <c r="M451" s="897">
        <v>20</v>
      </c>
      <c r="N451" s="271"/>
      <c r="P451" s="217"/>
      <c r="Q451" s="217"/>
      <c r="R451" s="217"/>
      <c r="S451" s="217"/>
      <c r="T451" s="217"/>
    </row>
    <row r="452" spans="3:20" s="421" customFormat="1" ht="27" customHeight="1">
      <c r="C452" s="587">
        <v>70</v>
      </c>
      <c r="D452" s="856" t="s">
        <v>4121</v>
      </c>
      <c r="E452" s="900">
        <v>165500163252</v>
      </c>
      <c r="F452" s="1503" t="s">
        <v>4065</v>
      </c>
      <c r="G452" s="1504"/>
      <c r="H452" s="857" t="s">
        <v>4131</v>
      </c>
      <c r="I452" s="857" t="s">
        <v>4132</v>
      </c>
      <c r="J452" s="656">
        <v>2052545.16</v>
      </c>
      <c r="K452" s="656">
        <v>18012.439999999999</v>
      </c>
      <c r="L452" s="587" t="s">
        <v>1963</v>
      </c>
      <c r="M452" s="897">
        <v>5</v>
      </c>
      <c r="N452" s="271"/>
      <c r="P452" s="217"/>
      <c r="Q452" s="217"/>
      <c r="R452" s="217"/>
      <c r="S452" s="217"/>
      <c r="T452" s="217"/>
    </row>
    <row r="453" spans="3:20" s="421" customFormat="1" ht="27" customHeight="1">
      <c r="C453" s="587">
        <v>71</v>
      </c>
      <c r="D453" s="856" t="s">
        <v>4121</v>
      </c>
      <c r="E453" s="900">
        <v>165500163253</v>
      </c>
      <c r="F453" s="1503" t="s">
        <v>4065</v>
      </c>
      <c r="G453" s="1504"/>
      <c r="H453" s="857" t="s">
        <v>4133</v>
      </c>
      <c r="I453" s="857" t="s">
        <v>4134</v>
      </c>
      <c r="J453" s="656">
        <v>2052545.16</v>
      </c>
      <c r="K453" s="656">
        <v>18012.439999999999</v>
      </c>
      <c r="L453" s="587" t="s">
        <v>1963</v>
      </c>
      <c r="M453" s="897">
        <v>5</v>
      </c>
      <c r="N453" s="271"/>
      <c r="P453" s="217"/>
      <c r="Q453" s="217"/>
      <c r="R453" s="217"/>
      <c r="S453" s="217"/>
      <c r="T453" s="217"/>
    </row>
    <row r="454" spans="3:20" s="421" customFormat="1" ht="27" customHeight="1">
      <c r="C454" s="587">
        <v>72</v>
      </c>
      <c r="D454" s="856" t="s">
        <v>4121</v>
      </c>
      <c r="E454" s="900">
        <v>165500012378</v>
      </c>
      <c r="F454" s="1503" t="s">
        <v>2062</v>
      </c>
      <c r="G454" s="1504"/>
      <c r="H454" s="857" t="s">
        <v>4135</v>
      </c>
      <c r="I454" s="857" t="s">
        <v>4136</v>
      </c>
      <c r="J454" s="656">
        <v>2888400</v>
      </c>
      <c r="K454" s="656">
        <v>27753.27</v>
      </c>
      <c r="L454" s="587" t="s">
        <v>1963</v>
      </c>
      <c r="M454" s="897">
        <v>5</v>
      </c>
      <c r="N454" s="271"/>
      <c r="P454" s="217"/>
      <c r="Q454" s="217"/>
      <c r="R454" s="217"/>
      <c r="S454" s="217"/>
      <c r="T454" s="217"/>
    </row>
    <row r="455" spans="3:20" s="421" customFormat="1" ht="27" customHeight="1">
      <c r="C455" s="587">
        <v>73</v>
      </c>
      <c r="D455" s="856" t="s">
        <v>4121</v>
      </c>
      <c r="E455" s="900">
        <v>165500012379</v>
      </c>
      <c r="F455" s="1503" t="s">
        <v>2062</v>
      </c>
      <c r="G455" s="1504"/>
      <c r="H455" s="857" t="s">
        <v>4137</v>
      </c>
      <c r="I455" s="857" t="s">
        <v>4138</v>
      </c>
      <c r="J455" s="656">
        <v>2888400</v>
      </c>
      <c r="K455" s="656">
        <v>27753.27</v>
      </c>
      <c r="L455" s="587" t="s">
        <v>1963</v>
      </c>
      <c r="M455" s="897">
        <v>5</v>
      </c>
      <c r="N455" s="271"/>
      <c r="P455" s="217"/>
      <c r="Q455" s="217"/>
      <c r="R455" s="217"/>
      <c r="S455" s="217"/>
      <c r="T455" s="217"/>
    </row>
    <row r="456" spans="3:20" s="421" customFormat="1" ht="27" customHeight="1">
      <c r="C456" s="587">
        <v>74</v>
      </c>
      <c r="D456" s="856" t="s">
        <v>4121</v>
      </c>
      <c r="E456" s="900">
        <v>166500008037</v>
      </c>
      <c r="F456" s="1503" t="s">
        <v>4139</v>
      </c>
      <c r="G456" s="1504"/>
      <c r="H456" s="857" t="s">
        <v>4140</v>
      </c>
      <c r="I456" s="857" t="s">
        <v>3971</v>
      </c>
      <c r="J456" s="656">
        <v>1975480</v>
      </c>
      <c r="K456" s="656">
        <v>338381.04</v>
      </c>
      <c r="L456" s="587" t="s">
        <v>1963</v>
      </c>
      <c r="M456" s="897">
        <v>50</v>
      </c>
      <c r="N456" s="271"/>
      <c r="P456" s="217"/>
      <c r="Q456" s="217"/>
      <c r="R456" s="217"/>
      <c r="S456" s="217"/>
      <c r="T456" s="217"/>
    </row>
    <row r="457" spans="3:20" s="421" customFormat="1" ht="27" customHeight="1">
      <c r="C457" s="587">
        <v>75</v>
      </c>
      <c r="D457" s="856" t="s">
        <v>4121</v>
      </c>
      <c r="E457" s="900">
        <v>166500008038</v>
      </c>
      <c r="F457" s="1503" t="s">
        <v>4139</v>
      </c>
      <c r="G457" s="1504"/>
      <c r="H457" s="857" t="s">
        <v>4141</v>
      </c>
      <c r="I457" s="857" t="s">
        <v>3971</v>
      </c>
      <c r="J457" s="656">
        <v>1975480</v>
      </c>
      <c r="K457" s="656">
        <v>338381.04</v>
      </c>
      <c r="L457" s="587" t="s">
        <v>1963</v>
      </c>
      <c r="M457" s="897">
        <v>50</v>
      </c>
      <c r="N457" s="271"/>
      <c r="P457" s="217"/>
      <c r="Q457" s="217"/>
      <c r="R457" s="217"/>
      <c r="S457" s="217"/>
      <c r="T457" s="217"/>
    </row>
    <row r="458" spans="3:20" s="421" customFormat="1" ht="27" customHeight="1">
      <c r="C458" s="587">
        <v>76</v>
      </c>
      <c r="D458" s="856" t="s">
        <v>4121</v>
      </c>
      <c r="E458" s="900">
        <v>869000028964</v>
      </c>
      <c r="F458" s="1503" t="s">
        <v>4142</v>
      </c>
      <c r="G458" s="1504"/>
      <c r="H458" s="857" t="s">
        <v>4143</v>
      </c>
      <c r="I458" s="857" t="s">
        <v>4144</v>
      </c>
      <c r="J458" s="656">
        <v>950000</v>
      </c>
      <c r="K458" s="656">
        <v>950000</v>
      </c>
      <c r="L458" s="587" t="s">
        <v>1963</v>
      </c>
      <c r="M458" s="897">
        <v>50</v>
      </c>
      <c r="N458" s="271"/>
      <c r="P458" s="217"/>
      <c r="Q458" s="217"/>
      <c r="R458" s="217"/>
      <c r="S458" s="217"/>
      <c r="T458" s="217"/>
    </row>
    <row r="459" spans="3:20" s="421" customFormat="1" ht="27" customHeight="1">
      <c r="C459" s="587">
        <v>77</v>
      </c>
      <c r="D459" s="856" t="s">
        <v>4121</v>
      </c>
      <c r="E459" s="900">
        <v>869000120322</v>
      </c>
      <c r="F459" s="1503" t="s">
        <v>4145</v>
      </c>
      <c r="G459" s="1504"/>
      <c r="H459" s="857" t="s">
        <v>4146</v>
      </c>
      <c r="I459" s="857" t="s">
        <v>4147</v>
      </c>
      <c r="J459" s="656">
        <v>559000</v>
      </c>
      <c r="K459" s="656">
        <v>559000</v>
      </c>
      <c r="L459" s="587" t="s">
        <v>1963</v>
      </c>
      <c r="M459" s="897">
        <v>50</v>
      </c>
      <c r="N459" s="271"/>
      <c r="P459" s="217"/>
      <c r="Q459" s="217"/>
      <c r="R459" s="217"/>
      <c r="S459" s="217"/>
      <c r="T459" s="217"/>
    </row>
    <row r="460" spans="3:20" s="421" customFormat="1" ht="27" customHeight="1">
      <c r="C460" s="587">
        <v>78</v>
      </c>
      <c r="D460" s="856" t="s">
        <v>4121</v>
      </c>
      <c r="E460" s="900">
        <v>869000120428</v>
      </c>
      <c r="F460" s="1503" t="s">
        <v>4148</v>
      </c>
      <c r="G460" s="1504"/>
      <c r="H460" s="857" t="s">
        <v>4149</v>
      </c>
      <c r="I460" s="857" t="s">
        <v>4150</v>
      </c>
      <c r="J460" s="656">
        <v>827000</v>
      </c>
      <c r="K460" s="656">
        <v>827000</v>
      </c>
      <c r="L460" s="587" t="s">
        <v>1963</v>
      </c>
      <c r="M460" s="897">
        <v>33</v>
      </c>
      <c r="N460" s="271"/>
      <c r="P460" s="217"/>
      <c r="Q460" s="217"/>
      <c r="R460" s="217"/>
      <c r="S460" s="217"/>
      <c r="T460" s="217"/>
    </row>
    <row r="461" spans="3:20" s="421" customFormat="1" ht="27" customHeight="1">
      <c r="C461" s="587">
        <v>79</v>
      </c>
      <c r="D461" s="856" t="s">
        <v>4121</v>
      </c>
      <c r="E461" s="900">
        <v>869000120643</v>
      </c>
      <c r="F461" s="1503" t="s">
        <v>4151</v>
      </c>
      <c r="G461" s="1504"/>
      <c r="H461" s="857" t="s">
        <v>4152</v>
      </c>
      <c r="I461" s="857" t="s">
        <v>3971</v>
      </c>
      <c r="J461" s="656">
        <v>458200</v>
      </c>
      <c r="K461" s="656">
        <v>458200</v>
      </c>
      <c r="L461" s="587" t="s">
        <v>1963</v>
      </c>
      <c r="M461" s="897">
        <v>2</v>
      </c>
      <c r="N461" s="271"/>
      <c r="P461" s="217"/>
      <c r="Q461" s="217"/>
      <c r="R461" s="217"/>
      <c r="S461" s="217"/>
      <c r="T461" s="217"/>
    </row>
    <row r="462" spans="3:20" s="421" customFormat="1" ht="27" customHeight="1">
      <c r="C462" s="587">
        <v>80</v>
      </c>
      <c r="D462" s="856" t="s">
        <v>4121</v>
      </c>
      <c r="E462" s="900">
        <v>869000120654</v>
      </c>
      <c r="F462" s="1503" t="s">
        <v>4153</v>
      </c>
      <c r="G462" s="1504"/>
      <c r="H462" s="857" t="s">
        <v>4154</v>
      </c>
      <c r="I462" s="857" t="s">
        <v>4155</v>
      </c>
      <c r="J462" s="656">
        <v>638000</v>
      </c>
      <c r="K462" s="656">
        <v>638000</v>
      </c>
      <c r="L462" s="587" t="s">
        <v>1963</v>
      </c>
      <c r="M462" s="897">
        <v>2</v>
      </c>
      <c r="N462" s="271"/>
      <c r="P462" s="217"/>
      <c r="Q462" s="217"/>
      <c r="R462" s="217"/>
      <c r="S462" s="217"/>
      <c r="T462" s="217"/>
    </row>
    <row r="463" spans="3:20" s="421" customFormat="1" ht="27" customHeight="1">
      <c r="C463" s="587">
        <v>81</v>
      </c>
      <c r="D463" s="856" t="s">
        <v>4121</v>
      </c>
      <c r="E463" s="900">
        <v>869000120655</v>
      </c>
      <c r="F463" s="1503" t="s">
        <v>4153</v>
      </c>
      <c r="G463" s="1504"/>
      <c r="H463" s="857" t="s">
        <v>4156</v>
      </c>
      <c r="I463" s="857" t="s">
        <v>4155</v>
      </c>
      <c r="J463" s="656">
        <v>638000</v>
      </c>
      <c r="K463" s="656">
        <v>638000</v>
      </c>
      <c r="L463" s="587" t="s">
        <v>1963</v>
      </c>
      <c r="M463" s="897">
        <v>2</v>
      </c>
      <c r="N463" s="271"/>
      <c r="P463" s="217"/>
      <c r="Q463" s="217"/>
      <c r="R463" s="217"/>
      <c r="S463" s="217"/>
      <c r="T463" s="217"/>
    </row>
    <row r="464" spans="3:20" s="421" customFormat="1" ht="27" customHeight="1">
      <c r="C464" s="587">
        <v>82</v>
      </c>
      <c r="D464" s="856" t="s">
        <v>4121</v>
      </c>
      <c r="E464" s="900">
        <v>869000120656</v>
      </c>
      <c r="F464" s="1503" t="s">
        <v>4157</v>
      </c>
      <c r="G464" s="1504"/>
      <c r="H464" s="857" t="s">
        <v>4158</v>
      </c>
      <c r="I464" s="857" t="s">
        <v>3971</v>
      </c>
      <c r="J464" s="656">
        <v>684400</v>
      </c>
      <c r="K464" s="656">
        <v>684400</v>
      </c>
      <c r="L464" s="587" t="s">
        <v>1963</v>
      </c>
      <c r="M464" s="897">
        <v>2</v>
      </c>
      <c r="N464" s="271"/>
      <c r="P464" s="217"/>
      <c r="Q464" s="217"/>
      <c r="R464" s="217"/>
      <c r="S464" s="217"/>
      <c r="T464" s="217"/>
    </row>
    <row r="465" spans="3:20" s="421" customFormat="1" ht="27" customHeight="1">
      <c r="C465" s="587">
        <v>83</v>
      </c>
      <c r="D465" s="856" t="s">
        <v>4121</v>
      </c>
      <c r="E465" s="900">
        <v>869000120657</v>
      </c>
      <c r="F465" s="1503" t="s">
        <v>4157</v>
      </c>
      <c r="G465" s="1504"/>
      <c r="H465" s="857" t="s">
        <v>4159</v>
      </c>
      <c r="I465" s="857" t="s">
        <v>3971</v>
      </c>
      <c r="J465" s="656">
        <v>684400</v>
      </c>
      <c r="K465" s="656">
        <v>684400</v>
      </c>
      <c r="L465" s="587" t="s">
        <v>1963</v>
      </c>
      <c r="M465" s="897">
        <v>2</v>
      </c>
      <c r="N465" s="271"/>
      <c r="P465" s="217"/>
      <c r="Q465" s="217"/>
      <c r="R465" s="217"/>
      <c r="S465" s="217"/>
      <c r="T465" s="217"/>
    </row>
    <row r="466" spans="3:20" s="421" customFormat="1" ht="27" customHeight="1">
      <c r="C466" s="587">
        <v>84</v>
      </c>
      <c r="D466" s="856" t="s">
        <v>4121</v>
      </c>
      <c r="E466" s="900">
        <v>869000120658</v>
      </c>
      <c r="F466" s="1503" t="s">
        <v>4157</v>
      </c>
      <c r="G466" s="1504"/>
      <c r="H466" s="857" t="s">
        <v>4160</v>
      </c>
      <c r="I466" s="857" t="s">
        <v>3971</v>
      </c>
      <c r="J466" s="656">
        <v>684400</v>
      </c>
      <c r="K466" s="656">
        <v>684400</v>
      </c>
      <c r="L466" s="587" t="s">
        <v>1963</v>
      </c>
      <c r="M466" s="897">
        <v>2</v>
      </c>
      <c r="N466" s="271"/>
      <c r="P466" s="217"/>
      <c r="Q466" s="217"/>
      <c r="R466" s="217"/>
      <c r="S466" s="217"/>
      <c r="T466" s="217"/>
    </row>
    <row r="467" spans="3:20" s="421" customFormat="1" ht="27" customHeight="1">
      <c r="C467" s="587">
        <v>85</v>
      </c>
      <c r="D467" s="856" t="s">
        <v>4121</v>
      </c>
      <c r="E467" s="900">
        <v>869000120642</v>
      </c>
      <c r="F467" s="1503" t="s">
        <v>4161</v>
      </c>
      <c r="G467" s="1504"/>
      <c r="H467" s="857" t="s">
        <v>4162</v>
      </c>
      <c r="I467" s="857" t="s">
        <v>4163</v>
      </c>
      <c r="J467" s="656">
        <v>986000</v>
      </c>
      <c r="K467" s="656">
        <v>986000</v>
      </c>
      <c r="L467" s="587" t="s">
        <v>1963</v>
      </c>
      <c r="M467" s="897">
        <v>2</v>
      </c>
      <c r="N467" s="271"/>
      <c r="P467" s="217"/>
      <c r="Q467" s="217"/>
      <c r="R467" s="217"/>
      <c r="S467" s="217"/>
      <c r="T467" s="217"/>
    </row>
    <row r="468" spans="3:20" s="421" customFormat="1" ht="27" customHeight="1">
      <c r="C468" s="587">
        <v>86</v>
      </c>
      <c r="D468" s="856" t="s">
        <v>4121</v>
      </c>
      <c r="E468" s="900">
        <v>869000120646</v>
      </c>
      <c r="F468" s="1503" t="s">
        <v>4164</v>
      </c>
      <c r="G468" s="1504"/>
      <c r="H468" s="857" t="s">
        <v>4165</v>
      </c>
      <c r="I468" s="857" t="s">
        <v>3971</v>
      </c>
      <c r="J468" s="656">
        <v>1144000</v>
      </c>
      <c r="K468" s="656">
        <v>1144000</v>
      </c>
      <c r="L468" s="587" t="s">
        <v>1963</v>
      </c>
      <c r="M468" s="897">
        <v>2</v>
      </c>
      <c r="N468" s="271"/>
      <c r="P468" s="217"/>
      <c r="Q468" s="217"/>
      <c r="R468" s="217"/>
      <c r="S468" s="217"/>
      <c r="T468" s="217"/>
    </row>
    <row r="469" spans="3:20" s="421" customFormat="1" ht="27" customHeight="1">
      <c r="C469" s="587">
        <v>87</v>
      </c>
      <c r="D469" s="856" t="s">
        <v>4121</v>
      </c>
      <c r="E469" s="900">
        <v>869000120323</v>
      </c>
      <c r="F469" s="1503" t="s">
        <v>4166</v>
      </c>
      <c r="G469" s="1504"/>
      <c r="H469" s="857" t="s">
        <v>4167</v>
      </c>
      <c r="I469" s="857" t="s">
        <v>4168</v>
      </c>
      <c r="J469" s="656">
        <v>1119000</v>
      </c>
      <c r="K469" s="656">
        <v>1119000</v>
      </c>
      <c r="L469" s="587" t="s">
        <v>1963</v>
      </c>
      <c r="M469" s="897">
        <v>50</v>
      </c>
      <c r="N469" s="271"/>
      <c r="P469" s="217"/>
      <c r="Q469" s="217"/>
      <c r="R469" s="217"/>
      <c r="S469" s="217"/>
      <c r="T469" s="217"/>
    </row>
    <row r="470" spans="3:20" s="421" customFormat="1" ht="27" customHeight="1">
      <c r="C470" s="587">
        <v>88</v>
      </c>
      <c r="D470" s="591" t="s">
        <v>4169</v>
      </c>
      <c r="E470" s="600">
        <v>165000000249</v>
      </c>
      <c r="F470" s="1584" t="s">
        <v>4170</v>
      </c>
      <c r="G470" s="1584"/>
      <c r="H470" s="589" t="s">
        <v>4171</v>
      </c>
      <c r="I470" s="589" t="s">
        <v>3924</v>
      </c>
      <c r="J470" s="656">
        <v>486359667.94999999</v>
      </c>
      <c r="K470" s="656">
        <v>213144299.94999999</v>
      </c>
      <c r="L470" s="587" t="s">
        <v>1963</v>
      </c>
      <c r="M470" s="896">
        <v>1920</v>
      </c>
      <c r="N470" s="271"/>
      <c r="P470" s="217"/>
      <c r="Q470" s="217"/>
      <c r="R470" s="217"/>
      <c r="S470" s="217"/>
      <c r="T470" s="217"/>
    </row>
    <row r="471" spans="3:20" s="421" customFormat="1" ht="27" customHeight="1">
      <c r="C471" s="587">
        <v>89</v>
      </c>
      <c r="D471" s="591" t="s">
        <v>4169</v>
      </c>
      <c r="E471" s="600">
        <v>165500026381</v>
      </c>
      <c r="F471" s="1584" t="s">
        <v>2062</v>
      </c>
      <c r="G471" s="1584"/>
      <c r="H471" s="589" t="s">
        <v>4172</v>
      </c>
      <c r="I471" s="589" t="s">
        <v>3924</v>
      </c>
      <c r="J471" s="656">
        <v>1800000</v>
      </c>
      <c r="K471" s="656">
        <v>4347.9799999999996</v>
      </c>
      <c r="L471" s="587" t="s">
        <v>1963</v>
      </c>
      <c r="M471" s="896">
        <v>3</v>
      </c>
      <c r="N471" s="271"/>
      <c r="P471" s="217"/>
      <c r="Q471" s="217"/>
      <c r="R471" s="217"/>
      <c r="S471" s="217"/>
      <c r="T471" s="217"/>
    </row>
    <row r="472" spans="3:20" s="421" customFormat="1" ht="27" customHeight="1">
      <c r="C472" s="587">
        <v>90</v>
      </c>
      <c r="D472" s="591" t="s">
        <v>4169</v>
      </c>
      <c r="E472" s="600">
        <v>166500001283</v>
      </c>
      <c r="F472" s="1584" t="s">
        <v>1732</v>
      </c>
      <c r="G472" s="1584"/>
      <c r="H472" s="589" t="s">
        <v>4173</v>
      </c>
      <c r="I472" s="589" t="s">
        <v>3924</v>
      </c>
      <c r="J472" s="656">
        <v>3600000</v>
      </c>
      <c r="K472" s="656">
        <v>150701.85999999999</v>
      </c>
      <c r="L472" s="587" t="s">
        <v>1963</v>
      </c>
      <c r="M472" s="896">
        <v>30</v>
      </c>
      <c r="N472" s="271"/>
      <c r="P472" s="217"/>
      <c r="Q472" s="217"/>
      <c r="R472" s="217"/>
      <c r="S472" s="217"/>
      <c r="T472" s="217"/>
    </row>
    <row r="473" spans="3:20" s="421" customFormat="1" ht="27" customHeight="1">
      <c r="C473" s="587">
        <v>91</v>
      </c>
      <c r="D473" s="591" t="s">
        <v>4169</v>
      </c>
      <c r="E473" s="600">
        <v>166500001289</v>
      </c>
      <c r="F473" s="1584" t="s">
        <v>1732</v>
      </c>
      <c r="G473" s="1584"/>
      <c r="H473" s="589" t="s">
        <v>4174</v>
      </c>
      <c r="I473" s="589" t="s">
        <v>3924</v>
      </c>
      <c r="J473" s="656">
        <v>2660000.0299999998</v>
      </c>
      <c r="K473" s="656">
        <v>34453.81</v>
      </c>
      <c r="L473" s="587" t="s">
        <v>1963</v>
      </c>
      <c r="M473" s="896">
        <v>30</v>
      </c>
      <c r="N473" s="271"/>
      <c r="P473" s="217"/>
      <c r="Q473" s="217"/>
      <c r="R473" s="217"/>
      <c r="S473" s="217"/>
      <c r="T473" s="217"/>
    </row>
    <row r="474" spans="3:20" s="421" customFormat="1" ht="27" customHeight="1">
      <c r="C474" s="587">
        <v>92</v>
      </c>
      <c r="D474" s="591" t="s">
        <v>4169</v>
      </c>
      <c r="E474" s="600">
        <v>166500001491</v>
      </c>
      <c r="F474" s="1584" t="s">
        <v>1732</v>
      </c>
      <c r="G474" s="1584"/>
      <c r="H474" s="589" t="s">
        <v>4175</v>
      </c>
      <c r="I474" s="589" t="s">
        <v>3924</v>
      </c>
      <c r="J474" s="656">
        <v>1691219</v>
      </c>
      <c r="K474" s="656">
        <v>4449.43</v>
      </c>
      <c r="L474" s="587" t="s">
        <v>1963</v>
      </c>
      <c r="M474" s="896">
        <v>30</v>
      </c>
      <c r="N474" s="271"/>
      <c r="P474" s="217"/>
      <c r="Q474" s="217"/>
      <c r="R474" s="217"/>
      <c r="S474" s="217"/>
      <c r="T474" s="217"/>
    </row>
    <row r="475" spans="3:20" s="421" customFormat="1" ht="27" customHeight="1">
      <c r="C475" s="587">
        <v>93</v>
      </c>
      <c r="D475" s="591" t="s">
        <v>4169</v>
      </c>
      <c r="E475" s="600">
        <v>166500003211</v>
      </c>
      <c r="F475" s="1584" t="s">
        <v>1728</v>
      </c>
      <c r="G475" s="1584"/>
      <c r="H475" s="589" t="s">
        <v>4176</v>
      </c>
      <c r="I475" s="589" t="s">
        <v>3924</v>
      </c>
      <c r="J475" s="656">
        <v>1763200</v>
      </c>
      <c r="K475" s="656">
        <v>325602.27</v>
      </c>
      <c r="L475" s="587" t="s">
        <v>1963</v>
      </c>
      <c r="M475" s="896">
        <v>3</v>
      </c>
      <c r="N475" s="271"/>
      <c r="P475" s="217"/>
      <c r="Q475" s="217"/>
      <c r="R475" s="217"/>
      <c r="S475" s="217"/>
      <c r="T475" s="217"/>
    </row>
    <row r="476" spans="3:20" s="421" customFormat="1" ht="27" customHeight="1">
      <c r="C476" s="587">
        <v>94</v>
      </c>
      <c r="D476" s="591" t="s">
        <v>4169</v>
      </c>
      <c r="E476" s="600">
        <v>166500005182</v>
      </c>
      <c r="F476" s="1584" t="s">
        <v>1732</v>
      </c>
      <c r="G476" s="1584"/>
      <c r="H476" s="589" t="s">
        <v>4177</v>
      </c>
      <c r="I476" s="589" t="s">
        <v>3924</v>
      </c>
      <c r="J476" s="656">
        <v>2000127.68</v>
      </c>
      <c r="K476" s="656">
        <v>20687.080000000002</v>
      </c>
      <c r="L476" s="587" t="s">
        <v>1963</v>
      </c>
      <c r="M476" s="896">
        <v>30</v>
      </c>
      <c r="N476" s="271"/>
      <c r="P476" s="217"/>
      <c r="Q476" s="217"/>
      <c r="R476" s="217"/>
      <c r="S476" s="217"/>
      <c r="T476" s="217"/>
    </row>
    <row r="477" spans="3:20" s="421" customFormat="1" ht="27" customHeight="1">
      <c r="C477" s="587">
        <v>95</v>
      </c>
      <c r="D477" s="591" t="s">
        <v>4169</v>
      </c>
      <c r="E477" s="600">
        <v>166500005184</v>
      </c>
      <c r="F477" s="1584" t="s">
        <v>1732</v>
      </c>
      <c r="G477" s="1584"/>
      <c r="H477" s="589" t="s">
        <v>4178</v>
      </c>
      <c r="I477" s="589" t="s">
        <v>3924</v>
      </c>
      <c r="J477" s="656">
        <v>2644800</v>
      </c>
      <c r="K477" s="656">
        <v>27354.85</v>
      </c>
      <c r="L477" s="587" t="s">
        <v>1963</v>
      </c>
      <c r="M477" s="896">
        <v>30</v>
      </c>
      <c r="N477" s="271"/>
      <c r="P477" s="217"/>
      <c r="Q477" s="217"/>
      <c r="R477" s="217"/>
      <c r="S477" s="217"/>
      <c r="T477" s="217"/>
    </row>
    <row r="478" spans="3:20" s="421" customFormat="1" ht="27" customHeight="1">
      <c r="C478" s="587">
        <v>96</v>
      </c>
      <c r="D478" s="591" t="s">
        <v>4169</v>
      </c>
      <c r="E478" s="600">
        <v>166500005185</v>
      </c>
      <c r="F478" s="1584" t="s">
        <v>1732</v>
      </c>
      <c r="G478" s="1584"/>
      <c r="H478" s="589" t="s">
        <v>4179</v>
      </c>
      <c r="I478" s="589" t="s">
        <v>3924</v>
      </c>
      <c r="J478" s="656">
        <v>2644800</v>
      </c>
      <c r="K478" s="656">
        <v>27354.85</v>
      </c>
      <c r="L478" s="587" t="s">
        <v>1963</v>
      </c>
      <c r="M478" s="896">
        <v>30</v>
      </c>
      <c r="N478" s="271"/>
      <c r="P478" s="217"/>
      <c r="Q478" s="217"/>
      <c r="R478" s="217"/>
      <c r="S478" s="217"/>
      <c r="T478" s="217"/>
    </row>
    <row r="479" spans="3:20" s="421" customFormat="1" ht="27" customHeight="1">
      <c r="C479" s="587">
        <v>97</v>
      </c>
      <c r="D479" s="591" t="s">
        <v>4169</v>
      </c>
      <c r="E479" s="600">
        <v>166500005186</v>
      </c>
      <c r="F479" s="1584" t="s">
        <v>1732</v>
      </c>
      <c r="G479" s="1584"/>
      <c r="H479" s="589" t="s">
        <v>4180</v>
      </c>
      <c r="I479" s="589" t="s">
        <v>3924</v>
      </c>
      <c r="J479" s="656">
        <v>2644800</v>
      </c>
      <c r="K479" s="656">
        <v>27354.85</v>
      </c>
      <c r="L479" s="587" t="s">
        <v>1963</v>
      </c>
      <c r="M479" s="896">
        <v>30</v>
      </c>
      <c r="N479" s="271"/>
      <c r="P479" s="217"/>
      <c r="Q479" s="217"/>
      <c r="R479" s="217"/>
      <c r="S479" s="217"/>
      <c r="T479" s="217"/>
    </row>
    <row r="480" spans="3:20" s="421" customFormat="1" ht="27" customHeight="1">
      <c r="C480" s="587">
        <v>98</v>
      </c>
      <c r="D480" s="591" t="s">
        <v>4169</v>
      </c>
      <c r="E480" s="600">
        <v>166500005187</v>
      </c>
      <c r="F480" s="1584" t="s">
        <v>1732</v>
      </c>
      <c r="G480" s="1584"/>
      <c r="H480" s="589" t="s">
        <v>4181</v>
      </c>
      <c r="I480" s="589" t="s">
        <v>3924</v>
      </c>
      <c r="J480" s="656">
        <v>2644800</v>
      </c>
      <c r="K480" s="656">
        <v>27354.85</v>
      </c>
      <c r="L480" s="587" t="s">
        <v>1963</v>
      </c>
      <c r="M480" s="896">
        <v>30</v>
      </c>
      <c r="N480" s="271"/>
      <c r="P480" s="217"/>
      <c r="Q480" s="217"/>
      <c r="R480" s="217"/>
      <c r="S480" s="217"/>
      <c r="T480" s="217"/>
    </row>
    <row r="481" spans="3:20" s="421" customFormat="1" ht="27" customHeight="1">
      <c r="C481" s="587">
        <v>99</v>
      </c>
      <c r="D481" s="591" t="s">
        <v>4169</v>
      </c>
      <c r="E481" s="600">
        <v>166500005188</v>
      </c>
      <c r="F481" s="1584" t="s">
        <v>1732</v>
      </c>
      <c r="G481" s="1584"/>
      <c r="H481" s="589" t="s">
        <v>4182</v>
      </c>
      <c r="I481" s="589" t="s">
        <v>3924</v>
      </c>
      <c r="J481" s="656">
        <v>3140668.16</v>
      </c>
      <c r="K481" s="656">
        <v>32483.56</v>
      </c>
      <c r="L481" s="587" t="s">
        <v>1963</v>
      </c>
      <c r="M481" s="896">
        <v>30</v>
      </c>
      <c r="N481" s="271"/>
      <c r="P481" s="217"/>
      <c r="Q481" s="217"/>
      <c r="R481" s="217"/>
      <c r="S481" s="217"/>
      <c r="T481" s="217"/>
    </row>
    <row r="482" spans="3:20" s="421" customFormat="1" ht="27" customHeight="1">
      <c r="C482" s="587">
        <v>100</v>
      </c>
      <c r="D482" s="591" t="s">
        <v>4169</v>
      </c>
      <c r="E482" s="600">
        <v>166500008268</v>
      </c>
      <c r="F482" s="1584" t="s">
        <v>1732</v>
      </c>
      <c r="G482" s="1584"/>
      <c r="H482" s="589" t="s">
        <v>4183</v>
      </c>
      <c r="I482" s="589" t="s">
        <v>3924</v>
      </c>
      <c r="J482" s="656">
        <v>2000127.68</v>
      </c>
      <c r="K482" s="656">
        <v>20687.080000000002</v>
      </c>
      <c r="L482" s="587" t="s">
        <v>1963</v>
      </c>
      <c r="M482" s="896">
        <v>30</v>
      </c>
      <c r="N482" s="271"/>
      <c r="P482" s="217"/>
      <c r="Q482" s="217"/>
      <c r="R482" s="217"/>
      <c r="S482" s="217"/>
      <c r="T482" s="217"/>
    </row>
    <row r="483" spans="3:20" s="421" customFormat="1" ht="27" customHeight="1">
      <c r="C483" s="587">
        <v>101</v>
      </c>
      <c r="D483" s="591" t="s">
        <v>4169</v>
      </c>
      <c r="E483" s="600">
        <v>166500008269</v>
      </c>
      <c r="F483" s="1584" t="s">
        <v>1732</v>
      </c>
      <c r="G483" s="1584"/>
      <c r="H483" s="589" t="s">
        <v>4184</v>
      </c>
      <c r="I483" s="589" t="s">
        <v>3924</v>
      </c>
      <c r="J483" s="656">
        <v>2660000</v>
      </c>
      <c r="K483" s="656">
        <v>6890.76</v>
      </c>
      <c r="L483" s="587" t="s">
        <v>1963</v>
      </c>
      <c r="M483" s="896">
        <v>30</v>
      </c>
      <c r="N483" s="271"/>
      <c r="P483" s="217"/>
      <c r="Q483" s="217"/>
      <c r="R483" s="217"/>
      <c r="S483" s="217"/>
      <c r="T483" s="217"/>
    </row>
    <row r="484" spans="3:20" s="421" customFormat="1" ht="27" customHeight="1">
      <c r="C484" s="587">
        <v>102</v>
      </c>
      <c r="D484" s="591" t="s">
        <v>4169</v>
      </c>
      <c r="E484" s="600">
        <v>167000011490</v>
      </c>
      <c r="F484" s="1584" t="s">
        <v>4185</v>
      </c>
      <c r="G484" s="1584"/>
      <c r="H484" s="589" t="s">
        <v>4186</v>
      </c>
      <c r="I484" s="589" t="s">
        <v>3924</v>
      </c>
      <c r="J484" s="656">
        <v>2250000</v>
      </c>
      <c r="K484" s="656">
        <v>229774.54</v>
      </c>
      <c r="L484" s="587" t="s">
        <v>1963</v>
      </c>
      <c r="M484" s="896">
        <v>2</v>
      </c>
      <c r="N484" s="271"/>
      <c r="P484" s="217"/>
      <c r="Q484" s="217"/>
      <c r="R484" s="217"/>
      <c r="S484" s="217"/>
      <c r="T484" s="217"/>
    </row>
    <row r="485" spans="3:20" s="421" customFormat="1" ht="27" customHeight="1">
      <c r="C485" s="587">
        <v>103</v>
      </c>
      <c r="D485" s="591" t="s">
        <v>4169</v>
      </c>
      <c r="E485" s="600">
        <v>869000020205</v>
      </c>
      <c r="F485" s="1584" t="s">
        <v>1728</v>
      </c>
      <c r="G485" s="1584"/>
      <c r="H485" s="589" t="s">
        <v>4187</v>
      </c>
      <c r="I485" s="589" t="s">
        <v>3924</v>
      </c>
      <c r="J485" s="656">
        <v>1038703.44</v>
      </c>
      <c r="K485" s="656">
        <v>1038703.44</v>
      </c>
      <c r="L485" s="587" t="s">
        <v>1963</v>
      </c>
      <c r="M485" s="896">
        <v>6</v>
      </c>
      <c r="N485" s="271"/>
      <c r="P485" s="217"/>
      <c r="Q485" s="217"/>
      <c r="R485" s="217"/>
      <c r="S485" s="217"/>
      <c r="T485" s="217"/>
    </row>
    <row r="486" spans="3:20" s="421" customFormat="1" ht="27" customHeight="1">
      <c r="C486" s="587">
        <v>104</v>
      </c>
      <c r="D486" s="591" t="s">
        <v>4169</v>
      </c>
      <c r="E486" s="600">
        <v>869000036427</v>
      </c>
      <c r="F486" s="1584" t="s">
        <v>1732</v>
      </c>
      <c r="G486" s="1584"/>
      <c r="H486" s="589" t="s">
        <v>4188</v>
      </c>
      <c r="I486" s="589" t="s">
        <v>3924</v>
      </c>
      <c r="J486" s="656">
        <v>1570350</v>
      </c>
      <c r="K486" s="656">
        <v>1570350</v>
      </c>
      <c r="L486" s="587" t="s">
        <v>1963</v>
      </c>
      <c r="M486" s="896">
        <v>30</v>
      </c>
      <c r="N486" s="271"/>
      <c r="P486" s="217"/>
      <c r="Q486" s="217"/>
      <c r="R486" s="217"/>
      <c r="S486" s="217"/>
      <c r="T486" s="217"/>
    </row>
    <row r="487" spans="3:20" s="421" customFormat="1" ht="27" customHeight="1">
      <c r="C487" s="587">
        <v>105</v>
      </c>
      <c r="D487" s="591" t="s">
        <v>4169</v>
      </c>
      <c r="E487" s="600">
        <v>869000036428</v>
      </c>
      <c r="F487" s="1584" t="s">
        <v>1732</v>
      </c>
      <c r="G487" s="1584"/>
      <c r="H487" s="589" t="s">
        <v>4189</v>
      </c>
      <c r="I487" s="589" t="s">
        <v>3924</v>
      </c>
      <c r="J487" s="656">
        <v>1570350</v>
      </c>
      <c r="K487" s="656">
        <v>1570350</v>
      </c>
      <c r="L487" s="587" t="s">
        <v>1963</v>
      </c>
      <c r="M487" s="896">
        <v>30</v>
      </c>
      <c r="N487" s="271"/>
      <c r="P487" s="217"/>
      <c r="Q487" s="217"/>
      <c r="R487" s="217"/>
      <c r="S487" s="217"/>
      <c r="T487" s="217"/>
    </row>
    <row r="488" spans="3:20" s="421" customFormat="1" ht="27" customHeight="1">
      <c r="C488" s="587">
        <v>106</v>
      </c>
      <c r="D488" s="591" t="s">
        <v>4169</v>
      </c>
      <c r="E488" s="600">
        <v>869000036429</v>
      </c>
      <c r="F488" s="1584" t="s">
        <v>1732</v>
      </c>
      <c r="G488" s="1584"/>
      <c r="H488" s="589" t="s">
        <v>4190</v>
      </c>
      <c r="I488" s="589" t="s">
        <v>3924</v>
      </c>
      <c r="J488" s="656">
        <v>1570350</v>
      </c>
      <c r="K488" s="656">
        <v>1570350</v>
      </c>
      <c r="L488" s="587" t="s">
        <v>1963</v>
      </c>
      <c r="M488" s="896">
        <v>30</v>
      </c>
      <c r="N488" s="271"/>
      <c r="P488" s="217"/>
      <c r="Q488" s="217"/>
      <c r="R488" s="217"/>
      <c r="S488" s="217"/>
      <c r="T488" s="217"/>
    </row>
    <row r="489" spans="3:20" s="421" customFormat="1" ht="27" customHeight="1">
      <c r="C489" s="587">
        <v>107</v>
      </c>
      <c r="D489" s="591" t="s">
        <v>4169</v>
      </c>
      <c r="E489" s="600">
        <v>869000036430</v>
      </c>
      <c r="F489" s="1584" t="s">
        <v>1732</v>
      </c>
      <c r="G489" s="1584"/>
      <c r="H489" s="589" t="s">
        <v>4191</v>
      </c>
      <c r="I489" s="589" t="s">
        <v>3924</v>
      </c>
      <c r="J489" s="656">
        <v>1570350</v>
      </c>
      <c r="K489" s="656">
        <v>1570350</v>
      </c>
      <c r="L489" s="587" t="s">
        <v>1963</v>
      </c>
      <c r="M489" s="896">
        <v>30</v>
      </c>
      <c r="N489" s="271"/>
      <c r="P489" s="217"/>
      <c r="Q489" s="217"/>
      <c r="R489" s="217"/>
      <c r="S489" s="217"/>
      <c r="T489" s="217"/>
    </row>
    <row r="490" spans="3:20" s="421" customFormat="1" ht="27" customHeight="1">
      <c r="C490" s="587">
        <v>108</v>
      </c>
      <c r="D490" s="591" t="s">
        <v>4169</v>
      </c>
      <c r="E490" s="600">
        <v>869000113205</v>
      </c>
      <c r="F490" s="1584" t="s">
        <v>4192</v>
      </c>
      <c r="G490" s="1584"/>
      <c r="H490" s="589" t="s">
        <v>4193</v>
      </c>
      <c r="I490" s="589" t="s">
        <v>4194</v>
      </c>
      <c r="J490" s="656">
        <v>432995</v>
      </c>
      <c r="K490" s="656">
        <v>432995</v>
      </c>
      <c r="L490" s="587" t="s">
        <v>1963</v>
      </c>
      <c r="M490" s="896">
        <v>3</v>
      </c>
      <c r="N490" s="271"/>
      <c r="P490" s="217"/>
      <c r="Q490" s="217"/>
      <c r="R490" s="217"/>
      <c r="S490" s="217"/>
      <c r="T490" s="217"/>
    </row>
    <row r="491" spans="3:20" s="421" customFormat="1" ht="27" customHeight="1">
      <c r="C491" s="587">
        <v>109</v>
      </c>
      <c r="D491" s="591" t="s">
        <v>4169</v>
      </c>
      <c r="E491" s="600">
        <v>869000113206</v>
      </c>
      <c r="F491" s="1584" t="s">
        <v>4195</v>
      </c>
      <c r="G491" s="1584"/>
      <c r="H491" s="589" t="s">
        <v>4196</v>
      </c>
      <c r="I491" s="589" t="s">
        <v>4197</v>
      </c>
      <c r="J491" s="656">
        <v>962211</v>
      </c>
      <c r="K491" s="656">
        <v>962211</v>
      </c>
      <c r="L491" s="587" t="s">
        <v>1963</v>
      </c>
      <c r="M491" s="896">
        <v>3</v>
      </c>
      <c r="N491" s="271"/>
      <c r="P491" s="217"/>
      <c r="Q491" s="217"/>
      <c r="R491" s="217"/>
      <c r="S491" s="217"/>
      <c r="T491" s="217"/>
    </row>
    <row r="492" spans="3:20" s="421" customFormat="1" ht="27" customHeight="1">
      <c r="C492" s="587">
        <v>110</v>
      </c>
      <c r="D492" s="591" t="s">
        <v>4169</v>
      </c>
      <c r="E492" s="600">
        <v>869000115305</v>
      </c>
      <c r="F492" s="1584" t="s">
        <v>4198</v>
      </c>
      <c r="G492" s="1584"/>
      <c r="H492" s="589" t="s">
        <v>4199</v>
      </c>
      <c r="I492" s="589" t="s">
        <v>3924</v>
      </c>
      <c r="J492" s="656">
        <v>650000</v>
      </c>
      <c r="K492" s="656">
        <v>650000</v>
      </c>
      <c r="L492" s="587" t="s">
        <v>1963</v>
      </c>
      <c r="M492" s="896">
        <v>0.1</v>
      </c>
      <c r="N492" s="271"/>
      <c r="P492" s="217"/>
      <c r="Q492" s="217"/>
      <c r="R492" s="217"/>
      <c r="S492" s="217"/>
      <c r="T492" s="217"/>
    </row>
    <row r="493" spans="3:20" s="421" customFormat="1" ht="27" customHeight="1">
      <c r="C493" s="587">
        <v>111</v>
      </c>
      <c r="D493" s="591" t="s">
        <v>4169</v>
      </c>
      <c r="E493" s="600">
        <v>869000115306</v>
      </c>
      <c r="F493" s="1584" t="s">
        <v>4200</v>
      </c>
      <c r="G493" s="1584"/>
      <c r="H493" s="589" t="s">
        <v>4201</v>
      </c>
      <c r="I493" s="589" t="s">
        <v>3924</v>
      </c>
      <c r="J493" s="656">
        <v>800000</v>
      </c>
      <c r="K493" s="656">
        <v>800000</v>
      </c>
      <c r="L493" s="587" t="s">
        <v>1963</v>
      </c>
      <c r="M493" s="896">
        <v>0.1</v>
      </c>
      <c r="N493" s="271"/>
      <c r="P493" s="217"/>
      <c r="Q493" s="217"/>
      <c r="R493" s="217"/>
      <c r="S493" s="217"/>
      <c r="T493" s="217"/>
    </row>
    <row r="494" spans="3:20" s="421" customFormat="1" ht="27" customHeight="1">
      <c r="C494" s="587">
        <v>112</v>
      </c>
      <c r="D494" s="591" t="s">
        <v>4169</v>
      </c>
      <c r="E494" s="600">
        <v>869000128869</v>
      </c>
      <c r="F494" s="1584" t="s">
        <v>4202</v>
      </c>
      <c r="G494" s="1584"/>
      <c r="H494" s="589" t="s">
        <v>4203</v>
      </c>
      <c r="I494" s="589" t="s">
        <v>4204</v>
      </c>
      <c r="J494" s="656">
        <v>493000</v>
      </c>
      <c r="K494" s="656">
        <v>493000</v>
      </c>
      <c r="L494" s="587" t="s">
        <v>1963</v>
      </c>
      <c r="M494" s="896">
        <v>0.1</v>
      </c>
      <c r="N494" s="271"/>
      <c r="P494" s="217"/>
      <c r="Q494" s="217"/>
      <c r="R494" s="217"/>
      <c r="S494" s="217"/>
      <c r="T494" s="217"/>
    </row>
    <row r="495" spans="3:20" s="421" customFormat="1" ht="27" customHeight="1">
      <c r="C495" s="587">
        <v>113</v>
      </c>
      <c r="D495" s="856" t="s">
        <v>3978</v>
      </c>
      <c r="E495" s="588">
        <v>165500141421</v>
      </c>
      <c r="F495" s="1503" t="s">
        <v>4205</v>
      </c>
      <c r="G495" s="1504"/>
      <c r="H495" s="590" t="s">
        <v>4206</v>
      </c>
      <c r="I495" s="587" t="s">
        <v>3981</v>
      </c>
      <c r="J495" s="656">
        <v>4811057</v>
      </c>
      <c r="K495" s="656">
        <v>211852.59</v>
      </c>
      <c r="L495" s="587" t="s">
        <v>1709</v>
      </c>
      <c r="M495" s="895">
        <v>7.5</v>
      </c>
      <c r="N495" s="271"/>
      <c r="P495" s="217"/>
      <c r="Q495" s="217"/>
      <c r="R495" s="217"/>
      <c r="S495" s="217"/>
      <c r="T495" s="217"/>
    </row>
    <row r="496" spans="3:20" s="421" customFormat="1" ht="27" customHeight="1">
      <c r="C496" s="587">
        <v>114</v>
      </c>
      <c r="D496" s="856" t="s">
        <v>3978</v>
      </c>
      <c r="E496" s="588">
        <v>165500141422</v>
      </c>
      <c r="F496" s="1503" t="s">
        <v>4207</v>
      </c>
      <c r="G496" s="1504"/>
      <c r="H496" s="590" t="s">
        <v>4208</v>
      </c>
      <c r="I496" s="587" t="s">
        <v>3981</v>
      </c>
      <c r="J496" s="656">
        <v>5248425</v>
      </c>
      <c r="K496" s="656">
        <v>231111.87</v>
      </c>
      <c r="L496" s="587" t="s">
        <v>1709</v>
      </c>
      <c r="M496" s="895">
        <v>2.4</v>
      </c>
      <c r="N496" s="271"/>
      <c r="P496" s="217"/>
      <c r="Q496" s="217"/>
      <c r="R496" s="217"/>
      <c r="S496" s="217"/>
      <c r="T496" s="217"/>
    </row>
    <row r="497" spans="3:20" s="421" customFormat="1" ht="27" customHeight="1">
      <c r="C497" s="587">
        <v>115</v>
      </c>
      <c r="D497" s="856" t="s">
        <v>3978</v>
      </c>
      <c r="E497" s="588">
        <v>166500004695</v>
      </c>
      <c r="F497" s="1503" t="s">
        <v>4209</v>
      </c>
      <c r="G497" s="1504"/>
      <c r="H497" s="590" t="s">
        <v>4210</v>
      </c>
      <c r="I497" s="587" t="s">
        <v>3981</v>
      </c>
      <c r="J497" s="656">
        <v>2400000</v>
      </c>
      <c r="K497" s="656">
        <v>282466.74</v>
      </c>
      <c r="L497" s="587" t="s">
        <v>1709</v>
      </c>
      <c r="M497" s="895">
        <v>15.5</v>
      </c>
      <c r="N497" s="271"/>
      <c r="P497" s="217"/>
      <c r="Q497" s="217"/>
      <c r="R497" s="217"/>
      <c r="S497" s="217"/>
      <c r="T497" s="217"/>
    </row>
    <row r="498" spans="3:20" s="421" customFormat="1" ht="27" customHeight="1">
      <c r="C498" s="587">
        <v>116</v>
      </c>
      <c r="D498" s="856" t="s">
        <v>3978</v>
      </c>
      <c r="E498" s="588">
        <v>166500004696</v>
      </c>
      <c r="F498" s="1503" t="s">
        <v>2974</v>
      </c>
      <c r="G498" s="1504"/>
      <c r="H498" s="590" t="s">
        <v>4211</v>
      </c>
      <c r="I498" s="587" t="s">
        <v>3981</v>
      </c>
      <c r="J498" s="656">
        <v>2843359.6</v>
      </c>
      <c r="K498" s="656">
        <v>516286.87</v>
      </c>
      <c r="L498" s="587" t="s">
        <v>1709</v>
      </c>
      <c r="M498" s="895">
        <v>8.1999999999999993</v>
      </c>
      <c r="N498" s="271"/>
      <c r="P498" s="217"/>
      <c r="Q498" s="217"/>
      <c r="R498" s="217"/>
      <c r="S498" s="217"/>
      <c r="T498" s="217"/>
    </row>
    <row r="499" spans="3:20" s="421" customFormat="1" ht="27" customHeight="1">
      <c r="C499" s="587">
        <v>117</v>
      </c>
      <c r="D499" s="856" t="s">
        <v>3978</v>
      </c>
      <c r="E499" s="588">
        <v>166500007338</v>
      </c>
      <c r="F499" s="1503" t="s">
        <v>4212</v>
      </c>
      <c r="G499" s="1504"/>
      <c r="H499" s="590" t="s">
        <v>4213</v>
      </c>
      <c r="I499" s="587" t="s">
        <v>3981</v>
      </c>
      <c r="J499" s="656">
        <v>3350000</v>
      </c>
      <c r="K499" s="656">
        <v>630316.24</v>
      </c>
      <c r="L499" s="587" t="s">
        <v>1709</v>
      </c>
      <c r="M499" s="895">
        <v>15.5</v>
      </c>
      <c r="N499" s="271"/>
      <c r="P499" s="217"/>
      <c r="Q499" s="217"/>
      <c r="R499" s="217"/>
      <c r="S499" s="217"/>
      <c r="T499" s="217"/>
    </row>
    <row r="500" spans="3:20" s="421" customFormat="1" ht="27" customHeight="1">
      <c r="C500" s="587">
        <v>118</v>
      </c>
      <c r="D500" s="856" t="s">
        <v>3978</v>
      </c>
      <c r="E500" s="588">
        <v>869000028520</v>
      </c>
      <c r="F500" s="1503" t="s">
        <v>4214</v>
      </c>
      <c r="G500" s="1504"/>
      <c r="H500" s="590" t="s">
        <v>4215</v>
      </c>
      <c r="I500" s="587" t="s">
        <v>3981</v>
      </c>
      <c r="J500" s="656">
        <v>289854.99</v>
      </c>
      <c r="K500" s="656">
        <v>289854.99</v>
      </c>
      <c r="L500" s="587" t="s">
        <v>1709</v>
      </c>
      <c r="M500" s="895">
        <v>4.5</v>
      </c>
      <c r="N500" s="271"/>
      <c r="P500" s="217"/>
      <c r="Q500" s="217"/>
      <c r="R500" s="217"/>
      <c r="S500" s="217"/>
      <c r="T500" s="217"/>
    </row>
    <row r="501" spans="3:20" s="421" customFormat="1" ht="27" customHeight="1">
      <c r="C501" s="587">
        <v>119</v>
      </c>
      <c r="D501" s="856" t="s">
        <v>3978</v>
      </c>
      <c r="E501" s="588">
        <v>869000028559</v>
      </c>
      <c r="F501" s="1503" t="s">
        <v>4216</v>
      </c>
      <c r="G501" s="1504"/>
      <c r="H501" s="590" t="s">
        <v>4217</v>
      </c>
      <c r="I501" s="587" t="s">
        <v>3981</v>
      </c>
      <c r="J501" s="656">
        <v>195813.12</v>
      </c>
      <c r="K501" s="656">
        <v>195813.12</v>
      </c>
      <c r="L501" s="587" t="s">
        <v>1709</v>
      </c>
      <c r="M501" s="895">
        <v>1.2</v>
      </c>
      <c r="N501" s="271"/>
      <c r="P501" s="217"/>
      <c r="Q501" s="217"/>
      <c r="R501" s="217"/>
      <c r="S501" s="217"/>
      <c r="T501" s="217"/>
    </row>
    <row r="502" spans="3:20" s="421" customFormat="1" ht="27" customHeight="1">
      <c r="C502" s="587">
        <v>120</v>
      </c>
      <c r="D502" s="856" t="s">
        <v>3978</v>
      </c>
      <c r="E502" s="588">
        <v>869000028563</v>
      </c>
      <c r="F502" s="1503" t="s">
        <v>4218</v>
      </c>
      <c r="G502" s="1504"/>
      <c r="H502" s="590" t="s">
        <v>4219</v>
      </c>
      <c r="I502" s="587" t="s">
        <v>3981</v>
      </c>
      <c r="J502" s="656">
        <v>185052.38</v>
      </c>
      <c r="K502" s="656">
        <v>185052.38</v>
      </c>
      <c r="L502" s="587" t="s">
        <v>1709</v>
      </c>
      <c r="M502" s="895">
        <v>7.5</v>
      </c>
      <c r="N502" s="271"/>
      <c r="P502" s="217"/>
      <c r="Q502" s="217"/>
      <c r="R502" s="217"/>
      <c r="S502" s="217"/>
      <c r="T502" s="217"/>
    </row>
    <row r="503" spans="3:20" s="421" customFormat="1" ht="27" customHeight="1">
      <c r="C503" s="587">
        <v>121</v>
      </c>
      <c r="D503" s="856" t="s">
        <v>3978</v>
      </c>
      <c r="E503" s="588">
        <v>869000028884</v>
      </c>
      <c r="F503" s="601" t="s">
        <v>4214</v>
      </c>
      <c r="G503" s="602"/>
      <c r="H503" s="590" t="s">
        <v>4220</v>
      </c>
      <c r="I503" s="587" t="s">
        <v>3981</v>
      </c>
      <c r="J503" s="656">
        <v>289855</v>
      </c>
      <c r="K503" s="656">
        <v>289855</v>
      </c>
      <c r="L503" s="587" t="s">
        <v>1709</v>
      </c>
      <c r="M503" s="895">
        <v>4.5</v>
      </c>
      <c r="N503" s="271"/>
      <c r="P503" s="217"/>
      <c r="Q503" s="217"/>
      <c r="R503" s="217"/>
      <c r="S503" s="217"/>
      <c r="T503" s="217"/>
    </row>
    <row r="504" spans="3:20" s="421" customFormat="1" ht="27" customHeight="1">
      <c r="C504" s="587">
        <v>122</v>
      </c>
      <c r="D504" s="856" t="s">
        <v>3978</v>
      </c>
      <c r="E504" s="588">
        <v>869000028894</v>
      </c>
      <c r="F504" s="601" t="s">
        <v>4221</v>
      </c>
      <c r="G504" s="602"/>
      <c r="H504" s="590" t="s">
        <v>4222</v>
      </c>
      <c r="I504" s="587" t="s">
        <v>3981</v>
      </c>
      <c r="J504" s="656">
        <v>34066</v>
      </c>
      <c r="K504" s="656">
        <v>34066</v>
      </c>
      <c r="L504" s="587" t="s">
        <v>1709</v>
      </c>
      <c r="M504" s="895">
        <v>1.1000000000000001</v>
      </c>
      <c r="N504" s="271"/>
      <c r="P504" s="217"/>
      <c r="Q504" s="217"/>
      <c r="R504" s="217"/>
      <c r="S504" s="217"/>
      <c r="T504" s="217"/>
    </row>
    <row r="505" spans="3:20" s="421" customFormat="1" ht="27" customHeight="1">
      <c r="C505" s="587">
        <v>123</v>
      </c>
      <c r="D505" s="856" t="s">
        <v>3978</v>
      </c>
      <c r="E505" s="588">
        <v>869000028896</v>
      </c>
      <c r="F505" s="1503" t="s">
        <v>4218</v>
      </c>
      <c r="G505" s="1504"/>
      <c r="H505" s="590" t="s">
        <v>4223</v>
      </c>
      <c r="I505" s="587" t="s">
        <v>3981</v>
      </c>
      <c r="J505" s="656">
        <v>226368.94</v>
      </c>
      <c r="K505" s="656">
        <v>226368.94</v>
      </c>
      <c r="L505" s="587" t="s">
        <v>1709</v>
      </c>
      <c r="M505" s="895">
        <v>7.5</v>
      </c>
      <c r="N505" s="271"/>
      <c r="P505" s="217"/>
      <c r="Q505" s="217"/>
      <c r="R505" s="217"/>
      <c r="S505" s="217"/>
      <c r="T505" s="217"/>
    </row>
    <row r="506" spans="3:20" s="421" customFormat="1" ht="27" customHeight="1">
      <c r="C506" s="587">
        <v>124</v>
      </c>
      <c r="D506" s="603" t="s">
        <v>4014</v>
      </c>
      <c r="E506" s="604">
        <v>869000069122</v>
      </c>
      <c r="F506" s="605" t="s">
        <v>4224</v>
      </c>
      <c r="G506" s="606"/>
      <c r="H506" s="593" t="s">
        <v>4225</v>
      </c>
      <c r="I506" s="607" t="s">
        <v>3981</v>
      </c>
      <c r="J506" s="653">
        <v>400000</v>
      </c>
      <c r="K506" s="653">
        <v>400000</v>
      </c>
      <c r="L506" s="587" t="s">
        <v>1820</v>
      </c>
      <c r="M506" s="901">
        <v>4.3</v>
      </c>
      <c r="N506" s="271"/>
      <c r="P506" s="217"/>
      <c r="Q506" s="217"/>
      <c r="R506" s="217"/>
      <c r="S506" s="217"/>
      <c r="T506" s="217"/>
    </row>
    <row r="507" spans="3:20" s="421" customFormat="1" ht="27" customHeight="1">
      <c r="C507" s="587">
        <v>125</v>
      </c>
      <c r="D507" s="603" t="s">
        <v>4014</v>
      </c>
      <c r="E507" s="604">
        <v>869000069123</v>
      </c>
      <c r="F507" s="605" t="s">
        <v>4224</v>
      </c>
      <c r="G507" s="606"/>
      <c r="H507" s="593" t="s">
        <v>4226</v>
      </c>
      <c r="I507" s="607" t="s">
        <v>3981</v>
      </c>
      <c r="J507" s="653">
        <v>400000</v>
      </c>
      <c r="K507" s="653">
        <v>400000</v>
      </c>
      <c r="L507" s="587" t="s">
        <v>1820</v>
      </c>
      <c r="M507" s="901">
        <v>4.3</v>
      </c>
      <c r="N507" s="271"/>
      <c r="P507" s="217"/>
      <c r="Q507" s="217"/>
      <c r="R507" s="217"/>
      <c r="S507" s="217"/>
      <c r="T507" s="217"/>
    </row>
    <row r="508" spans="3:20" s="421" customFormat="1" ht="27" customHeight="1">
      <c r="C508" s="587">
        <v>126</v>
      </c>
      <c r="D508" s="603" t="s">
        <v>4014</v>
      </c>
      <c r="E508" s="604">
        <v>869000069124</v>
      </c>
      <c r="F508" s="605" t="s">
        <v>4224</v>
      </c>
      <c r="G508" s="606"/>
      <c r="H508" s="593" t="s">
        <v>4227</v>
      </c>
      <c r="I508" s="607" t="s">
        <v>3981</v>
      </c>
      <c r="J508" s="653">
        <v>400000</v>
      </c>
      <c r="K508" s="653">
        <v>400000</v>
      </c>
      <c r="L508" s="587" t="s">
        <v>1820</v>
      </c>
      <c r="M508" s="901">
        <v>4.3</v>
      </c>
      <c r="N508" s="271"/>
      <c r="P508" s="217"/>
      <c r="Q508" s="217"/>
      <c r="R508" s="217"/>
      <c r="S508" s="217"/>
      <c r="T508" s="217"/>
    </row>
    <row r="509" spans="3:20" s="421" customFormat="1" ht="27" customHeight="1">
      <c r="C509" s="587">
        <v>127</v>
      </c>
      <c r="D509" s="603" t="s">
        <v>4014</v>
      </c>
      <c r="E509" s="604">
        <v>869000069125</v>
      </c>
      <c r="F509" s="605" t="s">
        <v>4224</v>
      </c>
      <c r="G509" s="606"/>
      <c r="H509" s="593" t="s">
        <v>4228</v>
      </c>
      <c r="I509" s="607" t="s">
        <v>3981</v>
      </c>
      <c r="J509" s="653">
        <v>400000</v>
      </c>
      <c r="K509" s="653">
        <v>400000</v>
      </c>
      <c r="L509" s="587" t="s">
        <v>1820</v>
      </c>
      <c r="M509" s="901">
        <v>4.3</v>
      </c>
      <c r="N509" s="271"/>
      <c r="P509" s="217"/>
      <c r="Q509" s="217"/>
      <c r="R509" s="217"/>
      <c r="S509" s="217"/>
      <c r="T509" s="217"/>
    </row>
    <row r="510" spans="3:20" s="421" customFormat="1" ht="27" customHeight="1">
      <c r="C510" s="587">
        <v>128</v>
      </c>
      <c r="D510" s="603" t="s">
        <v>4014</v>
      </c>
      <c r="E510" s="604">
        <v>869000069126</v>
      </c>
      <c r="F510" s="605" t="s">
        <v>4224</v>
      </c>
      <c r="G510" s="606"/>
      <c r="H510" s="593" t="s">
        <v>4229</v>
      </c>
      <c r="I510" s="607" t="s">
        <v>3981</v>
      </c>
      <c r="J510" s="653">
        <v>400000</v>
      </c>
      <c r="K510" s="653">
        <v>400000</v>
      </c>
      <c r="L510" s="587" t="s">
        <v>1820</v>
      </c>
      <c r="M510" s="901">
        <v>4.3</v>
      </c>
      <c r="N510" s="271"/>
      <c r="P510" s="217"/>
      <c r="Q510" s="217"/>
      <c r="R510" s="217"/>
      <c r="S510" s="217"/>
      <c r="T510" s="217"/>
    </row>
    <row r="511" spans="3:20" s="421" customFormat="1" ht="27" customHeight="1">
      <c r="C511" s="587">
        <v>129</v>
      </c>
      <c r="D511" s="603" t="s">
        <v>4014</v>
      </c>
      <c r="E511" s="604">
        <v>869000069127</v>
      </c>
      <c r="F511" s="605" t="s">
        <v>4224</v>
      </c>
      <c r="G511" s="606"/>
      <c r="H511" s="593" t="s">
        <v>4230</v>
      </c>
      <c r="I511" s="607" t="s">
        <v>3981</v>
      </c>
      <c r="J511" s="653">
        <v>400000</v>
      </c>
      <c r="K511" s="653">
        <v>400000</v>
      </c>
      <c r="L511" s="587" t="s">
        <v>1820</v>
      </c>
      <c r="M511" s="901">
        <v>4.3</v>
      </c>
      <c r="N511" s="271"/>
      <c r="P511" s="217"/>
      <c r="Q511" s="217"/>
      <c r="R511" s="217"/>
      <c r="S511" s="217"/>
      <c r="T511" s="217"/>
    </row>
    <row r="512" spans="3:20" s="421" customFormat="1" ht="27" customHeight="1">
      <c r="C512" s="587">
        <v>130</v>
      </c>
      <c r="D512" s="603" t="s">
        <v>4014</v>
      </c>
      <c r="E512" s="604">
        <v>869000069128</v>
      </c>
      <c r="F512" s="605" t="s">
        <v>4224</v>
      </c>
      <c r="G512" s="606"/>
      <c r="H512" s="593" t="s">
        <v>4231</v>
      </c>
      <c r="I512" s="607" t="s">
        <v>3981</v>
      </c>
      <c r="J512" s="653">
        <v>400000</v>
      </c>
      <c r="K512" s="653">
        <v>400000</v>
      </c>
      <c r="L512" s="587" t="s">
        <v>1820</v>
      </c>
      <c r="M512" s="901">
        <v>4.3</v>
      </c>
      <c r="N512" s="271"/>
      <c r="P512" s="217"/>
      <c r="Q512" s="217"/>
      <c r="R512" s="217"/>
      <c r="S512" s="217"/>
      <c r="T512" s="217"/>
    </row>
    <row r="513" spans="3:20" s="421" customFormat="1" ht="27" customHeight="1">
      <c r="C513" s="587">
        <v>131</v>
      </c>
      <c r="D513" s="603" t="s">
        <v>4014</v>
      </c>
      <c r="E513" s="604">
        <v>869000069129</v>
      </c>
      <c r="F513" s="605" t="s">
        <v>4224</v>
      </c>
      <c r="G513" s="606"/>
      <c r="H513" s="593" t="s">
        <v>4232</v>
      </c>
      <c r="I513" s="607" t="s">
        <v>3981</v>
      </c>
      <c r="J513" s="653">
        <v>400000</v>
      </c>
      <c r="K513" s="653">
        <v>400000</v>
      </c>
      <c r="L513" s="587" t="s">
        <v>1820</v>
      </c>
      <c r="M513" s="901">
        <v>4.3</v>
      </c>
      <c r="N513" s="271"/>
      <c r="P513" s="217"/>
      <c r="Q513" s="217"/>
      <c r="R513" s="217"/>
      <c r="S513" s="217"/>
      <c r="T513" s="217"/>
    </row>
    <row r="514" spans="3:20" s="421" customFormat="1" ht="27" customHeight="1">
      <c r="C514" s="587">
        <v>132</v>
      </c>
      <c r="D514" s="603" t="s">
        <v>4014</v>
      </c>
      <c r="E514" s="604">
        <v>869000069130</v>
      </c>
      <c r="F514" s="605" t="s">
        <v>4224</v>
      </c>
      <c r="G514" s="606"/>
      <c r="H514" s="593" t="s">
        <v>4233</v>
      </c>
      <c r="I514" s="607" t="s">
        <v>3981</v>
      </c>
      <c r="J514" s="653">
        <v>400000</v>
      </c>
      <c r="K514" s="653">
        <v>400000</v>
      </c>
      <c r="L514" s="587" t="s">
        <v>1820</v>
      </c>
      <c r="M514" s="901">
        <v>4.3</v>
      </c>
      <c r="N514" s="271"/>
      <c r="P514" s="217"/>
      <c r="Q514" s="217"/>
      <c r="R514" s="217"/>
      <c r="S514" s="217"/>
      <c r="T514" s="217"/>
    </row>
    <row r="515" spans="3:20" s="421" customFormat="1" ht="27" customHeight="1">
      <c r="C515" s="587">
        <v>133</v>
      </c>
      <c r="D515" s="603" t="s">
        <v>4014</v>
      </c>
      <c r="E515" s="604">
        <v>869000069131</v>
      </c>
      <c r="F515" s="605" t="s">
        <v>4224</v>
      </c>
      <c r="G515" s="606"/>
      <c r="H515" s="593" t="s">
        <v>4234</v>
      </c>
      <c r="I515" s="607" t="s">
        <v>3981</v>
      </c>
      <c r="J515" s="653">
        <v>400000</v>
      </c>
      <c r="K515" s="653">
        <v>400000</v>
      </c>
      <c r="L515" s="587" t="s">
        <v>1820</v>
      </c>
      <c r="M515" s="901">
        <v>4.3</v>
      </c>
      <c r="N515" s="271"/>
      <c r="P515" s="217"/>
      <c r="Q515" s="217"/>
      <c r="R515" s="217"/>
      <c r="S515" s="217"/>
      <c r="T515" s="217"/>
    </row>
    <row r="516" spans="3:20" s="421" customFormat="1" ht="27" customHeight="1">
      <c r="C516" s="587">
        <v>134</v>
      </c>
      <c r="D516" s="603" t="s">
        <v>4014</v>
      </c>
      <c r="E516" s="604">
        <v>869000069132</v>
      </c>
      <c r="F516" s="605" t="s">
        <v>4224</v>
      </c>
      <c r="G516" s="606"/>
      <c r="H516" s="593" t="s">
        <v>4235</v>
      </c>
      <c r="I516" s="607" t="s">
        <v>3981</v>
      </c>
      <c r="J516" s="653">
        <v>400000</v>
      </c>
      <c r="K516" s="653">
        <v>400000</v>
      </c>
      <c r="L516" s="587" t="s">
        <v>1820</v>
      </c>
      <c r="M516" s="901">
        <v>4.3</v>
      </c>
      <c r="N516" s="271"/>
      <c r="P516" s="217"/>
      <c r="Q516" s="217"/>
      <c r="R516" s="217"/>
      <c r="S516" s="217"/>
      <c r="T516" s="217"/>
    </row>
    <row r="517" spans="3:20" s="421" customFormat="1" ht="27" customHeight="1">
      <c r="C517" s="587">
        <v>135</v>
      </c>
      <c r="D517" s="603" t="s">
        <v>4014</v>
      </c>
      <c r="E517" s="604">
        <v>869000069133</v>
      </c>
      <c r="F517" s="605" t="s">
        <v>4224</v>
      </c>
      <c r="G517" s="606"/>
      <c r="H517" s="593" t="s">
        <v>4236</v>
      </c>
      <c r="I517" s="607" t="s">
        <v>3981</v>
      </c>
      <c r="J517" s="659">
        <v>400000</v>
      </c>
      <c r="K517" s="659">
        <v>400000</v>
      </c>
      <c r="L517" s="587" t="s">
        <v>1820</v>
      </c>
      <c r="M517" s="902">
        <v>4.3</v>
      </c>
      <c r="N517" s="271"/>
      <c r="P517" s="217"/>
      <c r="Q517" s="217"/>
      <c r="R517" s="217"/>
      <c r="S517" s="217"/>
      <c r="T517" s="217"/>
    </row>
    <row r="518" spans="3:20" s="421" customFormat="1" ht="27" customHeight="1">
      <c r="C518" s="587">
        <v>136</v>
      </c>
      <c r="D518" s="856" t="s">
        <v>4026</v>
      </c>
      <c r="E518" s="588">
        <v>869000011922</v>
      </c>
      <c r="F518" s="1501" t="s">
        <v>2102</v>
      </c>
      <c r="G518" s="1579"/>
      <c r="H518" s="550" t="s">
        <v>4237</v>
      </c>
      <c r="I518" s="587" t="s">
        <v>2263</v>
      </c>
      <c r="J518" s="656">
        <v>87528.34</v>
      </c>
      <c r="K518" s="656">
        <v>87528.34</v>
      </c>
      <c r="L518" s="587" t="s">
        <v>1820</v>
      </c>
      <c r="M518" s="895">
        <v>3</v>
      </c>
      <c r="N518" s="271"/>
      <c r="P518" s="217"/>
      <c r="Q518" s="217"/>
      <c r="R518" s="217"/>
      <c r="S518" s="217"/>
      <c r="T518" s="217"/>
    </row>
    <row r="519" spans="3:20" s="421" customFormat="1" ht="27" customHeight="1">
      <c r="C519" s="587">
        <v>137</v>
      </c>
      <c r="D519" s="856" t="s">
        <v>4026</v>
      </c>
      <c r="E519" s="588">
        <v>869000011923</v>
      </c>
      <c r="F519" s="853" t="s">
        <v>2102</v>
      </c>
      <c r="G519" s="854"/>
      <c r="H519" s="550" t="s">
        <v>4238</v>
      </c>
      <c r="I519" s="587" t="s">
        <v>2263</v>
      </c>
      <c r="J519" s="656">
        <v>87528.33</v>
      </c>
      <c r="K519" s="656">
        <v>87528.33</v>
      </c>
      <c r="L519" s="587" t="s">
        <v>1820</v>
      </c>
      <c r="M519" s="895">
        <v>3</v>
      </c>
      <c r="N519" s="271"/>
      <c r="P519" s="217"/>
      <c r="Q519" s="217"/>
      <c r="R519" s="217"/>
      <c r="S519" s="217"/>
      <c r="T519" s="217"/>
    </row>
    <row r="520" spans="3:20" s="421" customFormat="1" ht="27" customHeight="1">
      <c r="C520" s="587">
        <v>138</v>
      </c>
      <c r="D520" s="856" t="s">
        <v>4026</v>
      </c>
      <c r="E520" s="588">
        <v>869000100144</v>
      </c>
      <c r="F520" s="853" t="s">
        <v>4239</v>
      </c>
      <c r="G520" s="854"/>
      <c r="H520" s="550" t="s">
        <v>4240</v>
      </c>
      <c r="I520" s="587" t="s">
        <v>2263</v>
      </c>
      <c r="J520" s="656">
        <v>524754.53</v>
      </c>
      <c r="K520" s="656">
        <v>524754.53</v>
      </c>
      <c r="L520" s="587" t="s">
        <v>1820</v>
      </c>
      <c r="M520" s="895">
        <v>15</v>
      </c>
      <c r="N520" s="271"/>
      <c r="P520" s="217"/>
      <c r="Q520" s="217"/>
      <c r="R520" s="217"/>
      <c r="S520" s="217"/>
      <c r="T520" s="217"/>
    </row>
    <row r="521" spans="3:20" s="421" customFormat="1" ht="27" customHeight="1">
      <c r="C521" s="587">
        <v>139</v>
      </c>
      <c r="D521" s="856" t="s">
        <v>4026</v>
      </c>
      <c r="E521" s="588">
        <v>869000100145</v>
      </c>
      <c r="F521" s="853" t="s">
        <v>4239</v>
      </c>
      <c r="G521" s="854"/>
      <c r="H521" s="550" t="s">
        <v>4241</v>
      </c>
      <c r="I521" s="587" t="s">
        <v>2263</v>
      </c>
      <c r="J521" s="656">
        <v>524754.53</v>
      </c>
      <c r="K521" s="656">
        <v>524754.53</v>
      </c>
      <c r="L521" s="587" t="s">
        <v>1820</v>
      </c>
      <c r="M521" s="895">
        <v>15</v>
      </c>
      <c r="N521" s="271"/>
      <c r="P521" s="217"/>
      <c r="Q521" s="217"/>
      <c r="R521" s="217"/>
      <c r="S521" s="217"/>
      <c r="T521" s="217"/>
    </row>
    <row r="522" spans="3:20" s="421" customFormat="1" ht="27" customHeight="1">
      <c r="C522" s="587">
        <v>140</v>
      </c>
      <c r="D522" s="856" t="s">
        <v>4026</v>
      </c>
      <c r="E522" s="588">
        <v>869000100146</v>
      </c>
      <c r="F522" s="853" t="s">
        <v>4239</v>
      </c>
      <c r="G522" s="854"/>
      <c r="H522" s="550" t="s">
        <v>4242</v>
      </c>
      <c r="I522" s="587" t="s">
        <v>2263</v>
      </c>
      <c r="J522" s="656">
        <v>524754.53</v>
      </c>
      <c r="K522" s="656">
        <v>524754.53</v>
      </c>
      <c r="L522" s="587" t="s">
        <v>1820</v>
      </c>
      <c r="M522" s="895">
        <v>15</v>
      </c>
      <c r="N522" s="271"/>
      <c r="P522" s="217"/>
      <c r="Q522" s="217"/>
      <c r="R522" s="217"/>
      <c r="S522" s="217"/>
      <c r="T522" s="217"/>
    </row>
    <row r="523" spans="3:20" s="421" customFormat="1" ht="27" customHeight="1">
      <c r="C523" s="587">
        <v>141</v>
      </c>
      <c r="D523" s="856" t="s">
        <v>4026</v>
      </c>
      <c r="E523" s="588">
        <v>869000100147</v>
      </c>
      <c r="F523" s="853" t="s">
        <v>4239</v>
      </c>
      <c r="G523" s="854"/>
      <c r="H523" s="550" t="s">
        <v>4243</v>
      </c>
      <c r="I523" s="587" t="s">
        <v>2263</v>
      </c>
      <c r="J523" s="656">
        <v>524754.53</v>
      </c>
      <c r="K523" s="656">
        <v>524754.53</v>
      </c>
      <c r="L523" s="587" t="s">
        <v>1820</v>
      </c>
      <c r="M523" s="895">
        <v>15</v>
      </c>
      <c r="N523" s="271"/>
      <c r="P523" s="217"/>
      <c r="Q523" s="217"/>
      <c r="R523" s="217"/>
      <c r="S523" s="217"/>
      <c r="T523" s="217"/>
    </row>
    <row r="524" spans="3:20" s="421" customFormat="1" ht="27" customHeight="1">
      <c r="C524" s="587">
        <v>142</v>
      </c>
      <c r="D524" s="856" t="s">
        <v>4026</v>
      </c>
      <c r="E524" s="588">
        <v>869000100148</v>
      </c>
      <c r="F524" s="853" t="s">
        <v>4239</v>
      </c>
      <c r="G524" s="854"/>
      <c r="H524" s="550" t="s">
        <v>4244</v>
      </c>
      <c r="I524" s="587" t="s">
        <v>2263</v>
      </c>
      <c r="J524" s="656">
        <v>524754.53</v>
      </c>
      <c r="K524" s="656">
        <v>524754.53</v>
      </c>
      <c r="L524" s="587" t="s">
        <v>1820</v>
      </c>
      <c r="M524" s="895">
        <v>15</v>
      </c>
      <c r="N524" s="271"/>
      <c r="P524" s="217"/>
      <c r="Q524" s="217"/>
      <c r="R524" s="217"/>
      <c r="S524" s="217"/>
      <c r="T524" s="217"/>
    </row>
    <row r="525" spans="3:20" s="421" customFormat="1" ht="27" customHeight="1">
      <c r="C525" s="587">
        <v>143</v>
      </c>
      <c r="D525" s="856" t="s">
        <v>4026</v>
      </c>
      <c r="E525" s="588">
        <v>869000100149</v>
      </c>
      <c r="F525" s="853" t="s">
        <v>4239</v>
      </c>
      <c r="G525" s="854"/>
      <c r="H525" s="550" t="s">
        <v>4245</v>
      </c>
      <c r="I525" s="587" t="s">
        <v>2263</v>
      </c>
      <c r="J525" s="656">
        <v>524754.53</v>
      </c>
      <c r="K525" s="656">
        <v>524754.53</v>
      </c>
      <c r="L525" s="587" t="s">
        <v>1820</v>
      </c>
      <c r="M525" s="895">
        <v>15</v>
      </c>
      <c r="N525" s="271"/>
      <c r="P525" s="217"/>
      <c r="Q525" s="217"/>
      <c r="R525" s="217"/>
      <c r="S525" s="217"/>
      <c r="T525" s="217"/>
    </row>
    <row r="526" spans="3:20" s="421" customFormat="1" ht="27" customHeight="1">
      <c r="C526" s="587">
        <v>144</v>
      </c>
      <c r="D526" s="856" t="s">
        <v>4026</v>
      </c>
      <c r="E526" s="588">
        <v>869000100150</v>
      </c>
      <c r="F526" s="853" t="s">
        <v>4239</v>
      </c>
      <c r="G526" s="854"/>
      <c r="H526" s="550" t="s">
        <v>4246</v>
      </c>
      <c r="I526" s="587" t="s">
        <v>2263</v>
      </c>
      <c r="J526" s="656">
        <v>524754.53</v>
      </c>
      <c r="K526" s="656">
        <v>524754.53</v>
      </c>
      <c r="L526" s="587" t="s">
        <v>1820</v>
      </c>
      <c r="M526" s="895">
        <v>15</v>
      </c>
      <c r="N526" s="271"/>
      <c r="P526" s="217"/>
      <c r="Q526" s="217"/>
      <c r="R526" s="217"/>
      <c r="S526" s="217"/>
      <c r="T526" s="217"/>
    </row>
    <row r="527" spans="3:20" s="421" customFormat="1" ht="27" customHeight="1">
      <c r="C527" s="587">
        <v>145</v>
      </c>
      <c r="D527" s="856" t="s">
        <v>4026</v>
      </c>
      <c r="E527" s="588">
        <v>869000100151</v>
      </c>
      <c r="F527" s="853" t="s">
        <v>4239</v>
      </c>
      <c r="G527" s="854"/>
      <c r="H527" s="550" t="s">
        <v>4247</v>
      </c>
      <c r="I527" s="587" t="s">
        <v>2263</v>
      </c>
      <c r="J527" s="656">
        <v>524754.53</v>
      </c>
      <c r="K527" s="656">
        <v>524754.53</v>
      </c>
      <c r="L527" s="587" t="s">
        <v>1820</v>
      </c>
      <c r="M527" s="895">
        <v>15</v>
      </c>
      <c r="N527" s="271"/>
      <c r="P527" s="217"/>
      <c r="Q527" s="217"/>
      <c r="R527" s="217"/>
      <c r="S527" s="217"/>
      <c r="T527" s="217"/>
    </row>
    <row r="528" spans="3:20" s="421" customFormat="1" ht="27" customHeight="1">
      <c r="C528" s="587">
        <v>146</v>
      </c>
      <c r="D528" s="856" t="s">
        <v>4026</v>
      </c>
      <c r="E528" s="588">
        <v>869000100152</v>
      </c>
      <c r="F528" s="853" t="s">
        <v>4239</v>
      </c>
      <c r="G528" s="854"/>
      <c r="H528" s="550" t="s">
        <v>4248</v>
      </c>
      <c r="I528" s="587" t="s">
        <v>2263</v>
      </c>
      <c r="J528" s="656">
        <v>524754.53</v>
      </c>
      <c r="K528" s="656">
        <v>524754.53</v>
      </c>
      <c r="L528" s="587" t="s">
        <v>1820</v>
      </c>
      <c r="M528" s="895">
        <v>15</v>
      </c>
      <c r="N528" s="271"/>
      <c r="P528" s="217"/>
      <c r="Q528" s="217"/>
      <c r="R528" s="217"/>
      <c r="S528" s="217"/>
      <c r="T528" s="217"/>
    </row>
    <row r="529" spans="3:20" s="421" customFormat="1" ht="27" customHeight="1">
      <c r="C529" s="587">
        <v>147</v>
      </c>
      <c r="D529" s="856" t="s">
        <v>4026</v>
      </c>
      <c r="E529" s="588">
        <v>869000100153</v>
      </c>
      <c r="F529" s="853" t="s">
        <v>4239</v>
      </c>
      <c r="G529" s="854"/>
      <c r="H529" s="550" t="s">
        <v>4249</v>
      </c>
      <c r="I529" s="587" t="s">
        <v>2263</v>
      </c>
      <c r="J529" s="656">
        <v>524754.53</v>
      </c>
      <c r="K529" s="656">
        <v>524754.53</v>
      </c>
      <c r="L529" s="587" t="s">
        <v>1820</v>
      </c>
      <c r="M529" s="895">
        <v>15</v>
      </c>
      <c r="N529" s="271"/>
      <c r="P529" s="217"/>
      <c r="Q529" s="217"/>
      <c r="R529" s="217"/>
      <c r="S529" s="217"/>
      <c r="T529" s="217"/>
    </row>
    <row r="530" spans="3:20" s="421" customFormat="1" ht="27" customHeight="1">
      <c r="C530" s="587">
        <v>148</v>
      </c>
      <c r="D530" s="596" t="s">
        <v>2217</v>
      </c>
      <c r="E530" s="615">
        <v>869000029237</v>
      </c>
      <c r="F530" s="1549" t="s">
        <v>4250</v>
      </c>
      <c r="G530" s="1585"/>
      <c r="H530" s="608" t="s">
        <v>4251</v>
      </c>
      <c r="I530" s="609" t="s">
        <v>3981</v>
      </c>
      <c r="J530" s="650">
        <v>137246</v>
      </c>
      <c r="K530" s="650">
        <v>137246</v>
      </c>
      <c r="L530" s="609" t="s">
        <v>1709</v>
      </c>
      <c r="M530" s="903">
        <v>12</v>
      </c>
      <c r="N530" s="271"/>
      <c r="P530" s="217"/>
      <c r="Q530" s="217"/>
      <c r="R530" s="217"/>
      <c r="S530" s="217"/>
      <c r="T530" s="217"/>
    </row>
    <row r="531" spans="3:20" s="421" customFormat="1" ht="27" customHeight="1">
      <c r="C531" s="587">
        <v>149</v>
      </c>
      <c r="D531" s="596" t="s">
        <v>2217</v>
      </c>
      <c r="E531" s="615">
        <v>869000029238</v>
      </c>
      <c r="F531" s="1549" t="s">
        <v>4250</v>
      </c>
      <c r="G531" s="1585"/>
      <c r="H531" s="608" t="s">
        <v>4252</v>
      </c>
      <c r="I531" s="609" t="s">
        <v>3981</v>
      </c>
      <c r="J531" s="650">
        <v>137246</v>
      </c>
      <c r="K531" s="650">
        <v>137246</v>
      </c>
      <c r="L531" s="609" t="s">
        <v>1709</v>
      </c>
      <c r="M531" s="903">
        <v>12</v>
      </c>
      <c r="N531" s="271"/>
      <c r="P531" s="217"/>
      <c r="Q531" s="217"/>
      <c r="R531" s="217"/>
      <c r="S531" s="217"/>
      <c r="T531" s="217"/>
    </row>
    <row r="532" spans="3:20" s="421" customFormat="1" ht="27" customHeight="1">
      <c r="C532" s="587">
        <v>150</v>
      </c>
      <c r="D532" s="856" t="s">
        <v>4253</v>
      </c>
      <c r="E532" s="904">
        <v>869000125612</v>
      </c>
      <c r="F532" s="1501" t="s">
        <v>4254</v>
      </c>
      <c r="G532" s="1579" t="s">
        <v>4254</v>
      </c>
      <c r="H532" s="905" t="s">
        <v>4255</v>
      </c>
      <c r="I532" s="587" t="s">
        <v>3971</v>
      </c>
      <c r="J532" s="656">
        <v>242790.32</v>
      </c>
      <c r="K532" s="656">
        <v>242790.32</v>
      </c>
      <c r="L532" s="587" t="s">
        <v>1820</v>
      </c>
      <c r="M532" s="895">
        <v>8</v>
      </c>
      <c r="N532" s="271"/>
      <c r="P532" s="217"/>
      <c r="Q532" s="217"/>
      <c r="R532" s="217"/>
      <c r="S532" s="217"/>
      <c r="T532" s="217"/>
    </row>
    <row r="533" spans="3:20" s="421" customFormat="1" ht="27" customHeight="1">
      <c r="C533" s="587">
        <v>151</v>
      </c>
      <c r="D533" s="856" t="s">
        <v>4253</v>
      </c>
      <c r="E533" s="906">
        <v>869000125517</v>
      </c>
      <c r="F533" s="1501" t="s">
        <v>4254</v>
      </c>
      <c r="G533" s="1579"/>
      <c r="H533" s="905" t="s">
        <v>4256</v>
      </c>
      <c r="I533" s="587" t="s">
        <v>3971</v>
      </c>
      <c r="J533" s="656">
        <v>242790.32</v>
      </c>
      <c r="K533" s="656">
        <v>242790.32</v>
      </c>
      <c r="L533" s="587" t="s">
        <v>1820</v>
      </c>
      <c r="M533" s="895">
        <v>8</v>
      </c>
      <c r="N533" s="271"/>
      <c r="P533" s="217"/>
      <c r="Q533" s="217"/>
      <c r="R533" s="217"/>
      <c r="S533" s="217"/>
      <c r="T533" s="217"/>
    </row>
    <row r="534" spans="3:20" s="421" customFormat="1" ht="27" customHeight="1">
      <c r="C534" s="587">
        <v>152</v>
      </c>
      <c r="D534" s="856" t="s">
        <v>4253</v>
      </c>
      <c r="E534" s="906">
        <v>869000125518</v>
      </c>
      <c r="F534" s="1501" t="s">
        <v>4254</v>
      </c>
      <c r="G534" s="1579"/>
      <c r="H534" s="905" t="s">
        <v>4257</v>
      </c>
      <c r="I534" s="587" t="s">
        <v>3971</v>
      </c>
      <c r="J534" s="656">
        <v>242790.32</v>
      </c>
      <c r="K534" s="656">
        <v>242790.32</v>
      </c>
      <c r="L534" s="587" t="s">
        <v>1820</v>
      </c>
      <c r="M534" s="895">
        <v>8</v>
      </c>
      <c r="N534" s="271"/>
      <c r="P534" s="217"/>
      <c r="Q534" s="217"/>
      <c r="R534" s="217"/>
      <c r="S534" s="217"/>
      <c r="T534" s="217"/>
    </row>
    <row r="535" spans="3:20" s="421" customFormat="1" ht="27" customHeight="1">
      <c r="C535" s="587">
        <v>153</v>
      </c>
      <c r="D535" s="856" t="s">
        <v>4253</v>
      </c>
      <c r="E535" s="906">
        <v>869000125519</v>
      </c>
      <c r="F535" s="1501" t="s">
        <v>4254</v>
      </c>
      <c r="G535" s="1579"/>
      <c r="H535" s="905" t="s">
        <v>4258</v>
      </c>
      <c r="I535" s="587" t="s">
        <v>3971</v>
      </c>
      <c r="J535" s="656">
        <v>242790.32</v>
      </c>
      <c r="K535" s="656">
        <v>242790.32</v>
      </c>
      <c r="L535" s="587" t="s">
        <v>1820</v>
      </c>
      <c r="M535" s="895">
        <v>8</v>
      </c>
      <c r="N535" s="271"/>
      <c r="P535" s="217"/>
      <c r="Q535" s="217"/>
      <c r="R535" s="217"/>
      <c r="S535" s="217"/>
      <c r="T535" s="217"/>
    </row>
    <row r="536" spans="3:20" s="421" customFormat="1" ht="27" customHeight="1">
      <c r="C536" s="587">
        <v>154</v>
      </c>
      <c r="D536" s="856" t="s">
        <v>4253</v>
      </c>
      <c r="E536" s="906">
        <v>869000125520</v>
      </c>
      <c r="F536" s="1501" t="s">
        <v>4254</v>
      </c>
      <c r="G536" s="1579"/>
      <c r="H536" s="905" t="s">
        <v>4259</v>
      </c>
      <c r="I536" s="587" t="s">
        <v>3971</v>
      </c>
      <c r="J536" s="656">
        <v>242790.32</v>
      </c>
      <c r="K536" s="656">
        <v>242790.32</v>
      </c>
      <c r="L536" s="587" t="s">
        <v>1820</v>
      </c>
      <c r="M536" s="895">
        <v>8</v>
      </c>
      <c r="N536" s="271"/>
      <c r="P536" s="217"/>
      <c r="Q536" s="217"/>
      <c r="R536" s="217"/>
      <c r="S536" s="217"/>
      <c r="T536" s="217"/>
    </row>
    <row r="537" spans="3:20" s="421" customFormat="1" ht="27" customHeight="1">
      <c r="C537" s="587">
        <v>155</v>
      </c>
      <c r="D537" s="856" t="s">
        <v>4253</v>
      </c>
      <c r="E537" s="906">
        <v>869000125521</v>
      </c>
      <c r="F537" s="1501" t="s">
        <v>4254</v>
      </c>
      <c r="G537" s="1579"/>
      <c r="H537" s="905" t="s">
        <v>4260</v>
      </c>
      <c r="I537" s="587" t="s">
        <v>3971</v>
      </c>
      <c r="J537" s="656">
        <v>242790.32</v>
      </c>
      <c r="K537" s="656">
        <v>242790.32</v>
      </c>
      <c r="L537" s="587" t="s">
        <v>1820</v>
      </c>
      <c r="M537" s="895">
        <v>8</v>
      </c>
      <c r="N537" s="271"/>
      <c r="P537" s="217"/>
      <c r="Q537" s="217"/>
      <c r="R537" s="217"/>
      <c r="S537" s="217"/>
      <c r="T537" s="217"/>
    </row>
    <row r="538" spans="3:20" s="421" customFormat="1" ht="27" customHeight="1">
      <c r="C538" s="587">
        <v>156</v>
      </c>
      <c r="D538" s="856" t="s">
        <v>4253</v>
      </c>
      <c r="E538" s="906">
        <v>869000125522</v>
      </c>
      <c r="F538" s="1501" t="s">
        <v>4254</v>
      </c>
      <c r="G538" s="1579"/>
      <c r="H538" s="905" t="s">
        <v>4261</v>
      </c>
      <c r="I538" s="587" t="s">
        <v>3971</v>
      </c>
      <c r="J538" s="656">
        <v>242790.32</v>
      </c>
      <c r="K538" s="656">
        <v>242790.32</v>
      </c>
      <c r="L538" s="587" t="s">
        <v>1820</v>
      </c>
      <c r="M538" s="895">
        <v>8</v>
      </c>
      <c r="N538" s="271"/>
      <c r="P538" s="217"/>
      <c r="Q538" s="217"/>
      <c r="R538" s="217"/>
      <c r="S538" s="217"/>
      <c r="T538" s="217"/>
    </row>
    <row r="539" spans="3:20" s="421" customFormat="1" ht="27" customHeight="1">
      <c r="C539" s="587">
        <v>157</v>
      </c>
      <c r="D539" s="856" t="s">
        <v>4253</v>
      </c>
      <c r="E539" s="906">
        <v>869000125523</v>
      </c>
      <c r="F539" s="1501" t="s">
        <v>4254</v>
      </c>
      <c r="G539" s="1579"/>
      <c r="H539" s="905" t="s">
        <v>4262</v>
      </c>
      <c r="I539" s="587" t="s">
        <v>3971</v>
      </c>
      <c r="J539" s="656">
        <v>242790.32</v>
      </c>
      <c r="K539" s="656">
        <v>242790.32</v>
      </c>
      <c r="L539" s="587" t="s">
        <v>1820</v>
      </c>
      <c r="M539" s="895">
        <v>8</v>
      </c>
      <c r="N539" s="271"/>
      <c r="P539" s="217"/>
      <c r="Q539" s="217"/>
      <c r="R539" s="217"/>
      <c r="S539" s="217"/>
      <c r="T539" s="217"/>
    </row>
    <row r="540" spans="3:20" s="421" customFormat="1" ht="27" customHeight="1">
      <c r="C540" s="587">
        <v>158</v>
      </c>
      <c r="D540" s="856" t="s">
        <v>4253</v>
      </c>
      <c r="E540" s="906">
        <v>869000125524</v>
      </c>
      <c r="F540" s="1501" t="s">
        <v>4254</v>
      </c>
      <c r="G540" s="1579"/>
      <c r="H540" s="905" t="s">
        <v>4263</v>
      </c>
      <c r="I540" s="587" t="s">
        <v>3971</v>
      </c>
      <c r="J540" s="656">
        <v>242790.32</v>
      </c>
      <c r="K540" s="656">
        <v>242790.32</v>
      </c>
      <c r="L540" s="587" t="s">
        <v>1820</v>
      </c>
      <c r="M540" s="895">
        <v>8</v>
      </c>
      <c r="N540" s="271"/>
      <c r="P540" s="217"/>
      <c r="Q540" s="217"/>
      <c r="R540" s="217"/>
      <c r="S540" s="217"/>
      <c r="T540" s="217"/>
    </row>
    <row r="541" spans="3:20" s="421" customFormat="1" ht="27" customHeight="1">
      <c r="C541" s="587">
        <v>159</v>
      </c>
      <c r="D541" s="856" t="s">
        <v>4253</v>
      </c>
      <c r="E541" s="906">
        <v>869000125525</v>
      </c>
      <c r="F541" s="1501" t="s">
        <v>4254</v>
      </c>
      <c r="G541" s="1579"/>
      <c r="H541" s="905" t="s">
        <v>4264</v>
      </c>
      <c r="I541" s="587" t="s">
        <v>3971</v>
      </c>
      <c r="J541" s="656">
        <v>242790.32</v>
      </c>
      <c r="K541" s="656">
        <v>242790.32</v>
      </c>
      <c r="L541" s="587" t="s">
        <v>1820</v>
      </c>
      <c r="M541" s="895">
        <v>8</v>
      </c>
      <c r="N541" s="271"/>
      <c r="P541" s="217"/>
      <c r="Q541" s="217"/>
      <c r="R541" s="217"/>
      <c r="S541" s="217"/>
      <c r="T541" s="217"/>
    </row>
    <row r="542" spans="3:20" s="421" customFormat="1" ht="27" customHeight="1">
      <c r="C542" s="587">
        <v>160</v>
      </c>
      <c r="D542" s="856" t="s">
        <v>4253</v>
      </c>
      <c r="E542" s="906">
        <v>869000125526</v>
      </c>
      <c r="F542" s="1501" t="s">
        <v>4254</v>
      </c>
      <c r="G542" s="1579" t="s">
        <v>4254</v>
      </c>
      <c r="H542" s="905" t="s">
        <v>4265</v>
      </c>
      <c r="I542" s="587" t="s">
        <v>3971</v>
      </c>
      <c r="J542" s="656">
        <v>242790.32</v>
      </c>
      <c r="K542" s="656">
        <v>242790.32</v>
      </c>
      <c r="L542" s="587" t="s">
        <v>1820</v>
      </c>
      <c r="M542" s="895">
        <v>8</v>
      </c>
      <c r="N542" s="271"/>
      <c r="P542" s="217"/>
      <c r="Q542" s="217"/>
      <c r="R542" s="217"/>
      <c r="S542" s="217"/>
      <c r="T542" s="217"/>
    </row>
    <row r="543" spans="3:20" s="421" customFormat="1" ht="27" customHeight="1">
      <c r="C543" s="587">
        <v>161</v>
      </c>
      <c r="D543" s="856" t="s">
        <v>4253</v>
      </c>
      <c r="E543" s="906">
        <v>869000125527</v>
      </c>
      <c r="F543" s="1501" t="s">
        <v>4254</v>
      </c>
      <c r="G543" s="1579" t="s">
        <v>4254</v>
      </c>
      <c r="H543" s="905" t="s">
        <v>4266</v>
      </c>
      <c r="I543" s="587" t="s">
        <v>3971</v>
      </c>
      <c r="J543" s="656">
        <v>242790.32</v>
      </c>
      <c r="K543" s="656">
        <v>242790.32</v>
      </c>
      <c r="L543" s="587" t="s">
        <v>1820</v>
      </c>
      <c r="M543" s="895">
        <v>8</v>
      </c>
      <c r="N543" s="271"/>
      <c r="P543" s="217"/>
      <c r="Q543" s="217"/>
      <c r="R543" s="217"/>
      <c r="S543" s="217"/>
      <c r="T543" s="217"/>
    </row>
    <row r="544" spans="3:20" s="421" customFormat="1" ht="27" customHeight="1">
      <c r="C544" s="587">
        <v>162</v>
      </c>
      <c r="D544" s="856" t="s">
        <v>4253</v>
      </c>
      <c r="E544" s="906">
        <v>869000125528</v>
      </c>
      <c r="F544" s="1501" t="s">
        <v>4254</v>
      </c>
      <c r="G544" s="1579" t="s">
        <v>4254</v>
      </c>
      <c r="H544" s="905" t="s">
        <v>4267</v>
      </c>
      <c r="I544" s="587" t="s">
        <v>3971</v>
      </c>
      <c r="J544" s="656">
        <v>242790.32</v>
      </c>
      <c r="K544" s="656">
        <v>242790.32</v>
      </c>
      <c r="L544" s="587" t="s">
        <v>1820</v>
      </c>
      <c r="M544" s="895">
        <v>8</v>
      </c>
      <c r="N544" s="271"/>
      <c r="P544" s="217"/>
      <c r="Q544" s="217"/>
      <c r="R544" s="217"/>
      <c r="S544" s="217"/>
      <c r="T544" s="217"/>
    </row>
    <row r="545" spans="3:20" s="421" customFormat="1" ht="27" customHeight="1">
      <c r="C545" s="587">
        <v>163</v>
      </c>
      <c r="D545" s="856" t="s">
        <v>4253</v>
      </c>
      <c r="E545" s="906">
        <v>869000125529</v>
      </c>
      <c r="F545" s="1501" t="s">
        <v>4254</v>
      </c>
      <c r="G545" s="1579" t="s">
        <v>4254</v>
      </c>
      <c r="H545" s="905" t="s">
        <v>4268</v>
      </c>
      <c r="I545" s="587" t="s">
        <v>3971</v>
      </c>
      <c r="J545" s="656">
        <v>242790.32</v>
      </c>
      <c r="K545" s="656">
        <v>242790.32</v>
      </c>
      <c r="L545" s="587" t="s">
        <v>1820</v>
      </c>
      <c r="M545" s="895">
        <v>8</v>
      </c>
      <c r="N545" s="271"/>
      <c r="P545" s="217"/>
      <c r="Q545" s="217"/>
      <c r="R545" s="217"/>
      <c r="S545" s="217"/>
      <c r="T545" s="217"/>
    </row>
    <row r="546" spans="3:20" s="421" customFormat="1" ht="27" customHeight="1">
      <c r="C546" s="587">
        <v>164</v>
      </c>
      <c r="D546" s="856" t="s">
        <v>4253</v>
      </c>
      <c r="E546" s="906">
        <v>869000125530</v>
      </c>
      <c r="F546" s="1501" t="s">
        <v>4254</v>
      </c>
      <c r="G546" s="1579" t="s">
        <v>4254</v>
      </c>
      <c r="H546" s="905" t="s">
        <v>4269</v>
      </c>
      <c r="I546" s="587" t="s">
        <v>3971</v>
      </c>
      <c r="J546" s="656">
        <v>242790.32</v>
      </c>
      <c r="K546" s="656">
        <v>242790.32</v>
      </c>
      <c r="L546" s="587" t="s">
        <v>1820</v>
      </c>
      <c r="M546" s="895">
        <v>8</v>
      </c>
      <c r="N546" s="271"/>
      <c r="P546" s="217"/>
      <c r="Q546" s="217"/>
      <c r="R546" s="217"/>
      <c r="S546" s="217"/>
      <c r="T546" s="217"/>
    </row>
    <row r="547" spans="3:20" s="421" customFormat="1" ht="27" customHeight="1">
      <c r="C547" s="587">
        <v>165</v>
      </c>
      <c r="D547" s="856" t="s">
        <v>4253</v>
      </c>
      <c r="E547" s="906">
        <v>869000125531</v>
      </c>
      <c r="F547" s="1501" t="s">
        <v>4254</v>
      </c>
      <c r="G547" s="1579" t="s">
        <v>4254</v>
      </c>
      <c r="H547" s="905" t="s">
        <v>4270</v>
      </c>
      <c r="I547" s="587" t="s">
        <v>3971</v>
      </c>
      <c r="J547" s="656">
        <v>242790.32</v>
      </c>
      <c r="K547" s="656">
        <v>242790.32</v>
      </c>
      <c r="L547" s="587" t="s">
        <v>1820</v>
      </c>
      <c r="M547" s="895">
        <v>8</v>
      </c>
      <c r="N547" s="271"/>
      <c r="P547" s="217"/>
      <c r="Q547" s="217"/>
      <c r="R547" s="217"/>
      <c r="S547" s="217"/>
      <c r="T547" s="217"/>
    </row>
    <row r="548" spans="3:20" s="421" customFormat="1" ht="27" customHeight="1">
      <c r="C548" s="587">
        <v>166</v>
      </c>
      <c r="D548" s="856" t="s">
        <v>4253</v>
      </c>
      <c r="E548" s="906">
        <v>869000125532</v>
      </c>
      <c r="F548" s="1501" t="s">
        <v>4254</v>
      </c>
      <c r="G548" s="1579" t="s">
        <v>4254</v>
      </c>
      <c r="H548" s="905" t="s">
        <v>4271</v>
      </c>
      <c r="I548" s="587" t="s">
        <v>3971</v>
      </c>
      <c r="J548" s="656">
        <v>242790.32</v>
      </c>
      <c r="K548" s="656">
        <v>242790.32</v>
      </c>
      <c r="L548" s="587" t="s">
        <v>1820</v>
      </c>
      <c r="M548" s="895">
        <v>8</v>
      </c>
      <c r="N548" s="271"/>
      <c r="P548" s="217"/>
      <c r="Q548" s="217"/>
      <c r="R548" s="217"/>
      <c r="S548" s="217"/>
      <c r="T548" s="217"/>
    </row>
    <row r="549" spans="3:20" s="421" customFormat="1" ht="27" customHeight="1">
      <c r="C549" s="587">
        <v>167</v>
      </c>
      <c r="D549" s="856" t="s">
        <v>4253</v>
      </c>
      <c r="E549" s="906">
        <v>869000125533</v>
      </c>
      <c r="F549" s="1501" t="s">
        <v>4254</v>
      </c>
      <c r="G549" s="1579" t="s">
        <v>4254</v>
      </c>
      <c r="H549" s="905" t="s">
        <v>4272</v>
      </c>
      <c r="I549" s="587" t="s">
        <v>3971</v>
      </c>
      <c r="J549" s="656">
        <v>242790.32</v>
      </c>
      <c r="K549" s="656">
        <v>242790.32</v>
      </c>
      <c r="L549" s="587" t="s">
        <v>1820</v>
      </c>
      <c r="M549" s="895">
        <v>8</v>
      </c>
      <c r="N549" s="271"/>
      <c r="P549" s="217"/>
      <c r="Q549" s="217"/>
      <c r="R549" s="217"/>
      <c r="S549" s="217"/>
      <c r="T549" s="217"/>
    </row>
    <row r="550" spans="3:20" s="421" customFormat="1" ht="27" customHeight="1">
      <c r="C550" s="587">
        <v>168</v>
      </c>
      <c r="D550" s="856" t="s">
        <v>4253</v>
      </c>
      <c r="E550" s="906">
        <v>869000125619</v>
      </c>
      <c r="F550" s="1501" t="s">
        <v>4254</v>
      </c>
      <c r="G550" s="1579" t="s">
        <v>4254</v>
      </c>
      <c r="H550" s="905" t="s">
        <v>4273</v>
      </c>
      <c r="I550" s="587" t="s">
        <v>3971</v>
      </c>
      <c r="J550" s="656">
        <v>242790.32</v>
      </c>
      <c r="K550" s="656">
        <v>242790.32</v>
      </c>
      <c r="L550" s="587" t="s">
        <v>1820</v>
      </c>
      <c r="M550" s="895">
        <v>8</v>
      </c>
      <c r="N550" s="271"/>
      <c r="P550" s="217"/>
      <c r="Q550" s="217"/>
      <c r="R550" s="217"/>
      <c r="S550" s="217"/>
      <c r="T550" s="217"/>
    </row>
    <row r="551" spans="3:20" s="421" customFormat="1" ht="27" customHeight="1">
      <c r="C551" s="587">
        <v>169</v>
      </c>
      <c r="D551" s="856" t="s">
        <v>4253</v>
      </c>
      <c r="E551" s="906">
        <v>869000125620</v>
      </c>
      <c r="F551" s="1501" t="s">
        <v>4254</v>
      </c>
      <c r="G551" s="1579" t="s">
        <v>4254</v>
      </c>
      <c r="H551" s="905" t="s">
        <v>4274</v>
      </c>
      <c r="I551" s="587" t="s">
        <v>3971</v>
      </c>
      <c r="J551" s="656">
        <v>242790.32</v>
      </c>
      <c r="K551" s="656">
        <v>242790.32</v>
      </c>
      <c r="L551" s="587" t="s">
        <v>1820</v>
      </c>
      <c r="M551" s="895">
        <v>8</v>
      </c>
      <c r="N551" s="271"/>
      <c r="P551" s="217"/>
      <c r="Q551" s="217"/>
      <c r="R551" s="217"/>
      <c r="S551" s="217"/>
      <c r="T551" s="217"/>
    </row>
    <row r="552" spans="3:20" s="421" customFormat="1" ht="27" customHeight="1">
      <c r="C552" s="587">
        <v>170</v>
      </c>
      <c r="D552" s="856" t="s">
        <v>4253</v>
      </c>
      <c r="E552" s="904">
        <v>869000125615</v>
      </c>
      <c r="F552" s="1501" t="s">
        <v>4254</v>
      </c>
      <c r="G552" s="1579"/>
      <c r="H552" s="905" t="s">
        <v>4275</v>
      </c>
      <c r="I552" s="587" t="s">
        <v>3971</v>
      </c>
      <c r="J552" s="656">
        <v>242790.32</v>
      </c>
      <c r="K552" s="656">
        <v>242790.32</v>
      </c>
      <c r="L552" s="587" t="s">
        <v>1820</v>
      </c>
      <c r="M552" s="895">
        <v>8</v>
      </c>
      <c r="N552" s="271"/>
      <c r="P552" s="217"/>
      <c r="Q552" s="217"/>
      <c r="R552" s="217"/>
      <c r="S552" s="217"/>
      <c r="T552" s="217"/>
    </row>
    <row r="553" spans="3:20" s="421" customFormat="1" ht="27" customHeight="1">
      <c r="C553" s="587">
        <v>171</v>
      </c>
      <c r="D553" s="856" t="s">
        <v>4253</v>
      </c>
      <c r="E553" s="906">
        <v>869000125503</v>
      </c>
      <c r="F553" s="1501" t="s">
        <v>4254</v>
      </c>
      <c r="G553" s="1579" t="s">
        <v>4254</v>
      </c>
      <c r="H553" s="905" t="s">
        <v>4276</v>
      </c>
      <c r="I553" s="587" t="s">
        <v>3971</v>
      </c>
      <c r="J553" s="656">
        <v>242790.32</v>
      </c>
      <c r="K553" s="656">
        <v>242790.32</v>
      </c>
      <c r="L553" s="587" t="s">
        <v>1820</v>
      </c>
      <c r="M553" s="895">
        <v>8</v>
      </c>
      <c r="N553" s="271"/>
      <c r="P553" s="217"/>
      <c r="Q553" s="217"/>
      <c r="R553" s="217"/>
      <c r="S553" s="217"/>
      <c r="T553" s="217"/>
    </row>
    <row r="554" spans="3:20" s="421" customFormat="1" ht="27" customHeight="1">
      <c r="C554" s="587">
        <v>172</v>
      </c>
      <c r="D554" s="856" t="s">
        <v>4253</v>
      </c>
      <c r="E554" s="906">
        <v>869000125504</v>
      </c>
      <c r="F554" s="1584" t="s">
        <v>4254</v>
      </c>
      <c r="G554" s="1584" t="s">
        <v>4254</v>
      </c>
      <c r="H554" s="905" t="s">
        <v>4277</v>
      </c>
      <c r="I554" s="905" t="s">
        <v>3971</v>
      </c>
      <c r="J554" s="656">
        <v>242790.32</v>
      </c>
      <c r="K554" s="656">
        <v>242790.32</v>
      </c>
      <c r="L554" s="587" t="s">
        <v>1820</v>
      </c>
      <c r="M554" s="895">
        <v>8</v>
      </c>
      <c r="N554" s="271"/>
      <c r="P554" s="217"/>
      <c r="Q554" s="217"/>
      <c r="R554" s="217"/>
      <c r="S554" s="217"/>
      <c r="T554" s="217"/>
    </row>
    <row r="555" spans="3:20" s="421" customFormat="1" ht="27" customHeight="1">
      <c r="C555" s="587">
        <v>173</v>
      </c>
      <c r="D555" s="856" t="s">
        <v>4253</v>
      </c>
      <c r="E555" s="906">
        <v>869000125943</v>
      </c>
      <c r="F555" s="1586" t="s">
        <v>4278</v>
      </c>
      <c r="G555" s="1587"/>
      <c r="H555" s="905" t="s">
        <v>4279</v>
      </c>
      <c r="I555" s="905" t="s">
        <v>3971</v>
      </c>
      <c r="J555" s="656">
        <v>36280.620000000003</v>
      </c>
      <c r="K555" s="656">
        <v>36280.620000000003</v>
      </c>
      <c r="L555" s="587" t="s">
        <v>1820</v>
      </c>
      <c r="M555" s="895">
        <v>2</v>
      </c>
      <c r="N555" s="271"/>
      <c r="P555" s="217"/>
      <c r="Q555" s="217"/>
      <c r="R555" s="217"/>
      <c r="S555" s="217"/>
      <c r="T555" s="217"/>
    </row>
    <row r="556" spans="3:20" s="421" customFormat="1" ht="27" customHeight="1">
      <c r="C556" s="587">
        <v>174</v>
      </c>
      <c r="D556" s="856" t="s">
        <v>4253</v>
      </c>
      <c r="E556" s="906">
        <v>869000125944</v>
      </c>
      <c r="F556" s="1586" t="s">
        <v>4278</v>
      </c>
      <c r="G556" s="1587"/>
      <c r="H556" s="905" t="s">
        <v>4280</v>
      </c>
      <c r="I556" s="905" t="s">
        <v>3971</v>
      </c>
      <c r="J556" s="656">
        <v>36280.620000000003</v>
      </c>
      <c r="K556" s="656">
        <v>36280.620000000003</v>
      </c>
      <c r="L556" s="587" t="s">
        <v>1820</v>
      </c>
      <c r="M556" s="895">
        <v>2</v>
      </c>
      <c r="N556" s="271"/>
      <c r="P556" s="217"/>
      <c r="Q556" s="217"/>
      <c r="R556" s="217"/>
      <c r="S556" s="217"/>
      <c r="T556" s="217"/>
    </row>
    <row r="557" spans="3:20" s="421" customFormat="1" ht="27" customHeight="1">
      <c r="C557" s="587">
        <v>175</v>
      </c>
      <c r="D557" s="856" t="s">
        <v>4253</v>
      </c>
      <c r="E557" s="906">
        <v>869000125945</v>
      </c>
      <c r="F557" s="1586" t="s">
        <v>4278</v>
      </c>
      <c r="G557" s="1587"/>
      <c r="H557" s="905" t="s">
        <v>4281</v>
      </c>
      <c r="I557" s="905" t="s">
        <v>3971</v>
      </c>
      <c r="J557" s="656">
        <v>36280.620000000003</v>
      </c>
      <c r="K557" s="656">
        <v>36280.620000000003</v>
      </c>
      <c r="L557" s="587" t="s">
        <v>1820</v>
      </c>
      <c r="M557" s="895">
        <v>2</v>
      </c>
      <c r="N557" s="271"/>
      <c r="P557" s="217"/>
      <c r="Q557" s="217"/>
      <c r="R557" s="217"/>
      <c r="S557" s="217"/>
      <c r="T557" s="217"/>
    </row>
    <row r="558" spans="3:20" s="421" customFormat="1" ht="27" customHeight="1">
      <c r="C558" s="587">
        <v>176</v>
      </c>
      <c r="D558" s="856" t="s">
        <v>4253</v>
      </c>
      <c r="E558" s="906">
        <v>869000125946</v>
      </c>
      <c r="F558" s="1586" t="s">
        <v>4278</v>
      </c>
      <c r="G558" s="1587"/>
      <c r="H558" s="905" t="s">
        <v>4282</v>
      </c>
      <c r="I558" s="905" t="s">
        <v>3971</v>
      </c>
      <c r="J558" s="656">
        <v>55981.760000000002</v>
      </c>
      <c r="K558" s="656">
        <v>55981.760000000002</v>
      </c>
      <c r="L558" s="587" t="s">
        <v>1820</v>
      </c>
      <c r="M558" s="895">
        <v>2</v>
      </c>
      <c r="N558" s="271"/>
      <c r="P558" s="217"/>
      <c r="Q558" s="217"/>
      <c r="R558" s="217"/>
      <c r="S558" s="217"/>
      <c r="T558" s="217"/>
    </row>
    <row r="559" spans="3:20" s="421" customFormat="1" ht="27" customHeight="1">
      <c r="C559" s="587">
        <v>177</v>
      </c>
      <c r="D559" s="856" t="s">
        <v>4253</v>
      </c>
      <c r="E559" s="906">
        <v>869000125947</v>
      </c>
      <c r="F559" s="1588" t="s">
        <v>4278</v>
      </c>
      <c r="G559" s="1588"/>
      <c r="H559" s="905" t="s">
        <v>4283</v>
      </c>
      <c r="I559" s="905" t="s">
        <v>3971</v>
      </c>
      <c r="J559" s="656">
        <v>55981.760000000002</v>
      </c>
      <c r="K559" s="656">
        <v>55981.760000000002</v>
      </c>
      <c r="L559" s="587" t="s">
        <v>1820</v>
      </c>
      <c r="M559" s="895">
        <v>2</v>
      </c>
      <c r="N559" s="271"/>
      <c r="P559" s="217"/>
      <c r="Q559" s="217"/>
      <c r="R559" s="217"/>
      <c r="S559" s="217"/>
      <c r="T559" s="217"/>
    </row>
    <row r="560" spans="3:20" s="421" customFormat="1" ht="27" customHeight="1">
      <c r="C560" s="587">
        <v>178</v>
      </c>
      <c r="D560" s="856" t="s">
        <v>4253</v>
      </c>
      <c r="E560" s="906">
        <v>869000125948</v>
      </c>
      <c r="F560" s="1588" t="s">
        <v>4278</v>
      </c>
      <c r="G560" s="1588"/>
      <c r="H560" s="905" t="s">
        <v>4284</v>
      </c>
      <c r="I560" s="905" t="s">
        <v>3971</v>
      </c>
      <c r="J560" s="656">
        <v>55981.760000000002</v>
      </c>
      <c r="K560" s="656">
        <v>55981.760000000002</v>
      </c>
      <c r="L560" s="587" t="s">
        <v>1820</v>
      </c>
      <c r="M560" s="895">
        <v>2</v>
      </c>
      <c r="N560" s="271"/>
      <c r="P560" s="217"/>
      <c r="Q560" s="217"/>
      <c r="R560" s="217"/>
      <c r="S560" s="217"/>
      <c r="T560" s="217"/>
    </row>
    <row r="561" spans="3:20" s="421" customFormat="1" ht="27" customHeight="1">
      <c r="C561" s="587">
        <v>179</v>
      </c>
      <c r="D561" s="856" t="s">
        <v>4253</v>
      </c>
      <c r="E561" s="906">
        <v>869000125949</v>
      </c>
      <c r="F561" s="1588" t="s">
        <v>4278</v>
      </c>
      <c r="G561" s="1588"/>
      <c r="H561" s="905" t="s">
        <v>4285</v>
      </c>
      <c r="I561" s="905" t="s">
        <v>3971</v>
      </c>
      <c r="J561" s="656">
        <v>55981.760000000002</v>
      </c>
      <c r="K561" s="656">
        <v>55981.760000000002</v>
      </c>
      <c r="L561" s="587" t="s">
        <v>1820</v>
      </c>
      <c r="M561" s="895">
        <v>2</v>
      </c>
      <c r="N561" s="271"/>
      <c r="P561" s="217"/>
      <c r="Q561" s="217"/>
      <c r="R561" s="217"/>
      <c r="S561" s="217"/>
      <c r="T561" s="217"/>
    </row>
    <row r="562" spans="3:20" s="421" customFormat="1" ht="27" customHeight="1">
      <c r="C562" s="587">
        <v>180</v>
      </c>
      <c r="D562" s="856" t="s">
        <v>4253</v>
      </c>
      <c r="E562" s="906">
        <v>869000125950</v>
      </c>
      <c r="F562" s="1588" t="s">
        <v>4278</v>
      </c>
      <c r="G562" s="1588"/>
      <c r="H562" s="905" t="s">
        <v>4286</v>
      </c>
      <c r="I562" s="905" t="s">
        <v>3971</v>
      </c>
      <c r="J562" s="656">
        <v>55981.760000000002</v>
      </c>
      <c r="K562" s="656">
        <v>55981.760000000002</v>
      </c>
      <c r="L562" s="587" t="s">
        <v>1820</v>
      </c>
      <c r="M562" s="895">
        <v>2</v>
      </c>
      <c r="N562" s="271"/>
      <c r="P562" s="217"/>
      <c r="Q562" s="217"/>
      <c r="R562" s="217"/>
      <c r="S562" s="217"/>
      <c r="T562" s="217"/>
    </row>
    <row r="563" spans="3:20" s="421" customFormat="1" ht="27" customHeight="1">
      <c r="C563" s="587">
        <v>181</v>
      </c>
      <c r="D563" s="856" t="s">
        <v>4253</v>
      </c>
      <c r="E563" s="906">
        <v>869000125973</v>
      </c>
      <c r="F563" s="1586" t="s">
        <v>4287</v>
      </c>
      <c r="G563" s="1587"/>
      <c r="H563" s="905" t="s">
        <v>4288</v>
      </c>
      <c r="I563" s="905" t="s">
        <v>3971</v>
      </c>
      <c r="J563" s="656">
        <v>76417.22</v>
      </c>
      <c r="K563" s="656">
        <v>76417.22</v>
      </c>
      <c r="L563" s="587" t="s">
        <v>1820</v>
      </c>
      <c r="M563" s="895">
        <v>3</v>
      </c>
      <c r="N563" s="271"/>
      <c r="P563" s="217"/>
      <c r="Q563" s="217"/>
      <c r="R563" s="217"/>
      <c r="S563" s="217"/>
      <c r="T563" s="217"/>
    </row>
    <row r="564" spans="3:20" s="421" customFormat="1" ht="27" customHeight="1">
      <c r="C564" s="587">
        <v>182</v>
      </c>
      <c r="D564" s="856" t="s">
        <v>4253</v>
      </c>
      <c r="E564" s="906">
        <v>869000125974</v>
      </c>
      <c r="F564" s="1588" t="s">
        <v>4287</v>
      </c>
      <c r="G564" s="1588"/>
      <c r="H564" s="905" t="s">
        <v>4289</v>
      </c>
      <c r="I564" s="905" t="s">
        <v>3971</v>
      </c>
      <c r="J564" s="656">
        <v>76417.22</v>
      </c>
      <c r="K564" s="656">
        <v>76417.22</v>
      </c>
      <c r="L564" s="587" t="s">
        <v>1820</v>
      </c>
      <c r="M564" s="895">
        <v>3</v>
      </c>
      <c r="N564" s="271"/>
      <c r="P564" s="217"/>
      <c r="Q564" s="217"/>
      <c r="R564" s="217"/>
      <c r="S564" s="217"/>
      <c r="T564" s="217"/>
    </row>
    <row r="565" spans="3:20" s="421" customFormat="1" ht="27" customHeight="1">
      <c r="C565" s="587">
        <v>183</v>
      </c>
      <c r="D565" s="856" t="s">
        <v>4253</v>
      </c>
      <c r="E565" s="906">
        <v>869000125975</v>
      </c>
      <c r="F565" s="1588" t="s">
        <v>4287</v>
      </c>
      <c r="G565" s="1588"/>
      <c r="H565" s="905" t="s">
        <v>4290</v>
      </c>
      <c r="I565" s="905" t="s">
        <v>3971</v>
      </c>
      <c r="J565" s="656">
        <v>76417.22</v>
      </c>
      <c r="K565" s="656">
        <v>76417.22</v>
      </c>
      <c r="L565" s="587" t="s">
        <v>1820</v>
      </c>
      <c r="M565" s="895">
        <v>3</v>
      </c>
      <c r="N565" s="271"/>
      <c r="P565" s="217"/>
      <c r="Q565" s="217"/>
      <c r="R565" s="217"/>
      <c r="S565" s="217"/>
      <c r="T565" s="217"/>
    </row>
    <row r="566" spans="3:20" s="421" customFormat="1" ht="27" customHeight="1">
      <c r="C566" s="587">
        <v>184</v>
      </c>
      <c r="D566" s="856" t="s">
        <v>4253</v>
      </c>
      <c r="E566" s="906">
        <v>869000125976</v>
      </c>
      <c r="F566" s="1588" t="s">
        <v>4287</v>
      </c>
      <c r="G566" s="1588"/>
      <c r="H566" s="905" t="s">
        <v>4291</v>
      </c>
      <c r="I566" s="905" t="s">
        <v>3971</v>
      </c>
      <c r="J566" s="656">
        <v>76417.22</v>
      </c>
      <c r="K566" s="656">
        <v>76417.22</v>
      </c>
      <c r="L566" s="587" t="s">
        <v>1820</v>
      </c>
      <c r="M566" s="895">
        <v>3</v>
      </c>
      <c r="N566" s="271"/>
      <c r="P566" s="217"/>
      <c r="Q566" s="217"/>
      <c r="R566" s="217"/>
      <c r="S566" s="217"/>
      <c r="T566" s="217"/>
    </row>
    <row r="567" spans="3:20" s="421" customFormat="1" ht="27" customHeight="1">
      <c r="C567" s="587">
        <v>185</v>
      </c>
      <c r="D567" s="856" t="s">
        <v>4253</v>
      </c>
      <c r="E567" s="906">
        <v>869000125977</v>
      </c>
      <c r="F567" s="1588" t="s">
        <v>4287</v>
      </c>
      <c r="G567" s="1588"/>
      <c r="H567" s="905" t="s">
        <v>4292</v>
      </c>
      <c r="I567" s="905" t="s">
        <v>3971</v>
      </c>
      <c r="J567" s="656">
        <v>76417.22</v>
      </c>
      <c r="K567" s="656">
        <v>76417.22</v>
      </c>
      <c r="L567" s="587" t="s">
        <v>1820</v>
      </c>
      <c r="M567" s="895">
        <v>3</v>
      </c>
      <c r="N567" s="271"/>
      <c r="P567" s="217"/>
      <c r="Q567" s="217"/>
      <c r="R567" s="217"/>
      <c r="S567" s="217"/>
      <c r="T567" s="217"/>
    </row>
    <row r="568" spans="3:20" s="421" customFormat="1" ht="27" customHeight="1">
      <c r="C568" s="587">
        <v>186</v>
      </c>
      <c r="D568" s="856" t="s">
        <v>4253</v>
      </c>
      <c r="E568" s="906">
        <v>869000125978</v>
      </c>
      <c r="F568" s="1588" t="s">
        <v>4287</v>
      </c>
      <c r="G568" s="1588"/>
      <c r="H568" s="905" t="s">
        <v>4293</v>
      </c>
      <c r="I568" s="905" t="s">
        <v>3971</v>
      </c>
      <c r="J568" s="656">
        <v>76417.22</v>
      </c>
      <c r="K568" s="656">
        <v>76417.22</v>
      </c>
      <c r="L568" s="587" t="s">
        <v>1820</v>
      </c>
      <c r="M568" s="895">
        <v>3</v>
      </c>
      <c r="N568" s="271"/>
      <c r="P568" s="217"/>
      <c r="Q568" s="217"/>
      <c r="R568" s="217"/>
      <c r="S568" s="217"/>
      <c r="T568" s="217"/>
    </row>
    <row r="569" spans="3:20" s="421" customFormat="1" ht="27" customHeight="1">
      <c r="C569" s="587">
        <v>187</v>
      </c>
      <c r="D569" s="856" t="s">
        <v>4253</v>
      </c>
      <c r="E569" s="906">
        <v>869000125979</v>
      </c>
      <c r="F569" s="1588" t="s">
        <v>4287</v>
      </c>
      <c r="G569" s="1588"/>
      <c r="H569" s="905" t="s">
        <v>4294</v>
      </c>
      <c r="I569" s="905" t="s">
        <v>3971</v>
      </c>
      <c r="J569" s="656">
        <v>76417.22</v>
      </c>
      <c r="K569" s="656">
        <v>76417.22</v>
      </c>
      <c r="L569" s="587" t="s">
        <v>1820</v>
      </c>
      <c r="M569" s="895">
        <v>3</v>
      </c>
      <c r="N569" s="271"/>
      <c r="P569" s="217"/>
      <c r="Q569" s="217"/>
      <c r="R569" s="217"/>
      <c r="S569" s="217"/>
      <c r="T569" s="217"/>
    </row>
    <row r="570" spans="3:20" s="421" customFormat="1" ht="27" customHeight="1">
      <c r="C570" s="587">
        <v>188</v>
      </c>
      <c r="D570" s="856" t="s">
        <v>4253</v>
      </c>
      <c r="E570" s="906">
        <v>869000125980</v>
      </c>
      <c r="F570" s="1588" t="s">
        <v>4287</v>
      </c>
      <c r="G570" s="1588"/>
      <c r="H570" s="905" t="s">
        <v>4295</v>
      </c>
      <c r="I570" s="905" t="s">
        <v>3971</v>
      </c>
      <c r="J570" s="656">
        <v>76417.22</v>
      </c>
      <c r="K570" s="656">
        <v>76417.22</v>
      </c>
      <c r="L570" s="587" t="s">
        <v>1820</v>
      </c>
      <c r="M570" s="895">
        <v>3</v>
      </c>
      <c r="N570" s="271"/>
      <c r="P570" s="217"/>
      <c r="Q570" s="217"/>
      <c r="R570" s="217"/>
      <c r="S570" s="217"/>
      <c r="T570" s="217"/>
    </row>
    <row r="571" spans="3:20" s="421" customFormat="1" ht="27" customHeight="1">
      <c r="C571" s="587">
        <v>189</v>
      </c>
      <c r="D571" s="856" t="s">
        <v>4253</v>
      </c>
      <c r="E571" s="906">
        <v>869000125981</v>
      </c>
      <c r="F571" s="1588" t="s">
        <v>4287</v>
      </c>
      <c r="G571" s="1588"/>
      <c r="H571" s="905" t="s">
        <v>4296</v>
      </c>
      <c r="I571" s="905" t="s">
        <v>3971</v>
      </c>
      <c r="J571" s="656">
        <v>76417.22</v>
      </c>
      <c r="K571" s="656">
        <v>76417.22</v>
      </c>
      <c r="L571" s="587" t="s">
        <v>1820</v>
      </c>
      <c r="M571" s="895">
        <v>3</v>
      </c>
      <c r="N571" s="271"/>
      <c r="P571" s="217"/>
      <c r="Q571" s="217"/>
      <c r="R571" s="217"/>
      <c r="S571" s="217"/>
      <c r="T571" s="217"/>
    </row>
    <row r="572" spans="3:20" s="421" customFormat="1" ht="27" customHeight="1">
      <c r="C572" s="587">
        <v>190</v>
      </c>
      <c r="D572" s="856" t="s">
        <v>4253</v>
      </c>
      <c r="E572" s="906">
        <v>869000125982</v>
      </c>
      <c r="F572" s="1588" t="s">
        <v>4287</v>
      </c>
      <c r="G572" s="1588"/>
      <c r="H572" s="905" t="s">
        <v>4297</v>
      </c>
      <c r="I572" s="905" t="s">
        <v>3971</v>
      </c>
      <c r="J572" s="656">
        <v>76417.22</v>
      </c>
      <c r="K572" s="656">
        <v>76417.22</v>
      </c>
      <c r="L572" s="587" t="s">
        <v>1820</v>
      </c>
      <c r="M572" s="895">
        <v>3</v>
      </c>
      <c r="N572" s="271"/>
      <c r="P572" s="217"/>
      <c r="Q572" s="217"/>
      <c r="R572" s="217"/>
      <c r="S572" s="217"/>
      <c r="T572" s="217"/>
    </row>
    <row r="573" spans="3:20" s="421" customFormat="1" ht="27" customHeight="1">
      <c r="C573" s="587">
        <v>191</v>
      </c>
      <c r="D573" s="856" t="s">
        <v>4253</v>
      </c>
      <c r="E573" s="906">
        <v>869000125922</v>
      </c>
      <c r="F573" s="1588" t="s">
        <v>4298</v>
      </c>
      <c r="G573" s="1588"/>
      <c r="H573" s="905" t="s">
        <v>4299</v>
      </c>
      <c r="I573" s="905" t="s">
        <v>3971</v>
      </c>
      <c r="J573" s="656">
        <v>95784.04</v>
      </c>
      <c r="K573" s="656">
        <v>95784.04</v>
      </c>
      <c r="L573" s="587" t="s">
        <v>1820</v>
      </c>
      <c r="M573" s="895">
        <v>3</v>
      </c>
      <c r="N573" s="271"/>
      <c r="P573" s="217"/>
      <c r="Q573" s="217"/>
      <c r="R573" s="217"/>
      <c r="S573" s="217"/>
      <c r="T573" s="217"/>
    </row>
    <row r="574" spans="3:20" s="421" customFormat="1" ht="27" customHeight="1">
      <c r="C574" s="587">
        <v>192</v>
      </c>
      <c r="D574" s="856" t="s">
        <v>4253</v>
      </c>
      <c r="E574" s="906">
        <v>869000125923</v>
      </c>
      <c r="F574" s="1588" t="s">
        <v>4298</v>
      </c>
      <c r="G574" s="1588"/>
      <c r="H574" s="905" t="s">
        <v>4300</v>
      </c>
      <c r="I574" s="905" t="s">
        <v>3971</v>
      </c>
      <c r="J574" s="656">
        <v>97979.71</v>
      </c>
      <c r="K574" s="656">
        <v>97979.71</v>
      </c>
      <c r="L574" s="587" t="s">
        <v>1820</v>
      </c>
      <c r="M574" s="895">
        <v>3</v>
      </c>
      <c r="N574" s="271"/>
      <c r="P574" s="217"/>
      <c r="Q574" s="217"/>
      <c r="R574" s="217"/>
      <c r="S574" s="217"/>
      <c r="T574" s="217"/>
    </row>
    <row r="575" spans="3:20" s="421" customFormat="1" ht="27" customHeight="1">
      <c r="C575" s="587">
        <v>193</v>
      </c>
      <c r="D575" s="856" t="s">
        <v>4253</v>
      </c>
      <c r="E575" s="906">
        <v>869000125924</v>
      </c>
      <c r="F575" s="1588" t="s">
        <v>4298</v>
      </c>
      <c r="G575" s="1588"/>
      <c r="H575" s="905" t="s">
        <v>4301</v>
      </c>
      <c r="I575" s="905" t="s">
        <v>3971</v>
      </c>
      <c r="J575" s="656">
        <v>97979.71</v>
      </c>
      <c r="K575" s="656">
        <v>97979.71</v>
      </c>
      <c r="L575" s="587" t="s">
        <v>1820</v>
      </c>
      <c r="M575" s="895">
        <v>3</v>
      </c>
      <c r="N575" s="271"/>
      <c r="P575" s="217"/>
      <c r="Q575" s="217"/>
      <c r="R575" s="217"/>
      <c r="S575" s="217"/>
      <c r="T575" s="217"/>
    </row>
    <row r="576" spans="3:20" s="421" customFormat="1" ht="27" customHeight="1">
      <c r="C576" s="587">
        <v>194</v>
      </c>
      <c r="D576" s="856" t="s">
        <v>4253</v>
      </c>
      <c r="E576" s="906">
        <v>869000125925</v>
      </c>
      <c r="F576" s="1588" t="s">
        <v>4298</v>
      </c>
      <c r="G576" s="1588"/>
      <c r="H576" s="905" t="s">
        <v>4302</v>
      </c>
      <c r="I576" s="905" t="s">
        <v>3971</v>
      </c>
      <c r="J576" s="656">
        <v>97979.71</v>
      </c>
      <c r="K576" s="656">
        <v>97979.71</v>
      </c>
      <c r="L576" s="587" t="s">
        <v>1820</v>
      </c>
      <c r="M576" s="895">
        <v>3</v>
      </c>
      <c r="N576" s="271"/>
      <c r="P576" s="217"/>
      <c r="Q576" s="217"/>
      <c r="R576" s="217"/>
      <c r="S576" s="217"/>
      <c r="T576" s="217"/>
    </row>
    <row r="577" spans="3:20" s="421" customFormat="1" ht="27" customHeight="1">
      <c r="C577" s="587">
        <v>195</v>
      </c>
      <c r="D577" s="856" t="s">
        <v>4253</v>
      </c>
      <c r="E577" s="906">
        <v>869000125926</v>
      </c>
      <c r="F577" s="1588" t="s">
        <v>4298</v>
      </c>
      <c r="G577" s="1588"/>
      <c r="H577" s="905" t="s">
        <v>4303</v>
      </c>
      <c r="I577" s="905" t="s">
        <v>3971</v>
      </c>
      <c r="J577" s="656">
        <v>103874.21</v>
      </c>
      <c r="K577" s="656">
        <v>103874.21</v>
      </c>
      <c r="L577" s="587" t="s">
        <v>1820</v>
      </c>
      <c r="M577" s="895">
        <v>3</v>
      </c>
      <c r="N577" s="271"/>
      <c r="P577" s="217"/>
      <c r="Q577" s="217"/>
      <c r="R577" s="217"/>
      <c r="S577" s="217"/>
      <c r="T577" s="217"/>
    </row>
    <row r="578" spans="3:20" s="421" customFormat="1" ht="27" customHeight="1">
      <c r="C578" s="587">
        <v>196</v>
      </c>
      <c r="D578" s="856" t="s">
        <v>4253</v>
      </c>
      <c r="E578" s="906">
        <v>869000125927</v>
      </c>
      <c r="F578" s="1588" t="s">
        <v>4298</v>
      </c>
      <c r="G578" s="1588"/>
      <c r="H578" s="905" t="s">
        <v>4304</v>
      </c>
      <c r="I578" s="905" t="s">
        <v>3971</v>
      </c>
      <c r="J578" s="656">
        <v>103874.21</v>
      </c>
      <c r="K578" s="656">
        <v>103874.21</v>
      </c>
      <c r="L578" s="587" t="s">
        <v>1820</v>
      </c>
      <c r="M578" s="895">
        <v>3</v>
      </c>
      <c r="N578" s="271"/>
      <c r="P578" s="217"/>
      <c r="Q578" s="217"/>
      <c r="R578" s="217"/>
      <c r="S578" s="217"/>
      <c r="T578" s="217"/>
    </row>
    <row r="579" spans="3:20" s="421" customFormat="1" ht="27" customHeight="1">
      <c r="C579" s="587">
        <v>197</v>
      </c>
      <c r="D579" s="856" t="s">
        <v>4253</v>
      </c>
      <c r="E579" s="906">
        <v>869000125928</v>
      </c>
      <c r="F579" s="1588" t="s">
        <v>4298</v>
      </c>
      <c r="G579" s="1588"/>
      <c r="H579" s="905" t="s">
        <v>4305</v>
      </c>
      <c r="I579" s="905" t="s">
        <v>3971</v>
      </c>
      <c r="J579" s="656">
        <v>103874.21</v>
      </c>
      <c r="K579" s="656">
        <v>103874.21</v>
      </c>
      <c r="L579" s="587" t="s">
        <v>1820</v>
      </c>
      <c r="M579" s="895">
        <v>3</v>
      </c>
      <c r="N579" s="271"/>
      <c r="P579" s="217"/>
      <c r="Q579" s="217"/>
      <c r="R579" s="217"/>
      <c r="S579" s="217"/>
      <c r="T579" s="217"/>
    </row>
    <row r="580" spans="3:20" s="421" customFormat="1" ht="27" customHeight="1">
      <c r="C580" s="587">
        <v>198</v>
      </c>
      <c r="D580" s="856" t="s">
        <v>4253</v>
      </c>
      <c r="E580" s="906">
        <v>869000125929</v>
      </c>
      <c r="F580" s="1588" t="s">
        <v>4298</v>
      </c>
      <c r="G580" s="1588"/>
      <c r="H580" s="905" t="s">
        <v>4306</v>
      </c>
      <c r="I580" s="905" t="s">
        <v>3971</v>
      </c>
      <c r="J580" s="656">
        <v>103874.21</v>
      </c>
      <c r="K580" s="656">
        <v>103874.21</v>
      </c>
      <c r="L580" s="587" t="s">
        <v>1820</v>
      </c>
      <c r="M580" s="895">
        <v>3</v>
      </c>
      <c r="N580" s="271"/>
      <c r="P580" s="217"/>
      <c r="Q580" s="217"/>
      <c r="R580" s="217"/>
      <c r="S580" s="217"/>
      <c r="T580" s="217"/>
    </row>
    <row r="581" spans="3:20" s="421" customFormat="1" ht="27" customHeight="1">
      <c r="C581" s="587">
        <v>199</v>
      </c>
      <c r="D581" s="856" t="s">
        <v>4253</v>
      </c>
      <c r="E581" s="906">
        <v>869000125930</v>
      </c>
      <c r="F581" s="1588" t="s">
        <v>4298</v>
      </c>
      <c r="G581" s="1588"/>
      <c r="H581" s="905" t="s">
        <v>4307</v>
      </c>
      <c r="I581" s="905" t="s">
        <v>3971</v>
      </c>
      <c r="J581" s="656">
        <v>103874.21</v>
      </c>
      <c r="K581" s="656">
        <v>103874.21</v>
      </c>
      <c r="L581" s="587" t="s">
        <v>1820</v>
      </c>
      <c r="M581" s="895">
        <v>3</v>
      </c>
      <c r="N581" s="271"/>
      <c r="P581" s="217"/>
      <c r="Q581" s="217"/>
      <c r="R581" s="217"/>
      <c r="S581" s="217"/>
      <c r="T581" s="217"/>
    </row>
    <row r="582" spans="3:20" s="421" customFormat="1" ht="27" customHeight="1">
      <c r="C582" s="587">
        <v>200</v>
      </c>
      <c r="D582" s="856" t="s">
        <v>4253</v>
      </c>
      <c r="E582" s="906">
        <v>869000125931</v>
      </c>
      <c r="F582" s="1588" t="s">
        <v>4298</v>
      </c>
      <c r="G582" s="1588"/>
      <c r="H582" s="905" t="s">
        <v>4308</v>
      </c>
      <c r="I582" s="905" t="s">
        <v>3971</v>
      </c>
      <c r="J582" s="656">
        <v>103874.21</v>
      </c>
      <c r="K582" s="656">
        <v>103874.21</v>
      </c>
      <c r="L582" s="587" t="s">
        <v>1820</v>
      </c>
      <c r="M582" s="895">
        <v>3</v>
      </c>
      <c r="N582" s="271"/>
      <c r="P582" s="217"/>
      <c r="Q582" s="217"/>
      <c r="R582" s="217"/>
      <c r="S582" s="217"/>
      <c r="T582" s="217"/>
    </row>
    <row r="583" spans="3:20" s="421" customFormat="1" ht="27" customHeight="1">
      <c r="C583" s="587">
        <v>201</v>
      </c>
      <c r="D583" s="856" t="s">
        <v>4253</v>
      </c>
      <c r="E583" s="906">
        <v>869000125932</v>
      </c>
      <c r="F583" s="1588" t="s">
        <v>4298</v>
      </c>
      <c r="G583" s="1588"/>
      <c r="H583" s="905" t="s">
        <v>4309</v>
      </c>
      <c r="I583" s="905" t="s">
        <v>3971</v>
      </c>
      <c r="J583" s="656">
        <v>103874.21</v>
      </c>
      <c r="K583" s="656">
        <v>103874.21</v>
      </c>
      <c r="L583" s="587" t="s">
        <v>1820</v>
      </c>
      <c r="M583" s="895">
        <v>3</v>
      </c>
      <c r="N583" s="271"/>
      <c r="P583" s="217"/>
      <c r="Q583" s="217"/>
      <c r="R583" s="217"/>
      <c r="S583" s="217"/>
      <c r="T583" s="217"/>
    </row>
    <row r="584" spans="3:20" s="421" customFormat="1" ht="27" customHeight="1">
      <c r="C584" s="587">
        <v>202</v>
      </c>
      <c r="D584" s="856" t="s">
        <v>4253</v>
      </c>
      <c r="E584" s="906">
        <v>869000125933</v>
      </c>
      <c r="F584" s="1588" t="s">
        <v>4298</v>
      </c>
      <c r="G584" s="1588"/>
      <c r="H584" s="905" t="s">
        <v>4310</v>
      </c>
      <c r="I584" s="905" t="s">
        <v>3971</v>
      </c>
      <c r="J584" s="656">
        <v>103874.21</v>
      </c>
      <c r="K584" s="656">
        <v>103874.21</v>
      </c>
      <c r="L584" s="587" t="s">
        <v>1820</v>
      </c>
      <c r="M584" s="895">
        <v>3</v>
      </c>
      <c r="N584" s="271"/>
      <c r="P584" s="217"/>
      <c r="Q584" s="217"/>
      <c r="R584" s="217"/>
      <c r="S584" s="217"/>
      <c r="T584" s="217"/>
    </row>
    <row r="585" spans="3:20" s="421" customFormat="1" ht="27" customHeight="1">
      <c r="C585" s="587">
        <v>203</v>
      </c>
      <c r="D585" s="856" t="s">
        <v>4253</v>
      </c>
      <c r="E585" s="906">
        <v>869000125934</v>
      </c>
      <c r="F585" s="1588" t="s">
        <v>4298</v>
      </c>
      <c r="G585" s="1588"/>
      <c r="H585" s="905" t="s">
        <v>4311</v>
      </c>
      <c r="I585" s="905" t="s">
        <v>3971</v>
      </c>
      <c r="J585" s="656">
        <v>103927.18</v>
      </c>
      <c r="K585" s="656">
        <v>103927.18</v>
      </c>
      <c r="L585" s="587" t="s">
        <v>1820</v>
      </c>
      <c r="M585" s="895">
        <v>3</v>
      </c>
      <c r="N585" s="271"/>
      <c r="P585" s="217"/>
      <c r="Q585" s="217"/>
      <c r="R585" s="217"/>
      <c r="S585" s="217"/>
      <c r="T585" s="217"/>
    </row>
    <row r="586" spans="3:20" s="421" customFormat="1" ht="27" customHeight="1">
      <c r="C586" s="587">
        <v>204</v>
      </c>
      <c r="D586" s="856" t="s">
        <v>4253</v>
      </c>
      <c r="E586" s="906">
        <v>869000125935</v>
      </c>
      <c r="F586" s="1588" t="s">
        <v>4298</v>
      </c>
      <c r="G586" s="1588"/>
      <c r="H586" s="905" t="s">
        <v>4312</v>
      </c>
      <c r="I586" s="905" t="s">
        <v>3971</v>
      </c>
      <c r="J586" s="656">
        <v>103927.18</v>
      </c>
      <c r="K586" s="656">
        <v>103927.18</v>
      </c>
      <c r="L586" s="587" t="s">
        <v>1820</v>
      </c>
      <c r="M586" s="895">
        <v>3</v>
      </c>
      <c r="N586" s="271"/>
      <c r="P586" s="217"/>
      <c r="Q586" s="217"/>
      <c r="R586" s="217"/>
      <c r="S586" s="217"/>
      <c r="T586" s="217"/>
    </row>
    <row r="587" spans="3:20" s="421" customFormat="1" ht="27" customHeight="1">
      <c r="C587" s="587">
        <v>205</v>
      </c>
      <c r="D587" s="856" t="s">
        <v>4253</v>
      </c>
      <c r="E587" s="906">
        <v>869000125936</v>
      </c>
      <c r="F587" s="1588" t="s">
        <v>4298</v>
      </c>
      <c r="G587" s="1588"/>
      <c r="H587" s="905" t="s">
        <v>4313</v>
      </c>
      <c r="I587" s="905" t="s">
        <v>3971</v>
      </c>
      <c r="J587" s="656">
        <v>103927.18</v>
      </c>
      <c r="K587" s="656">
        <v>103927.18</v>
      </c>
      <c r="L587" s="587" t="s">
        <v>1820</v>
      </c>
      <c r="M587" s="895">
        <v>3</v>
      </c>
      <c r="N587" s="271"/>
      <c r="P587" s="217"/>
      <c r="Q587" s="217"/>
      <c r="R587" s="217"/>
      <c r="S587" s="217"/>
      <c r="T587" s="217"/>
    </row>
    <row r="588" spans="3:20" s="421" customFormat="1" ht="27" customHeight="1">
      <c r="C588" s="587">
        <v>206</v>
      </c>
      <c r="D588" s="856" t="s">
        <v>4253</v>
      </c>
      <c r="E588" s="906">
        <v>869000125887</v>
      </c>
      <c r="F588" s="1588" t="s">
        <v>4298</v>
      </c>
      <c r="G588" s="1588"/>
      <c r="H588" s="905" t="s">
        <v>4314</v>
      </c>
      <c r="I588" s="905" t="s">
        <v>3971</v>
      </c>
      <c r="J588" s="656">
        <v>98413.92</v>
      </c>
      <c r="K588" s="656">
        <v>98413.92</v>
      </c>
      <c r="L588" s="587" t="s">
        <v>1820</v>
      </c>
      <c r="M588" s="895">
        <v>3</v>
      </c>
      <c r="N588" s="271"/>
      <c r="P588" s="217"/>
      <c r="Q588" s="217"/>
      <c r="R588" s="217"/>
      <c r="S588" s="217"/>
      <c r="T588" s="217"/>
    </row>
    <row r="589" spans="3:20" s="421" customFormat="1" ht="27" customHeight="1">
      <c r="C589" s="587">
        <v>207</v>
      </c>
      <c r="D589" s="856" t="s">
        <v>4253</v>
      </c>
      <c r="E589" s="906">
        <v>869000125888</v>
      </c>
      <c r="F589" s="1588" t="s">
        <v>4298</v>
      </c>
      <c r="G589" s="1588"/>
      <c r="H589" s="905" t="s">
        <v>4315</v>
      </c>
      <c r="I589" s="905" t="s">
        <v>3971</v>
      </c>
      <c r="J589" s="656">
        <v>98413.92</v>
      </c>
      <c r="K589" s="656">
        <v>98413.92</v>
      </c>
      <c r="L589" s="587" t="s">
        <v>1820</v>
      </c>
      <c r="M589" s="895">
        <v>3</v>
      </c>
      <c r="N589" s="271"/>
      <c r="P589" s="217"/>
      <c r="Q589" s="217"/>
      <c r="R589" s="217"/>
      <c r="S589" s="217"/>
      <c r="T589" s="217"/>
    </row>
    <row r="590" spans="3:20" s="421" customFormat="1" ht="27" customHeight="1">
      <c r="C590" s="587">
        <v>208</v>
      </c>
      <c r="D590" s="856" t="s">
        <v>4253</v>
      </c>
      <c r="E590" s="906">
        <v>869000125889</v>
      </c>
      <c r="F590" s="1588" t="s">
        <v>4298</v>
      </c>
      <c r="G590" s="1588"/>
      <c r="H590" s="905" t="s">
        <v>4316</v>
      </c>
      <c r="I590" s="905" t="s">
        <v>3971</v>
      </c>
      <c r="J590" s="656">
        <v>98413.92</v>
      </c>
      <c r="K590" s="656">
        <v>98413.92</v>
      </c>
      <c r="L590" s="587" t="s">
        <v>1820</v>
      </c>
      <c r="M590" s="895">
        <v>3</v>
      </c>
      <c r="N590" s="271"/>
      <c r="P590" s="217"/>
      <c r="Q590" s="217"/>
      <c r="R590" s="217"/>
      <c r="S590" s="217"/>
      <c r="T590" s="217"/>
    </row>
    <row r="591" spans="3:20" s="421" customFormat="1" ht="27" customHeight="1">
      <c r="C591" s="587">
        <v>209</v>
      </c>
      <c r="D591" s="856" t="s">
        <v>4253</v>
      </c>
      <c r="E591" s="906">
        <v>869000125890</v>
      </c>
      <c r="F591" s="1588" t="s">
        <v>4298</v>
      </c>
      <c r="G591" s="1588"/>
      <c r="H591" s="905" t="s">
        <v>4317</v>
      </c>
      <c r="I591" s="905" t="s">
        <v>3971</v>
      </c>
      <c r="J591" s="656">
        <v>98413.92</v>
      </c>
      <c r="K591" s="656">
        <v>98413.92</v>
      </c>
      <c r="L591" s="587" t="s">
        <v>1820</v>
      </c>
      <c r="M591" s="895">
        <v>3</v>
      </c>
      <c r="N591" s="271"/>
      <c r="P591" s="217"/>
      <c r="Q591" s="217"/>
      <c r="R591" s="217"/>
      <c r="S591" s="217"/>
      <c r="T591" s="217"/>
    </row>
    <row r="592" spans="3:20" s="421" customFormat="1" ht="27" customHeight="1">
      <c r="C592" s="587">
        <v>210</v>
      </c>
      <c r="D592" s="856" t="s">
        <v>4253</v>
      </c>
      <c r="E592" s="906">
        <v>869000125891</v>
      </c>
      <c r="F592" s="1588" t="s">
        <v>4298</v>
      </c>
      <c r="G592" s="1588"/>
      <c r="H592" s="905" t="s">
        <v>4318</v>
      </c>
      <c r="I592" s="905" t="s">
        <v>3971</v>
      </c>
      <c r="J592" s="656">
        <v>98413.92</v>
      </c>
      <c r="K592" s="656">
        <v>98413.92</v>
      </c>
      <c r="L592" s="587" t="s">
        <v>1820</v>
      </c>
      <c r="M592" s="895">
        <v>3</v>
      </c>
      <c r="N592" s="271"/>
      <c r="P592" s="217"/>
      <c r="Q592" s="217"/>
      <c r="R592" s="217"/>
      <c r="S592" s="217"/>
      <c r="T592" s="217"/>
    </row>
    <row r="593" spans="3:20" s="421" customFormat="1" ht="27" customHeight="1">
      <c r="C593" s="587">
        <v>211</v>
      </c>
      <c r="D593" s="856" t="s">
        <v>4047</v>
      </c>
      <c r="E593" s="588">
        <v>166500008138</v>
      </c>
      <c r="F593" s="1503" t="s">
        <v>4319</v>
      </c>
      <c r="G593" s="1504"/>
      <c r="H593" s="550" t="s">
        <v>4320</v>
      </c>
      <c r="I593" s="587" t="s">
        <v>3971</v>
      </c>
      <c r="J593" s="656">
        <v>1972131.07</v>
      </c>
      <c r="K593" s="656">
        <v>1347230.53</v>
      </c>
      <c r="L593" s="587" t="s">
        <v>1820</v>
      </c>
      <c r="M593" s="895">
        <v>25</v>
      </c>
      <c r="N593" s="271"/>
      <c r="P593" s="217"/>
      <c r="Q593" s="217"/>
      <c r="R593" s="217"/>
      <c r="S593" s="217"/>
      <c r="T593" s="217"/>
    </row>
    <row r="594" spans="3:20" s="421" customFormat="1" ht="27" customHeight="1">
      <c r="C594" s="587">
        <v>212</v>
      </c>
      <c r="D594" s="856" t="s">
        <v>4047</v>
      </c>
      <c r="E594" s="588">
        <v>869000125013</v>
      </c>
      <c r="F594" s="1503" t="s">
        <v>4321</v>
      </c>
      <c r="G594" s="1504"/>
      <c r="H594" s="550" t="s">
        <v>4322</v>
      </c>
      <c r="I594" s="587" t="s">
        <v>3971</v>
      </c>
      <c r="J594" s="656">
        <v>448780.91</v>
      </c>
      <c r="K594" s="656">
        <v>448780.91</v>
      </c>
      <c r="L594" s="587" t="s">
        <v>1820</v>
      </c>
      <c r="M594" s="895">
        <v>12</v>
      </c>
      <c r="N594" s="271"/>
      <c r="P594" s="217"/>
      <c r="Q594" s="217"/>
      <c r="R594" s="217"/>
      <c r="S594" s="217"/>
      <c r="T594" s="217"/>
    </row>
    <row r="595" spans="3:20" s="421" customFormat="1" ht="27" customHeight="1">
      <c r="C595" s="587">
        <v>213</v>
      </c>
      <c r="D595" s="856" t="s">
        <v>4062</v>
      </c>
      <c r="E595" s="597">
        <v>869000119619</v>
      </c>
      <c r="F595" s="1583" t="s">
        <v>4323</v>
      </c>
      <c r="G595" s="1583"/>
      <c r="H595" s="598" t="s">
        <v>4324</v>
      </c>
      <c r="I595" s="598" t="s">
        <v>3971</v>
      </c>
      <c r="J595" s="652">
        <v>522000</v>
      </c>
      <c r="K595" s="652">
        <v>522000</v>
      </c>
      <c r="L595" s="548" t="s">
        <v>1709</v>
      </c>
      <c r="M595" s="895">
        <v>16</v>
      </c>
      <c r="N595" s="271"/>
      <c r="P595" s="217"/>
      <c r="Q595" s="217"/>
      <c r="R595" s="217"/>
      <c r="S595" s="217"/>
      <c r="T595" s="217"/>
    </row>
    <row r="596" spans="3:20" s="421" customFormat="1" ht="27" customHeight="1">
      <c r="C596" s="587">
        <v>214</v>
      </c>
      <c r="D596" s="856" t="s">
        <v>4062</v>
      </c>
      <c r="E596" s="597">
        <v>869000119620</v>
      </c>
      <c r="F596" s="1583" t="s">
        <v>4323</v>
      </c>
      <c r="G596" s="1583"/>
      <c r="H596" s="598" t="s">
        <v>4325</v>
      </c>
      <c r="I596" s="598" t="s">
        <v>3971</v>
      </c>
      <c r="J596" s="652">
        <v>522000</v>
      </c>
      <c r="K596" s="652">
        <v>522000</v>
      </c>
      <c r="L596" s="548" t="s">
        <v>1709</v>
      </c>
      <c r="M596" s="895">
        <v>16</v>
      </c>
      <c r="N596" s="271"/>
      <c r="P596" s="217"/>
      <c r="Q596" s="217"/>
      <c r="R596" s="217"/>
      <c r="S596" s="217"/>
      <c r="T596" s="217"/>
    </row>
    <row r="597" spans="3:20" s="421" customFormat="1" ht="27" customHeight="1">
      <c r="C597" s="587">
        <v>215</v>
      </c>
      <c r="D597" s="856" t="s">
        <v>4062</v>
      </c>
      <c r="E597" s="597">
        <v>869000119621</v>
      </c>
      <c r="F597" s="1583" t="s">
        <v>4326</v>
      </c>
      <c r="G597" s="1583"/>
      <c r="H597" s="598" t="s">
        <v>4327</v>
      </c>
      <c r="I597" s="598" t="s">
        <v>3971</v>
      </c>
      <c r="J597" s="652">
        <v>65000</v>
      </c>
      <c r="K597" s="652">
        <v>65000</v>
      </c>
      <c r="L597" s="548" t="s">
        <v>1709</v>
      </c>
      <c r="M597" s="895">
        <v>4</v>
      </c>
      <c r="N597" s="271"/>
      <c r="P597" s="217"/>
      <c r="Q597" s="217"/>
      <c r="R597" s="217"/>
      <c r="S597" s="217"/>
      <c r="T597" s="217"/>
    </row>
    <row r="598" spans="3:20" s="421" customFormat="1" ht="27" customHeight="1">
      <c r="C598" s="587">
        <v>216</v>
      </c>
      <c r="D598" s="856" t="s">
        <v>4062</v>
      </c>
      <c r="E598" s="597">
        <v>869000119623</v>
      </c>
      <c r="F598" s="1583" t="s">
        <v>4328</v>
      </c>
      <c r="G598" s="1583"/>
      <c r="H598" s="598" t="s">
        <v>4329</v>
      </c>
      <c r="I598" s="598" t="s">
        <v>3971</v>
      </c>
      <c r="J598" s="652">
        <v>55000</v>
      </c>
      <c r="K598" s="652">
        <v>55000</v>
      </c>
      <c r="L598" s="548" t="s">
        <v>1709</v>
      </c>
      <c r="M598" s="895">
        <v>4</v>
      </c>
      <c r="N598" s="271"/>
      <c r="P598" s="217"/>
      <c r="Q598" s="217"/>
      <c r="R598" s="217"/>
      <c r="S598" s="217"/>
      <c r="T598" s="217"/>
    </row>
    <row r="599" spans="3:20" s="421" customFormat="1" ht="27" customHeight="1">
      <c r="C599" s="587">
        <v>217</v>
      </c>
      <c r="D599" s="856" t="s">
        <v>4121</v>
      </c>
      <c r="E599" s="900">
        <v>869000120328</v>
      </c>
      <c r="F599" s="1503" t="s">
        <v>4330</v>
      </c>
      <c r="G599" s="1504"/>
      <c r="H599" s="857" t="s">
        <v>4331</v>
      </c>
      <c r="I599" s="857" t="s">
        <v>3971</v>
      </c>
      <c r="J599" s="656">
        <v>162000</v>
      </c>
      <c r="K599" s="656">
        <v>162000</v>
      </c>
      <c r="L599" s="587" t="s">
        <v>1709</v>
      </c>
      <c r="M599" s="895">
        <v>8</v>
      </c>
      <c r="N599" s="271"/>
      <c r="P599" s="217"/>
      <c r="Q599" s="217"/>
      <c r="R599" s="217"/>
      <c r="S599" s="217"/>
      <c r="T599" s="217"/>
    </row>
    <row r="600" spans="3:20" s="421" customFormat="1" ht="27" customHeight="1">
      <c r="C600" s="587">
        <v>218</v>
      </c>
      <c r="D600" s="856" t="s">
        <v>4121</v>
      </c>
      <c r="E600" s="900">
        <v>869000120327</v>
      </c>
      <c r="F600" s="1503" t="s">
        <v>4332</v>
      </c>
      <c r="G600" s="1504"/>
      <c r="H600" s="857" t="s">
        <v>4333</v>
      </c>
      <c r="I600" s="857" t="s">
        <v>3971</v>
      </c>
      <c r="J600" s="656">
        <v>302240</v>
      </c>
      <c r="K600" s="656">
        <v>302240</v>
      </c>
      <c r="L600" s="587" t="s">
        <v>1709</v>
      </c>
      <c r="M600" s="895">
        <v>8</v>
      </c>
      <c r="N600" s="271"/>
      <c r="P600" s="217"/>
      <c r="Q600" s="217"/>
      <c r="R600" s="217"/>
      <c r="S600" s="217"/>
      <c r="T600" s="217"/>
    </row>
    <row r="601" spans="3:20" s="421" customFormat="1" ht="27" customHeight="1">
      <c r="C601" s="587">
        <v>219</v>
      </c>
      <c r="D601" s="856" t="s">
        <v>4121</v>
      </c>
      <c r="E601" s="900">
        <v>869000120424</v>
      </c>
      <c r="F601" s="1512" t="s">
        <v>4334</v>
      </c>
      <c r="G601" s="1512"/>
      <c r="H601" s="857" t="s">
        <v>4335</v>
      </c>
      <c r="I601" s="857" t="s">
        <v>3971</v>
      </c>
      <c r="J601" s="656">
        <v>130800</v>
      </c>
      <c r="K601" s="656">
        <v>130800</v>
      </c>
      <c r="L601" s="587" t="s">
        <v>1709</v>
      </c>
      <c r="M601" s="895">
        <v>3</v>
      </c>
      <c r="N601" s="271"/>
      <c r="P601" s="217"/>
      <c r="Q601" s="217"/>
      <c r="R601" s="217"/>
      <c r="S601" s="217"/>
      <c r="T601" s="217"/>
    </row>
    <row r="602" spans="3:20" s="421" customFormat="1" ht="27" customHeight="1">
      <c r="C602" s="587">
        <v>220</v>
      </c>
      <c r="D602" s="856" t="s">
        <v>4121</v>
      </c>
      <c r="E602" s="900">
        <v>869000120425</v>
      </c>
      <c r="F602" s="1512" t="s">
        <v>4334</v>
      </c>
      <c r="G602" s="1512"/>
      <c r="H602" s="857" t="s">
        <v>4336</v>
      </c>
      <c r="I602" s="857" t="s">
        <v>3971</v>
      </c>
      <c r="J602" s="656">
        <v>130800</v>
      </c>
      <c r="K602" s="656">
        <v>130800</v>
      </c>
      <c r="L602" s="587" t="s">
        <v>1709</v>
      </c>
      <c r="M602" s="895">
        <v>3</v>
      </c>
      <c r="N602" s="271"/>
      <c r="P602" s="217"/>
      <c r="Q602" s="217"/>
      <c r="R602" s="217"/>
      <c r="S602" s="217"/>
      <c r="T602" s="217"/>
    </row>
    <row r="603" spans="3:20" s="421" customFormat="1" ht="27" customHeight="1">
      <c r="C603" s="587">
        <v>221</v>
      </c>
      <c r="D603" s="856" t="s">
        <v>4121</v>
      </c>
      <c r="E603" s="900">
        <v>869000120426</v>
      </c>
      <c r="F603" s="1512" t="s">
        <v>4334</v>
      </c>
      <c r="G603" s="1512"/>
      <c r="H603" s="857" t="s">
        <v>4337</v>
      </c>
      <c r="I603" s="857" t="s">
        <v>3971</v>
      </c>
      <c r="J603" s="656">
        <v>130800</v>
      </c>
      <c r="K603" s="656">
        <v>130800</v>
      </c>
      <c r="L603" s="587" t="s">
        <v>1709</v>
      </c>
      <c r="M603" s="895">
        <v>3</v>
      </c>
      <c r="N603" s="271"/>
      <c r="P603" s="217"/>
      <c r="Q603" s="217"/>
      <c r="R603" s="217"/>
      <c r="S603" s="217"/>
      <c r="T603" s="217"/>
    </row>
    <row r="604" spans="3:20" s="421" customFormat="1" ht="27" customHeight="1">
      <c r="C604" s="587">
        <v>222</v>
      </c>
      <c r="D604" s="591" t="s">
        <v>4169</v>
      </c>
      <c r="E604" s="600">
        <v>166500003208</v>
      </c>
      <c r="F604" s="1584" t="s">
        <v>4338</v>
      </c>
      <c r="G604" s="1584"/>
      <c r="H604" s="589" t="s">
        <v>4339</v>
      </c>
      <c r="I604" s="589" t="s">
        <v>3924</v>
      </c>
      <c r="J604" s="656">
        <v>1653000</v>
      </c>
      <c r="K604" s="656">
        <v>457308.14</v>
      </c>
      <c r="L604" s="594" t="s">
        <v>1820</v>
      </c>
      <c r="M604" s="896">
        <v>8</v>
      </c>
      <c r="N604" s="271"/>
      <c r="P604" s="217"/>
      <c r="Q604" s="217"/>
      <c r="R604" s="217"/>
      <c r="S604" s="217"/>
      <c r="T604" s="217"/>
    </row>
    <row r="605" spans="3:20" s="421" customFormat="1" ht="27" customHeight="1">
      <c r="C605" s="587">
        <v>223</v>
      </c>
      <c r="D605" s="591" t="s">
        <v>4169</v>
      </c>
      <c r="E605" s="600">
        <v>166500003209</v>
      </c>
      <c r="F605" s="1584" t="s">
        <v>4338</v>
      </c>
      <c r="G605" s="1584"/>
      <c r="H605" s="589" t="s">
        <v>4340</v>
      </c>
      <c r="I605" s="589" t="s">
        <v>3924</v>
      </c>
      <c r="J605" s="656">
        <v>1983600</v>
      </c>
      <c r="K605" s="656">
        <v>548769.77</v>
      </c>
      <c r="L605" s="594" t="s">
        <v>1820</v>
      </c>
      <c r="M605" s="896">
        <v>8</v>
      </c>
      <c r="N605" s="271"/>
      <c r="P605" s="217"/>
      <c r="Q605" s="217"/>
      <c r="R605" s="217"/>
      <c r="S605" s="217"/>
      <c r="T605" s="217"/>
    </row>
    <row r="606" spans="3:20" s="421" customFormat="1" ht="27" customHeight="1">
      <c r="C606" s="587">
        <v>224</v>
      </c>
      <c r="D606" s="856" t="s">
        <v>3978</v>
      </c>
      <c r="E606" s="588">
        <v>869000028558</v>
      </c>
      <c r="F606" s="1503" t="s">
        <v>4341</v>
      </c>
      <c r="G606" s="1504"/>
      <c r="H606" s="590" t="s">
        <v>4342</v>
      </c>
      <c r="I606" s="587" t="s">
        <v>3981</v>
      </c>
      <c r="J606" s="656">
        <v>764981.91</v>
      </c>
      <c r="K606" s="656">
        <v>764981.91</v>
      </c>
      <c r="L606" s="587" t="s">
        <v>1707</v>
      </c>
      <c r="M606" s="895">
        <v>8.4</v>
      </c>
      <c r="N606" s="271"/>
      <c r="P606" s="217"/>
      <c r="Q606" s="217"/>
      <c r="R606" s="217"/>
      <c r="S606" s="217"/>
      <c r="T606" s="217"/>
    </row>
    <row r="607" spans="3:20" s="421" customFormat="1" ht="27" customHeight="1">
      <c r="C607" s="587">
        <v>225</v>
      </c>
      <c r="D607" s="856" t="s">
        <v>3978</v>
      </c>
      <c r="E607" s="588">
        <v>869000028877</v>
      </c>
      <c r="F607" s="1503" t="s">
        <v>4343</v>
      </c>
      <c r="G607" s="1504"/>
      <c r="H607" s="590" t="s">
        <v>4344</v>
      </c>
      <c r="I607" s="587" t="s">
        <v>3981</v>
      </c>
      <c r="J607" s="656">
        <v>132124.46</v>
      </c>
      <c r="K607" s="656">
        <v>132124.46</v>
      </c>
      <c r="L607" s="587" t="s">
        <v>1707</v>
      </c>
      <c r="M607" s="895">
        <v>8.4</v>
      </c>
      <c r="N607" s="271"/>
      <c r="P607" s="217"/>
      <c r="Q607" s="217"/>
      <c r="R607" s="217"/>
      <c r="S607" s="217"/>
      <c r="T607" s="217"/>
    </row>
    <row r="608" spans="3:20" s="421" customFormat="1" ht="27" customHeight="1">
      <c r="C608" s="587">
        <v>226</v>
      </c>
      <c r="D608" s="856" t="s">
        <v>3978</v>
      </c>
      <c r="E608" s="588">
        <v>869000028878</v>
      </c>
      <c r="F608" s="1503" t="s">
        <v>4343</v>
      </c>
      <c r="G608" s="1504"/>
      <c r="H608" s="590" t="s">
        <v>4345</v>
      </c>
      <c r="I608" s="587" t="s">
        <v>3981</v>
      </c>
      <c r="J608" s="656">
        <v>132124.46</v>
      </c>
      <c r="K608" s="656">
        <v>132124.46</v>
      </c>
      <c r="L608" s="587" t="s">
        <v>1707</v>
      </c>
      <c r="M608" s="895">
        <v>8.4</v>
      </c>
      <c r="N608" s="271"/>
      <c r="P608" s="217"/>
      <c r="Q608" s="217"/>
      <c r="R608" s="217"/>
      <c r="S608" s="217"/>
      <c r="T608" s="217"/>
    </row>
    <row r="609" spans="3:20" s="421" customFormat="1" ht="27" customHeight="1">
      <c r="C609" s="587">
        <v>227</v>
      </c>
      <c r="D609" s="856" t="s">
        <v>3978</v>
      </c>
      <c r="E609" s="588">
        <v>869000028882</v>
      </c>
      <c r="F609" s="1503" t="s">
        <v>4346</v>
      </c>
      <c r="G609" s="1504"/>
      <c r="H609" s="590" t="s">
        <v>4347</v>
      </c>
      <c r="I609" s="587" t="s">
        <v>3981</v>
      </c>
      <c r="J609" s="656">
        <v>253206.62</v>
      </c>
      <c r="K609" s="656">
        <v>253206.62</v>
      </c>
      <c r="L609" s="587" t="s">
        <v>1707</v>
      </c>
      <c r="M609" s="895">
        <v>4.5</v>
      </c>
      <c r="N609" s="271"/>
      <c r="P609" s="217"/>
      <c r="Q609" s="217"/>
      <c r="R609" s="217"/>
      <c r="S609" s="217"/>
      <c r="T609" s="217"/>
    </row>
    <row r="610" spans="3:20" s="421" customFormat="1" ht="27" customHeight="1">
      <c r="C610" s="587">
        <v>228</v>
      </c>
      <c r="D610" s="856" t="s">
        <v>3978</v>
      </c>
      <c r="E610" s="588">
        <v>869000028883</v>
      </c>
      <c r="F610" s="1503" t="s">
        <v>4346</v>
      </c>
      <c r="G610" s="1504"/>
      <c r="H610" s="590" t="s">
        <v>4348</v>
      </c>
      <c r="I610" s="587" t="s">
        <v>3981</v>
      </c>
      <c r="J610" s="656">
        <v>253206.62</v>
      </c>
      <c r="K610" s="656">
        <v>253206.62</v>
      </c>
      <c r="L610" s="587" t="s">
        <v>1707</v>
      </c>
      <c r="M610" s="895">
        <v>4.5</v>
      </c>
      <c r="N610" s="271"/>
      <c r="P610" s="217"/>
      <c r="Q610" s="217"/>
      <c r="R610" s="217"/>
      <c r="S610" s="217"/>
      <c r="T610" s="217"/>
    </row>
    <row r="611" spans="3:20" s="421" customFormat="1" ht="27" customHeight="1">
      <c r="C611" s="587">
        <v>229</v>
      </c>
      <c r="D611" s="856" t="s">
        <v>3978</v>
      </c>
      <c r="E611" s="588">
        <v>869000028879</v>
      </c>
      <c r="F611" s="1503" t="s">
        <v>3079</v>
      </c>
      <c r="G611" s="1504"/>
      <c r="H611" s="590" t="s">
        <v>4349</v>
      </c>
      <c r="I611" s="587" t="s">
        <v>3981</v>
      </c>
      <c r="J611" s="656">
        <v>185600</v>
      </c>
      <c r="K611" s="656">
        <v>185600</v>
      </c>
      <c r="L611" s="587" t="s">
        <v>1707</v>
      </c>
      <c r="M611" s="895">
        <v>3.3</v>
      </c>
      <c r="N611" s="271"/>
      <c r="P611" s="217"/>
      <c r="Q611" s="217"/>
      <c r="R611" s="217"/>
      <c r="S611" s="217"/>
      <c r="T611" s="217"/>
    </row>
    <row r="612" spans="3:20" s="421" customFormat="1" ht="27" customHeight="1">
      <c r="C612" s="587">
        <v>230</v>
      </c>
      <c r="D612" s="856" t="s">
        <v>3978</v>
      </c>
      <c r="E612" s="588">
        <v>869000028895</v>
      </c>
      <c r="F612" s="1503" t="s">
        <v>3079</v>
      </c>
      <c r="G612" s="1504"/>
      <c r="H612" s="590" t="s">
        <v>4350</v>
      </c>
      <c r="I612" s="587" t="s">
        <v>3981</v>
      </c>
      <c r="J612" s="656">
        <v>185600</v>
      </c>
      <c r="K612" s="656">
        <v>185600</v>
      </c>
      <c r="L612" s="587" t="s">
        <v>1707</v>
      </c>
      <c r="M612" s="895">
        <v>3.3</v>
      </c>
      <c r="N612" s="271"/>
      <c r="P612" s="217"/>
      <c r="Q612" s="217"/>
      <c r="R612" s="217"/>
      <c r="S612" s="217"/>
      <c r="T612" s="217"/>
    </row>
    <row r="613" spans="3:20" s="421" customFormat="1" ht="27" customHeight="1">
      <c r="C613" s="587">
        <v>231</v>
      </c>
      <c r="D613" s="856" t="s">
        <v>3978</v>
      </c>
      <c r="E613" s="588">
        <v>869000028564</v>
      </c>
      <c r="F613" s="1512" t="s">
        <v>2116</v>
      </c>
      <c r="G613" s="1512"/>
      <c r="H613" s="590" t="s">
        <v>4351</v>
      </c>
      <c r="I613" s="587" t="s">
        <v>3981</v>
      </c>
      <c r="J613" s="656">
        <v>234000</v>
      </c>
      <c r="K613" s="656">
        <v>234000</v>
      </c>
      <c r="L613" s="587" t="s">
        <v>1707</v>
      </c>
      <c r="M613" s="895">
        <v>2.2000000000000002</v>
      </c>
      <c r="N613" s="271"/>
      <c r="P613" s="217"/>
      <c r="Q613" s="217"/>
      <c r="R613" s="217"/>
      <c r="S613" s="217"/>
      <c r="T613" s="217"/>
    </row>
    <row r="614" spans="3:20" s="421" customFormat="1" ht="27" customHeight="1">
      <c r="C614" s="587">
        <v>232</v>
      </c>
      <c r="D614" s="856" t="s">
        <v>3978</v>
      </c>
      <c r="E614" s="588">
        <v>869000028566</v>
      </c>
      <c r="F614" s="1512" t="s">
        <v>2116</v>
      </c>
      <c r="G614" s="1512"/>
      <c r="H614" s="590" t="s">
        <v>4352</v>
      </c>
      <c r="I614" s="587" t="s">
        <v>3981</v>
      </c>
      <c r="J614" s="656">
        <v>255200</v>
      </c>
      <c r="K614" s="656">
        <v>255200</v>
      </c>
      <c r="L614" s="587" t="s">
        <v>1707</v>
      </c>
      <c r="M614" s="895">
        <v>2.2000000000000002</v>
      </c>
      <c r="N614" s="271"/>
      <c r="P614" s="217"/>
      <c r="Q614" s="217"/>
      <c r="R614" s="217"/>
      <c r="S614" s="217"/>
      <c r="T614" s="217"/>
    </row>
    <row r="615" spans="3:20" s="421" customFormat="1" ht="27" customHeight="1">
      <c r="C615" s="587">
        <v>233</v>
      </c>
      <c r="D615" s="856" t="s">
        <v>3978</v>
      </c>
      <c r="E615" s="588">
        <v>869000028880</v>
      </c>
      <c r="F615" s="1512" t="s">
        <v>2116</v>
      </c>
      <c r="G615" s="1512"/>
      <c r="H615" s="590" t="s">
        <v>4353</v>
      </c>
      <c r="I615" s="587" t="s">
        <v>3981</v>
      </c>
      <c r="J615" s="656">
        <v>234000</v>
      </c>
      <c r="K615" s="656">
        <v>234000</v>
      </c>
      <c r="L615" s="587" t="s">
        <v>1707</v>
      </c>
      <c r="M615" s="895">
        <v>2.2000000000000002</v>
      </c>
      <c r="N615" s="271"/>
      <c r="P615" s="217"/>
      <c r="Q615" s="217"/>
      <c r="R615" s="217"/>
      <c r="S615" s="217"/>
      <c r="T615" s="217"/>
    </row>
    <row r="616" spans="3:20" s="421" customFormat="1" ht="27" customHeight="1">
      <c r="C616" s="587">
        <v>234</v>
      </c>
      <c r="D616" s="856" t="s">
        <v>3978</v>
      </c>
      <c r="E616" s="588">
        <v>869000028527</v>
      </c>
      <c r="F616" s="1512" t="s">
        <v>2102</v>
      </c>
      <c r="G616" s="1512"/>
      <c r="H616" s="590" t="s">
        <v>4354</v>
      </c>
      <c r="I616" s="587" t="s">
        <v>3981</v>
      </c>
      <c r="J616" s="656">
        <v>336095.13</v>
      </c>
      <c r="K616" s="656">
        <v>336095.13</v>
      </c>
      <c r="L616" s="587" t="s">
        <v>1707</v>
      </c>
      <c r="M616" s="895">
        <v>2.2000000000000002</v>
      </c>
      <c r="N616" s="271"/>
      <c r="P616" s="217"/>
      <c r="Q616" s="217"/>
      <c r="R616" s="217"/>
      <c r="S616" s="217"/>
      <c r="T616" s="217"/>
    </row>
    <row r="617" spans="3:20" s="421" customFormat="1" ht="27" customHeight="1">
      <c r="C617" s="587">
        <v>235</v>
      </c>
      <c r="D617" s="856" t="s">
        <v>3978</v>
      </c>
      <c r="E617" s="588">
        <v>869000028872</v>
      </c>
      <c r="F617" s="1512" t="s">
        <v>4355</v>
      </c>
      <c r="G617" s="1512"/>
      <c r="H617" s="590" t="s">
        <v>4356</v>
      </c>
      <c r="I617" s="587" t="s">
        <v>3981</v>
      </c>
      <c r="J617" s="656">
        <v>318000</v>
      </c>
      <c r="K617" s="656">
        <v>318000</v>
      </c>
      <c r="L617" s="587" t="s">
        <v>1707</v>
      </c>
      <c r="M617" s="895">
        <v>2.2000000000000002</v>
      </c>
      <c r="N617" s="271"/>
      <c r="P617" s="217"/>
      <c r="Q617" s="217"/>
      <c r="R617" s="217"/>
      <c r="S617" s="217"/>
      <c r="T617" s="217"/>
    </row>
    <row r="618" spans="3:20" s="421" customFormat="1" ht="27" customHeight="1">
      <c r="C618" s="587">
        <v>236</v>
      </c>
      <c r="D618" s="856" t="s">
        <v>3978</v>
      </c>
      <c r="E618" s="588">
        <v>869000028873</v>
      </c>
      <c r="F618" s="1512" t="s">
        <v>4355</v>
      </c>
      <c r="G618" s="1512"/>
      <c r="H618" s="590" t="s">
        <v>4357</v>
      </c>
      <c r="I618" s="587" t="s">
        <v>3981</v>
      </c>
      <c r="J618" s="656">
        <v>318000</v>
      </c>
      <c r="K618" s="656">
        <v>318000</v>
      </c>
      <c r="L618" s="587" t="s">
        <v>1707</v>
      </c>
      <c r="M618" s="895">
        <v>2.2000000000000002</v>
      </c>
      <c r="N618" s="271"/>
      <c r="P618" s="217"/>
      <c r="Q618" s="217"/>
      <c r="R618" s="217"/>
      <c r="S618" s="217"/>
      <c r="T618" s="217"/>
    </row>
    <row r="619" spans="3:20" s="421" customFormat="1" ht="27" customHeight="1">
      <c r="C619" s="587">
        <v>237</v>
      </c>
      <c r="D619" s="856" t="s">
        <v>3978</v>
      </c>
      <c r="E619" s="588">
        <v>869000028875</v>
      </c>
      <c r="F619" s="1512" t="s">
        <v>4358</v>
      </c>
      <c r="G619" s="1512"/>
      <c r="H619" s="590" t="s">
        <v>4359</v>
      </c>
      <c r="I619" s="587" t="s">
        <v>3981</v>
      </c>
      <c r="J619" s="656">
        <v>905000</v>
      </c>
      <c r="K619" s="656">
        <v>905000</v>
      </c>
      <c r="L619" s="587" t="s">
        <v>1707</v>
      </c>
      <c r="M619" s="895">
        <v>2.2000000000000002</v>
      </c>
      <c r="N619" s="271"/>
      <c r="P619" s="217"/>
      <c r="Q619" s="217"/>
      <c r="R619" s="217"/>
      <c r="S619" s="217"/>
      <c r="T619" s="217"/>
    </row>
    <row r="620" spans="3:20" s="421" customFormat="1" ht="27" customHeight="1">
      <c r="C620" s="587">
        <v>238</v>
      </c>
      <c r="D620" s="856" t="s">
        <v>3978</v>
      </c>
      <c r="E620" s="588">
        <v>869000028876</v>
      </c>
      <c r="F620" s="1512" t="s">
        <v>4358</v>
      </c>
      <c r="G620" s="1512"/>
      <c r="H620" s="590" t="s">
        <v>4360</v>
      </c>
      <c r="I620" s="587" t="s">
        <v>3981</v>
      </c>
      <c r="J620" s="656">
        <v>905000</v>
      </c>
      <c r="K620" s="656">
        <v>905000</v>
      </c>
      <c r="L620" s="587" t="s">
        <v>1707</v>
      </c>
      <c r="M620" s="895">
        <v>2.2000000000000002</v>
      </c>
      <c r="N620" s="271"/>
      <c r="P620" s="217"/>
      <c r="Q620" s="217"/>
      <c r="R620" s="217"/>
      <c r="S620" s="217"/>
      <c r="T620" s="217"/>
    </row>
    <row r="621" spans="3:20" s="421" customFormat="1" ht="27" customHeight="1">
      <c r="C621" s="587">
        <v>239</v>
      </c>
      <c r="D621" s="856" t="s">
        <v>3978</v>
      </c>
      <c r="E621" s="588">
        <v>869000028887</v>
      </c>
      <c r="F621" s="1512" t="s">
        <v>4361</v>
      </c>
      <c r="G621" s="1512"/>
      <c r="H621" s="590" t="s">
        <v>4362</v>
      </c>
      <c r="I621" s="587" t="s">
        <v>3981</v>
      </c>
      <c r="J621" s="656">
        <v>353800</v>
      </c>
      <c r="K621" s="656">
        <v>353800</v>
      </c>
      <c r="L621" s="587" t="s">
        <v>1707</v>
      </c>
      <c r="M621" s="895">
        <v>2.2000000000000002</v>
      </c>
      <c r="N621" s="271"/>
      <c r="P621" s="217"/>
      <c r="Q621" s="217"/>
      <c r="R621" s="217"/>
      <c r="S621" s="217"/>
      <c r="T621" s="217"/>
    </row>
    <row r="622" spans="3:20" s="421" customFormat="1" ht="27" customHeight="1">
      <c r="C622" s="587">
        <v>240</v>
      </c>
      <c r="D622" s="856" t="s">
        <v>3978</v>
      </c>
      <c r="E622" s="588">
        <v>869000028891</v>
      </c>
      <c r="F622" s="1512" t="s">
        <v>4363</v>
      </c>
      <c r="G622" s="1512"/>
      <c r="H622" s="590" t="s">
        <v>4364</v>
      </c>
      <c r="I622" s="587" t="s">
        <v>3981</v>
      </c>
      <c r="J622" s="656">
        <v>138713</v>
      </c>
      <c r="K622" s="656">
        <v>138713</v>
      </c>
      <c r="L622" s="587" t="s">
        <v>1707</v>
      </c>
      <c r="M622" s="895">
        <v>2.2000000000000002</v>
      </c>
      <c r="N622" s="271"/>
      <c r="P622" s="217"/>
      <c r="Q622" s="217"/>
      <c r="R622" s="217"/>
      <c r="S622" s="217"/>
      <c r="T622" s="217"/>
    </row>
    <row r="623" spans="3:20" s="421" customFormat="1" ht="27" customHeight="1">
      <c r="C623" s="587">
        <v>241</v>
      </c>
      <c r="D623" s="856" t="s">
        <v>3978</v>
      </c>
      <c r="E623" s="588">
        <v>869000028892</v>
      </c>
      <c r="F623" s="1512" t="s">
        <v>4361</v>
      </c>
      <c r="G623" s="1512"/>
      <c r="H623" s="590" t="s">
        <v>4365</v>
      </c>
      <c r="I623" s="587" t="s">
        <v>3981</v>
      </c>
      <c r="J623" s="656">
        <v>353800</v>
      </c>
      <c r="K623" s="656">
        <v>353800</v>
      </c>
      <c r="L623" s="587" t="s">
        <v>1707</v>
      </c>
      <c r="M623" s="895">
        <v>2.2000000000000002</v>
      </c>
      <c r="N623" s="271"/>
      <c r="P623" s="217"/>
      <c r="Q623" s="217"/>
      <c r="R623" s="217"/>
      <c r="S623" s="217"/>
      <c r="T623" s="217"/>
    </row>
    <row r="624" spans="3:20" s="421" customFormat="1" ht="27" customHeight="1">
      <c r="C624" s="587">
        <v>242</v>
      </c>
      <c r="D624" s="856" t="s">
        <v>3978</v>
      </c>
      <c r="E624" s="588">
        <v>869000028898</v>
      </c>
      <c r="F624" s="1512" t="s">
        <v>4361</v>
      </c>
      <c r="G624" s="1512"/>
      <c r="H624" s="590" t="s">
        <v>4366</v>
      </c>
      <c r="I624" s="587" t="s">
        <v>3981</v>
      </c>
      <c r="J624" s="656">
        <v>353800</v>
      </c>
      <c r="K624" s="656">
        <v>353800</v>
      </c>
      <c r="L624" s="587" t="s">
        <v>1707</v>
      </c>
      <c r="M624" s="895">
        <v>2.2000000000000002</v>
      </c>
      <c r="N624" s="271"/>
      <c r="P624" s="217"/>
      <c r="Q624" s="217"/>
      <c r="R624" s="217"/>
      <c r="S624" s="217"/>
      <c r="T624" s="217"/>
    </row>
    <row r="625" spans="3:20" s="421" customFormat="1" ht="27" customHeight="1">
      <c r="C625" s="587">
        <v>243</v>
      </c>
      <c r="D625" s="856" t="s">
        <v>3978</v>
      </c>
      <c r="E625" s="588">
        <v>869000028908</v>
      </c>
      <c r="F625" s="1512" t="s">
        <v>4361</v>
      </c>
      <c r="G625" s="1512"/>
      <c r="H625" s="590" t="s">
        <v>4367</v>
      </c>
      <c r="I625" s="587" t="s">
        <v>3981</v>
      </c>
      <c r="J625" s="656">
        <v>353800</v>
      </c>
      <c r="K625" s="656">
        <v>353800</v>
      </c>
      <c r="L625" s="587" t="s">
        <v>1707</v>
      </c>
      <c r="M625" s="895">
        <v>2.2000000000000002</v>
      </c>
      <c r="N625" s="271"/>
      <c r="P625" s="217"/>
      <c r="Q625" s="217"/>
      <c r="R625" s="217"/>
      <c r="S625" s="217"/>
      <c r="T625" s="217"/>
    </row>
    <row r="626" spans="3:20" s="421" customFormat="1" ht="27" customHeight="1">
      <c r="C626" s="587">
        <v>244</v>
      </c>
      <c r="D626" s="591" t="s">
        <v>4014</v>
      </c>
      <c r="E626" s="592">
        <v>869000010052</v>
      </c>
      <c r="F626" s="1577" t="s">
        <v>3039</v>
      </c>
      <c r="G626" s="1578"/>
      <c r="H626" s="593" t="s">
        <v>4368</v>
      </c>
      <c r="I626" s="594" t="s">
        <v>3981</v>
      </c>
      <c r="J626" s="649">
        <v>427877</v>
      </c>
      <c r="K626" s="649">
        <v>427877</v>
      </c>
      <c r="L626" s="594" t="s">
        <v>1707</v>
      </c>
      <c r="M626" s="896">
        <v>8</v>
      </c>
      <c r="N626" s="271"/>
      <c r="P626" s="217"/>
      <c r="Q626" s="217"/>
      <c r="R626" s="217"/>
      <c r="S626" s="217"/>
      <c r="T626" s="217"/>
    </row>
    <row r="627" spans="3:20" s="421" customFormat="1" ht="27" customHeight="1">
      <c r="C627" s="587">
        <v>245</v>
      </c>
      <c r="D627" s="591" t="s">
        <v>4014</v>
      </c>
      <c r="E627" s="592">
        <v>869000010053</v>
      </c>
      <c r="F627" s="1577" t="s">
        <v>3039</v>
      </c>
      <c r="G627" s="1578"/>
      <c r="H627" s="593" t="s">
        <v>4369</v>
      </c>
      <c r="I627" s="594" t="s">
        <v>3981</v>
      </c>
      <c r="J627" s="649">
        <v>427877</v>
      </c>
      <c r="K627" s="649">
        <v>427877</v>
      </c>
      <c r="L627" s="594" t="s">
        <v>1707</v>
      </c>
      <c r="M627" s="896">
        <v>8</v>
      </c>
      <c r="N627" s="271"/>
      <c r="P627" s="217"/>
      <c r="Q627" s="217"/>
      <c r="R627" s="217"/>
      <c r="S627" s="217"/>
      <c r="T627" s="217"/>
    </row>
    <row r="628" spans="3:20" s="421" customFormat="1" ht="27" customHeight="1">
      <c r="C628" s="587">
        <v>246</v>
      </c>
      <c r="D628" s="591" t="s">
        <v>4014</v>
      </c>
      <c r="E628" s="592">
        <v>869000010054</v>
      </c>
      <c r="F628" s="1577" t="s">
        <v>3039</v>
      </c>
      <c r="G628" s="1578"/>
      <c r="H628" s="593" t="s">
        <v>4370</v>
      </c>
      <c r="I628" s="594" t="s">
        <v>3981</v>
      </c>
      <c r="J628" s="649">
        <v>427877</v>
      </c>
      <c r="K628" s="649">
        <v>427877</v>
      </c>
      <c r="L628" s="594" t="s">
        <v>1707</v>
      </c>
      <c r="M628" s="896">
        <v>8</v>
      </c>
      <c r="N628" s="271"/>
      <c r="P628" s="217"/>
      <c r="Q628" s="217"/>
      <c r="R628" s="217"/>
      <c r="S628" s="217"/>
      <c r="T628" s="217"/>
    </row>
    <row r="629" spans="3:20" s="421" customFormat="1" ht="27" customHeight="1">
      <c r="C629" s="587">
        <v>247</v>
      </c>
      <c r="D629" s="591" t="s">
        <v>4014</v>
      </c>
      <c r="E629" s="592">
        <v>869000010055</v>
      </c>
      <c r="F629" s="1577" t="s">
        <v>3039</v>
      </c>
      <c r="G629" s="1578"/>
      <c r="H629" s="593" t="s">
        <v>4371</v>
      </c>
      <c r="I629" s="594" t="s">
        <v>3981</v>
      </c>
      <c r="J629" s="649">
        <v>427877</v>
      </c>
      <c r="K629" s="649">
        <v>427877</v>
      </c>
      <c r="L629" s="594" t="s">
        <v>1707</v>
      </c>
      <c r="M629" s="896">
        <v>8</v>
      </c>
      <c r="N629" s="271"/>
      <c r="P629" s="217"/>
      <c r="Q629" s="217"/>
      <c r="R629" s="217"/>
      <c r="S629" s="217"/>
      <c r="T629" s="217"/>
    </row>
    <row r="630" spans="3:20" s="421" customFormat="1" ht="27" customHeight="1">
      <c r="C630" s="587">
        <v>248</v>
      </c>
      <c r="D630" s="591" t="s">
        <v>4014</v>
      </c>
      <c r="E630" s="592">
        <v>869000010056</v>
      </c>
      <c r="F630" s="1577" t="s">
        <v>3039</v>
      </c>
      <c r="G630" s="1578"/>
      <c r="H630" s="593" t="s">
        <v>4372</v>
      </c>
      <c r="I630" s="594" t="s">
        <v>3981</v>
      </c>
      <c r="J630" s="649">
        <v>427877</v>
      </c>
      <c r="K630" s="649">
        <v>427877</v>
      </c>
      <c r="L630" s="594" t="s">
        <v>1707</v>
      </c>
      <c r="M630" s="896">
        <v>8</v>
      </c>
      <c r="N630" s="271"/>
      <c r="P630" s="217"/>
      <c r="Q630" s="217"/>
      <c r="R630" s="217"/>
      <c r="S630" s="217"/>
      <c r="T630" s="217"/>
    </row>
    <row r="631" spans="3:20" s="421" customFormat="1" ht="27" customHeight="1">
      <c r="C631" s="587">
        <v>249</v>
      </c>
      <c r="D631" s="591" t="s">
        <v>4014</v>
      </c>
      <c r="E631" s="592">
        <v>869000010057</v>
      </c>
      <c r="F631" s="1577" t="s">
        <v>3039</v>
      </c>
      <c r="G631" s="1578"/>
      <c r="H631" s="593" t="s">
        <v>4373</v>
      </c>
      <c r="I631" s="594" t="s">
        <v>3981</v>
      </c>
      <c r="J631" s="649">
        <v>427877</v>
      </c>
      <c r="K631" s="649">
        <v>427877</v>
      </c>
      <c r="L631" s="594" t="s">
        <v>1707</v>
      </c>
      <c r="M631" s="896">
        <v>8</v>
      </c>
      <c r="N631" s="271"/>
      <c r="P631" s="217"/>
      <c r="Q631" s="217"/>
      <c r="R631" s="217"/>
      <c r="S631" s="217"/>
      <c r="T631" s="217"/>
    </row>
    <row r="632" spans="3:20" s="421" customFormat="1" ht="27" customHeight="1">
      <c r="C632" s="587">
        <v>250</v>
      </c>
      <c r="D632" s="591" t="s">
        <v>4014</v>
      </c>
      <c r="E632" s="592">
        <v>869000010058</v>
      </c>
      <c r="F632" s="1577" t="s">
        <v>3039</v>
      </c>
      <c r="G632" s="1578"/>
      <c r="H632" s="593" t="s">
        <v>4374</v>
      </c>
      <c r="I632" s="594" t="s">
        <v>3981</v>
      </c>
      <c r="J632" s="649">
        <v>427877</v>
      </c>
      <c r="K632" s="649">
        <v>427877</v>
      </c>
      <c r="L632" s="594" t="s">
        <v>1707</v>
      </c>
      <c r="M632" s="896">
        <v>8</v>
      </c>
      <c r="N632" s="271"/>
      <c r="P632" s="217"/>
      <c r="Q632" s="217"/>
      <c r="R632" s="217"/>
      <c r="S632" s="217"/>
      <c r="T632" s="217"/>
    </row>
    <row r="633" spans="3:20" s="421" customFormat="1" ht="27" customHeight="1">
      <c r="C633" s="587">
        <v>251</v>
      </c>
      <c r="D633" s="591" t="s">
        <v>4014</v>
      </c>
      <c r="E633" s="592">
        <v>869000010059</v>
      </c>
      <c r="F633" s="1577" t="s">
        <v>3039</v>
      </c>
      <c r="G633" s="1578"/>
      <c r="H633" s="593" t="s">
        <v>4375</v>
      </c>
      <c r="I633" s="594" t="s">
        <v>3981</v>
      </c>
      <c r="J633" s="649">
        <v>427877</v>
      </c>
      <c r="K633" s="649">
        <v>427877</v>
      </c>
      <c r="L633" s="594" t="s">
        <v>1707</v>
      </c>
      <c r="M633" s="896">
        <v>8</v>
      </c>
      <c r="N633" s="271"/>
      <c r="P633" s="217"/>
      <c r="Q633" s="217"/>
      <c r="R633" s="217"/>
      <c r="S633" s="217"/>
      <c r="T633" s="217"/>
    </row>
    <row r="634" spans="3:20" s="421" customFormat="1" ht="27" customHeight="1">
      <c r="C634" s="587">
        <v>252</v>
      </c>
      <c r="D634" s="591" t="s">
        <v>4014</v>
      </c>
      <c r="E634" s="592">
        <v>869000010060</v>
      </c>
      <c r="F634" s="1577" t="s">
        <v>3039</v>
      </c>
      <c r="G634" s="1578"/>
      <c r="H634" s="593" t="s">
        <v>4376</v>
      </c>
      <c r="I634" s="594" t="s">
        <v>3981</v>
      </c>
      <c r="J634" s="649">
        <v>427877</v>
      </c>
      <c r="K634" s="649">
        <v>427877</v>
      </c>
      <c r="L634" s="594" t="s">
        <v>1707</v>
      </c>
      <c r="M634" s="896">
        <v>8</v>
      </c>
      <c r="N634" s="271"/>
      <c r="P634" s="217"/>
      <c r="Q634" s="217"/>
      <c r="R634" s="217"/>
      <c r="S634" s="217"/>
      <c r="T634" s="217"/>
    </row>
    <row r="635" spans="3:20" s="421" customFormat="1" ht="27" customHeight="1">
      <c r="C635" s="587">
        <v>253</v>
      </c>
      <c r="D635" s="591" t="s">
        <v>4014</v>
      </c>
      <c r="E635" s="592">
        <v>869000010061</v>
      </c>
      <c r="F635" s="1577" t="s">
        <v>3039</v>
      </c>
      <c r="G635" s="1578"/>
      <c r="H635" s="593" t="s">
        <v>4377</v>
      </c>
      <c r="I635" s="594" t="s">
        <v>3981</v>
      </c>
      <c r="J635" s="649">
        <v>427877</v>
      </c>
      <c r="K635" s="649">
        <v>427877</v>
      </c>
      <c r="L635" s="594" t="s">
        <v>1707</v>
      </c>
      <c r="M635" s="896">
        <v>8</v>
      </c>
      <c r="N635" s="271"/>
      <c r="P635" s="217"/>
      <c r="Q635" s="217"/>
      <c r="R635" s="217"/>
      <c r="S635" s="217"/>
      <c r="T635" s="217"/>
    </row>
    <row r="636" spans="3:20" s="421" customFormat="1" ht="27" customHeight="1">
      <c r="C636" s="587">
        <v>254</v>
      </c>
      <c r="D636" s="591" t="s">
        <v>4014</v>
      </c>
      <c r="E636" s="592">
        <v>869000010062</v>
      </c>
      <c r="F636" s="1577" t="s">
        <v>3039</v>
      </c>
      <c r="G636" s="1578"/>
      <c r="H636" s="593" t="s">
        <v>4378</v>
      </c>
      <c r="I636" s="594" t="s">
        <v>3981</v>
      </c>
      <c r="J636" s="649">
        <v>427877</v>
      </c>
      <c r="K636" s="649">
        <v>427877</v>
      </c>
      <c r="L636" s="594" t="s">
        <v>1707</v>
      </c>
      <c r="M636" s="896">
        <v>8</v>
      </c>
      <c r="N636" s="271"/>
      <c r="P636" s="217"/>
      <c r="Q636" s="217"/>
      <c r="R636" s="217"/>
      <c r="S636" s="217"/>
      <c r="T636" s="217"/>
    </row>
    <row r="637" spans="3:20" s="421" customFormat="1" ht="27" customHeight="1">
      <c r="C637" s="587">
        <v>255</v>
      </c>
      <c r="D637" s="591" t="s">
        <v>4014</v>
      </c>
      <c r="E637" s="592">
        <v>869000010063</v>
      </c>
      <c r="F637" s="1577" t="s">
        <v>3039</v>
      </c>
      <c r="G637" s="1578"/>
      <c r="H637" s="593" t="s">
        <v>4379</v>
      </c>
      <c r="I637" s="594" t="s">
        <v>3981</v>
      </c>
      <c r="J637" s="649">
        <v>427877</v>
      </c>
      <c r="K637" s="649">
        <v>427877</v>
      </c>
      <c r="L637" s="594" t="s">
        <v>1707</v>
      </c>
      <c r="M637" s="896">
        <v>8</v>
      </c>
      <c r="N637" s="271"/>
      <c r="P637" s="217"/>
      <c r="Q637" s="217"/>
      <c r="R637" s="217"/>
      <c r="S637" s="217"/>
      <c r="T637" s="217"/>
    </row>
    <row r="638" spans="3:20" s="421" customFormat="1" ht="27" customHeight="1">
      <c r="C638" s="587">
        <v>256</v>
      </c>
      <c r="D638" s="591" t="s">
        <v>4014</v>
      </c>
      <c r="E638" s="592">
        <v>869000010064</v>
      </c>
      <c r="F638" s="1577" t="s">
        <v>3039</v>
      </c>
      <c r="G638" s="1578"/>
      <c r="H638" s="593" t="s">
        <v>4380</v>
      </c>
      <c r="I638" s="594" t="s">
        <v>3981</v>
      </c>
      <c r="J638" s="649">
        <v>427877</v>
      </c>
      <c r="K638" s="649">
        <v>427877</v>
      </c>
      <c r="L638" s="594" t="s">
        <v>1707</v>
      </c>
      <c r="M638" s="896">
        <v>8</v>
      </c>
      <c r="N638" s="271"/>
      <c r="P638" s="217"/>
      <c r="Q638" s="217"/>
      <c r="R638" s="217"/>
      <c r="S638" s="217"/>
      <c r="T638" s="217"/>
    </row>
    <row r="639" spans="3:20" s="421" customFormat="1" ht="27" customHeight="1">
      <c r="C639" s="587">
        <v>257</v>
      </c>
      <c r="D639" s="591" t="s">
        <v>4014</v>
      </c>
      <c r="E639" s="592">
        <v>869000010065</v>
      </c>
      <c r="F639" s="1577" t="s">
        <v>3039</v>
      </c>
      <c r="G639" s="1578"/>
      <c r="H639" s="593" t="s">
        <v>4381</v>
      </c>
      <c r="I639" s="594" t="s">
        <v>3981</v>
      </c>
      <c r="J639" s="649">
        <v>427877</v>
      </c>
      <c r="K639" s="649">
        <v>427877</v>
      </c>
      <c r="L639" s="594" t="s">
        <v>1707</v>
      </c>
      <c r="M639" s="896">
        <v>8</v>
      </c>
      <c r="N639" s="271"/>
      <c r="P639" s="217"/>
      <c r="Q639" s="217"/>
      <c r="R639" s="217"/>
      <c r="S639" s="217"/>
      <c r="T639" s="217"/>
    </row>
    <row r="640" spans="3:20" s="421" customFormat="1" ht="27" customHeight="1">
      <c r="C640" s="587">
        <v>258</v>
      </c>
      <c r="D640" s="591" t="s">
        <v>4014</v>
      </c>
      <c r="E640" s="592">
        <v>869000010066</v>
      </c>
      <c r="F640" s="1577" t="s">
        <v>3039</v>
      </c>
      <c r="G640" s="1578"/>
      <c r="H640" s="593" t="s">
        <v>4382</v>
      </c>
      <c r="I640" s="594" t="s">
        <v>3981</v>
      </c>
      <c r="J640" s="649">
        <v>427877</v>
      </c>
      <c r="K640" s="649">
        <v>427877</v>
      </c>
      <c r="L640" s="594" t="s">
        <v>1707</v>
      </c>
      <c r="M640" s="896">
        <v>8</v>
      </c>
      <c r="N640" s="271"/>
      <c r="P640" s="217"/>
      <c r="Q640" s="217"/>
      <c r="R640" s="217"/>
      <c r="S640" s="217"/>
      <c r="T640" s="217"/>
    </row>
    <row r="641" spans="3:20" s="421" customFormat="1" ht="27" customHeight="1">
      <c r="C641" s="587">
        <v>259</v>
      </c>
      <c r="D641" s="591" t="s">
        <v>4014</v>
      </c>
      <c r="E641" s="592">
        <v>869000010067</v>
      </c>
      <c r="F641" s="1577" t="s">
        <v>3039</v>
      </c>
      <c r="G641" s="1578"/>
      <c r="H641" s="593" t="s">
        <v>4383</v>
      </c>
      <c r="I641" s="594" t="s">
        <v>3981</v>
      </c>
      <c r="J641" s="649">
        <v>427877</v>
      </c>
      <c r="K641" s="649">
        <v>427877</v>
      </c>
      <c r="L641" s="594" t="s">
        <v>1707</v>
      </c>
      <c r="M641" s="896">
        <v>8</v>
      </c>
      <c r="N641" s="271"/>
      <c r="P641" s="217"/>
      <c r="Q641" s="217"/>
      <c r="R641" s="217"/>
      <c r="S641" s="217"/>
      <c r="T641" s="217"/>
    </row>
    <row r="642" spans="3:20" s="421" customFormat="1" ht="27" customHeight="1">
      <c r="C642" s="587">
        <v>260</v>
      </c>
      <c r="D642" s="591" t="s">
        <v>4014</v>
      </c>
      <c r="E642" s="592">
        <v>869000010068</v>
      </c>
      <c r="F642" s="1577" t="s">
        <v>3039</v>
      </c>
      <c r="G642" s="1578"/>
      <c r="H642" s="593" t="s">
        <v>4384</v>
      </c>
      <c r="I642" s="594" t="s">
        <v>3981</v>
      </c>
      <c r="J642" s="649">
        <v>427877</v>
      </c>
      <c r="K642" s="649">
        <v>427877</v>
      </c>
      <c r="L642" s="594" t="s">
        <v>1707</v>
      </c>
      <c r="M642" s="896">
        <v>8</v>
      </c>
      <c r="N642" s="271"/>
      <c r="P642" s="217"/>
      <c r="Q642" s="217"/>
      <c r="R642" s="217"/>
      <c r="S642" s="217"/>
      <c r="T642" s="217"/>
    </row>
    <row r="643" spans="3:20" s="421" customFormat="1" ht="27" customHeight="1">
      <c r="C643" s="587">
        <v>261</v>
      </c>
      <c r="D643" s="591" t="s">
        <v>4014</v>
      </c>
      <c r="E643" s="592">
        <v>869000010069</v>
      </c>
      <c r="F643" s="1577" t="s">
        <v>3039</v>
      </c>
      <c r="G643" s="1578"/>
      <c r="H643" s="593" t="s">
        <v>4385</v>
      </c>
      <c r="I643" s="594" t="s">
        <v>3981</v>
      </c>
      <c r="J643" s="649">
        <v>427877</v>
      </c>
      <c r="K643" s="649">
        <v>427877</v>
      </c>
      <c r="L643" s="594" t="s">
        <v>1707</v>
      </c>
      <c r="M643" s="896">
        <v>8</v>
      </c>
      <c r="N643" s="271"/>
      <c r="P643" s="217"/>
      <c r="Q643" s="217"/>
      <c r="R643" s="217"/>
      <c r="S643" s="217"/>
      <c r="T643" s="217"/>
    </row>
    <row r="644" spans="3:20" s="421" customFormat="1" ht="27" customHeight="1">
      <c r="C644" s="587">
        <v>262</v>
      </c>
      <c r="D644" s="591" t="s">
        <v>4014</v>
      </c>
      <c r="E644" s="592">
        <v>869000010070</v>
      </c>
      <c r="F644" s="1577" t="s">
        <v>3039</v>
      </c>
      <c r="G644" s="1578"/>
      <c r="H644" s="593" t="s">
        <v>4386</v>
      </c>
      <c r="I644" s="594" t="s">
        <v>3981</v>
      </c>
      <c r="J644" s="649">
        <v>427877</v>
      </c>
      <c r="K644" s="649">
        <v>427877</v>
      </c>
      <c r="L644" s="594" t="s">
        <v>1707</v>
      </c>
      <c r="M644" s="896">
        <v>8</v>
      </c>
      <c r="N644" s="271"/>
      <c r="P644" s="217"/>
      <c r="Q644" s="217"/>
      <c r="R644" s="217"/>
      <c r="S644" s="217"/>
      <c r="T644" s="217"/>
    </row>
    <row r="645" spans="3:20" s="421" customFormat="1" ht="27" customHeight="1">
      <c r="C645" s="587">
        <v>263</v>
      </c>
      <c r="D645" s="591" t="s">
        <v>4014</v>
      </c>
      <c r="E645" s="592">
        <v>869000010071</v>
      </c>
      <c r="F645" s="1577" t="s">
        <v>3039</v>
      </c>
      <c r="G645" s="1578"/>
      <c r="H645" s="593" t="s">
        <v>4387</v>
      </c>
      <c r="I645" s="594" t="s">
        <v>3981</v>
      </c>
      <c r="J645" s="649">
        <v>427877</v>
      </c>
      <c r="K645" s="649">
        <v>427877</v>
      </c>
      <c r="L645" s="594" t="s">
        <v>1707</v>
      </c>
      <c r="M645" s="896">
        <v>8</v>
      </c>
      <c r="N645" s="271"/>
      <c r="P645" s="217"/>
      <c r="Q645" s="217"/>
      <c r="R645" s="217"/>
      <c r="S645" s="217"/>
      <c r="T645" s="217"/>
    </row>
    <row r="646" spans="3:20" s="421" customFormat="1" ht="27" customHeight="1">
      <c r="C646" s="587">
        <v>264</v>
      </c>
      <c r="D646" s="591" t="s">
        <v>4014</v>
      </c>
      <c r="E646" s="592">
        <v>869000010072</v>
      </c>
      <c r="F646" s="1577" t="s">
        <v>3039</v>
      </c>
      <c r="G646" s="1578"/>
      <c r="H646" s="593" t="s">
        <v>4388</v>
      </c>
      <c r="I646" s="594" t="s">
        <v>3981</v>
      </c>
      <c r="J646" s="649">
        <v>427877</v>
      </c>
      <c r="K646" s="649">
        <v>427877</v>
      </c>
      <c r="L646" s="594" t="s">
        <v>1707</v>
      </c>
      <c r="M646" s="896">
        <v>8</v>
      </c>
      <c r="N646" s="271"/>
      <c r="P646" s="217"/>
      <c r="Q646" s="217"/>
      <c r="R646" s="217"/>
      <c r="S646" s="217"/>
      <c r="T646" s="217"/>
    </row>
    <row r="647" spans="3:20" s="421" customFormat="1" ht="27" customHeight="1">
      <c r="C647" s="587">
        <v>265</v>
      </c>
      <c r="D647" s="591" t="s">
        <v>4014</v>
      </c>
      <c r="E647" s="592">
        <v>869000010073</v>
      </c>
      <c r="F647" s="1577" t="s">
        <v>3039</v>
      </c>
      <c r="G647" s="1578"/>
      <c r="H647" s="593" t="s">
        <v>4389</v>
      </c>
      <c r="I647" s="594" t="s">
        <v>3981</v>
      </c>
      <c r="J647" s="649">
        <v>427877</v>
      </c>
      <c r="K647" s="649">
        <v>427877</v>
      </c>
      <c r="L647" s="594" t="s">
        <v>1707</v>
      </c>
      <c r="M647" s="896">
        <v>8</v>
      </c>
      <c r="N647" s="271"/>
      <c r="P647" s="217"/>
      <c r="Q647" s="217"/>
      <c r="R647" s="217"/>
      <c r="S647" s="217"/>
      <c r="T647" s="217"/>
    </row>
    <row r="648" spans="3:20" s="421" customFormat="1" ht="27" customHeight="1">
      <c r="C648" s="587">
        <v>266</v>
      </c>
      <c r="D648" s="591" t="s">
        <v>4014</v>
      </c>
      <c r="E648" s="592">
        <v>869000010074</v>
      </c>
      <c r="F648" s="1577" t="s">
        <v>3039</v>
      </c>
      <c r="G648" s="1578"/>
      <c r="H648" s="593" t="s">
        <v>4390</v>
      </c>
      <c r="I648" s="594" t="s">
        <v>3981</v>
      </c>
      <c r="J648" s="649">
        <v>427877</v>
      </c>
      <c r="K648" s="649">
        <v>427877</v>
      </c>
      <c r="L648" s="594" t="s">
        <v>1707</v>
      </c>
      <c r="M648" s="896">
        <v>8</v>
      </c>
      <c r="N648" s="271"/>
      <c r="P648" s="217"/>
      <c r="Q648" s="217"/>
      <c r="R648" s="217"/>
      <c r="S648" s="217"/>
      <c r="T648" s="217"/>
    </row>
    <row r="649" spans="3:20" s="421" customFormat="1" ht="27" customHeight="1">
      <c r="C649" s="587">
        <v>267</v>
      </c>
      <c r="D649" s="591" t="s">
        <v>4014</v>
      </c>
      <c r="E649" s="592">
        <v>869000010075</v>
      </c>
      <c r="F649" s="1577" t="s">
        <v>3039</v>
      </c>
      <c r="G649" s="1578"/>
      <c r="H649" s="593" t="s">
        <v>4391</v>
      </c>
      <c r="I649" s="594" t="s">
        <v>3981</v>
      </c>
      <c r="J649" s="649">
        <v>427877</v>
      </c>
      <c r="K649" s="649">
        <v>427877</v>
      </c>
      <c r="L649" s="594" t="s">
        <v>1707</v>
      </c>
      <c r="M649" s="896">
        <v>8</v>
      </c>
      <c r="N649" s="271"/>
      <c r="P649" s="217"/>
      <c r="Q649" s="217"/>
      <c r="R649" s="217"/>
      <c r="S649" s="217"/>
      <c r="T649" s="217"/>
    </row>
    <row r="650" spans="3:20" s="421" customFormat="1" ht="27" customHeight="1">
      <c r="C650" s="587">
        <v>268</v>
      </c>
      <c r="D650" s="591" t="s">
        <v>4014</v>
      </c>
      <c r="E650" s="592">
        <v>869000010076</v>
      </c>
      <c r="F650" s="1577" t="s">
        <v>3039</v>
      </c>
      <c r="G650" s="1578"/>
      <c r="H650" s="593" t="s">
        <v>4392</v>
      </c>
      <c r="I650" s="594" t="s">
        <v>3981</v>
      </c>
      <c r="J650" s="649">
        <v>427877</v>
      </c>
      <c r="K650" s="649">
        <v>427877</v>
      </c>
      <c r="L650" s="594" t="s">
        <v>1707</v>
      </c>
      <c r="M650" s="896">
        <v>8</v>
      </c>
      <c r="N650" s="271"/>
      <c r="P650" s="217"/>
      <c r="Q650" s="217"/>
      <c r="R650" s="217"/>
      <c r="S650" s="217"/>
      <c r="T650" s="217"/>
    </row>
    <row r="651" spans="3:20" s="421" customFormat="1" ht="27" customHeight="1">
      <c r="C651" s="587">
        <v>269</v>
      </c>
      <c r="D651" s="591" t="s">
        <v>4014</v>
      </c>
      <c r="E651" s="592">
        <v>869000010077</v>
      </c>
      <c r="F651" s="1577" t="s">
        <v>3039</v>
      </c>
      <c r="G651" s="1578"/>
      <c r="H651" s="593" t="s">
        <v>4393</v>
      </c>
      <c r="I651" s="594" t="s">
        <v>3981</v>
      </c>
      <c r="J651" s="649">
        <v>427877</v>
      </c>
      <c r="K651" s="649">
        <v>427877</v>
      </c>
      <c r="L651" s="594" t="s">
        <v>1707</v>
      </c>
      <c r="M651" s="896">
        <v>8</v>
      </c>
      <c r="N651" s="271"/>
      <c r="P651" s="217"/>
      <c r="Q651" s="217"/>
      <c r="R651" s="217"/>
      <c r="S651" s="217"/>
      <c r="T651" s="217"/>
    </row>
    <row r="652" spans="3:20" s="421" customFormat="1" ht="27" customHeight="1">
      <c r="C652" s="587">
        <v>270</v>
      </c>
      <c r="D652" s="591" t="s">
        <v>4014</v>
      </c>
      <c r="E652" s="592">
        <v>869000010078</v>
      </c>
      <c r="F652" s="1577" t="s">
        <v>3039</v>
      </c>
      <c r="G652" s="1578"/>
      <c r="H652" s="593" t="s">
        <v>4394</v>
      </c>
      <c r="I652" s="594" t="s">
        <v>3981</v>
      </c>
      <c r="J652" s="649">
        <v>427877</v>
      </c>
      <c r="K652" s="649">
        <v>427877</v>
      </c>
      <c r="L652" s="594" t="s">
        <v>1707</v>
      </c>
      <c r="M652" s="896">
        <v>8</v>
      </c>
      <c r="N652" s="271"/>
      <c r="P652" s="217"/>
      <c r="Q652" s="217"/>
      <c r="R652" s="217"/>
      <c r="S652" s="217"/>
      <c r="T652" s="217"/>
    </row>
    <row r="653" spans="3:20" s="421" customFormat="1" ht="27" customHeight="1">
      <c r="C653" s="587">
        <v>271</v>
      </c>
      <c r="D653" s="591" t="s">
        <v>4014</v>
      </c>
      <c r="E653" s="592">
        <v>869000010079</v>
      </c>
      <c r="F653" s="1577" t="s">
        <v>3039</v>
      </c>
      <c r="G653" s="1578"/>
      <c r="H653" s="593" t="s">
        <v>4395</v>
      </c>
      <c r="I653" s="594" t="s">
        <v>3981</v>
      </c>
      <c r="J653" s="649">
        <v>427877</v>
      </c>
      <c r="K653" s="649">
        <v>427877</v>
      </c>
      <c r="L653" s="594" t="s">
        <v>1707</v>
      </c>
      <c r="M653" s="896">
        <v>8</v>
      </c>
      <c r="N653" s="271"/>
      <c r="P653" s="217"/>
      <c r="Q653" s="217"/>
      <c r="R653" s="217"/>
      <c r="S653" s="217"/>
      <c r="T653" s="217"/>
    </row>
    <row r="654" spans="3:20" s="421" customFormat="1" ht="27" customHeight="1">
      <c r="C654" s="587">
        <v>272</v>
      </c>
      <c r="D654" s="591" t="s">
        <v>4014</v>
      </c>
      <c r="E654" s="592">
        <v>869000010080</v>
      </c>
      <c r="F654" s="1577" t="s">
        <v>3039</v>
      </c>
      <c r="G654" s="1578"/>
      <c r="H654" s="593" t="s">
        <v>4396</v>
      </c>
      <c r="I654" s="594" t="s">
        <v>3981</v>
      </c>
      <c r="J654" s="649">
        <v>427877</v>
      </c>
      <c r="K654" s="649">
        <v>427877</v>
      </c>
      <c r="L654" s="594" t="s">
        <v>1707</v>
      </c>
      <c r="M654" s="896">
        <v>8</v>
      </c>
      <c r="N654" s="271"/>
      <c r="P654" s="217"/>
      <c r="Q654" s="217"/>
      <c r="R654" s="217"/>
      <c r="S654" s="217"/>
      <c r="T654" s="217"/>
    </row>
    <row r="655" spans="3:20" s="421" customFormat="1" ht="27" customHeight="1">
      <c r="C655" s="587">
        <v>273</v>
      </c>
      <c r="D655" s="591" t="s">
        <v>4014</v>
      </c>
      <c r="E655" s="592">
        <v>869000010081</v>
      </c>
      <c r="F655" s="1577" t="s">
        <v>3039</v>
      </c>
      <c r="G655" s="1578"/>
      <c r="H655" s="593" t="s">
        <v>4397</v>
      </c>
      <c r="I655" s="594" t="s">
        <v>3981</v>
      </c>
      <c r="J655" s="649">
        <v>427877</v>
      </c>
      <c r="K655" s="649">
        <v>427877</v>
      </c>
      <c r="L655" s="594" t="s">
        <v>1707</v>
      </c>
      <c r="M655" s="896">
        <v>8</v>
      </c>
      <c r="N655" s="271"/>
      <c r="P655" s="217"/>
      <c r="Q655" s="217"/>
      <c r="R655" s="217"/>
      <c r="S655" s="217"/>
      <c r="T655" s="217"/>
    </row>
    <row r="656" spans="3:20" s="421" customFormat="1" ht="27" customHeight="1">
      <c r="C656" s="587">
        <v>274</v>
      </c>
      <c r="D656" s="591" t="s">
        <v>4014</v>
      </c>
      <c r="E656" s="592">
        <v>869000010082</v>
      </c>
      <c r="F656" s="1577" t="s">
        <v>3039</v>
      </c>
      <c r="G656" s="1578"/>
      <c r="H656" s="593" t="s">
        <v>4398</v>
      </c>
      <c r="I656" s="594" t="s">
        <v>3981</v>
      </c>
      <c r="J656" s="649">
        <v>427877</v>
      </c>
      <c r="K656" s="649">
        <v>427877</v>
      </c>
      <c r="L656" s="594" t="s">
        <v>1707</v>
      </c>
      <c r="M656" s="896">
        <v>8</v>
      </c>
      <c r="N656" s="271"/>
      <c r="P656" s="217"/>
      <c r="Q656" s="217"/>
      <c r="R656" s="217"/>
      <c r="S656" s="217"/>
      <c r="T656" s="217"/>
    </row>
    <row r="657" spans="3:20" s="421" customFormat="1" ht="27" customHeight="1">
      <c r="C657" s="587">
        <v>275</v>
      </c>
      <c r="D657" s="591" t="s">
        <v>4014</v>
      </c>
      <c r="E657" s="592">
        <v>869000010083</v>
      </c>
      <c r="F657" s="1577" t="s">
        <v>3039</v>
      </c>
      <c r="G657" s="1578"/>
      <c r="H657" s="593" t="s">
        <v>4399</v>
      </c>
      <c r="I657" s="594" t="s">
        <v>3981</v>
      </c>
      <c r="J657" s="649">
        <v>427877</v>
      </c>
      <c r="K657" s="649">
        <v>427877</v>
      </c>
      <c r="L657" s="594" t="s">
        <v>1707</v>
      </c>
      <c r="M657" s="896">
        <v>8</v>
      </c>
      <c r="N657" s="271"/>
      <c r="P657" s="217"/>
      <c r="Q657" s="217"/>
      <c r="R657" s="217"/>
      <c r="S657" s="217"/>
      <c r="T657" s="217"/>
    </row>
    <row r="658" spans="3:20" s="421" customFormat="1" ht="27" customHeight="1">
      <c r="C658" s="587">
        <v>276</v>
      </c>
      <c r="D658" s="591" t="s">
        <v>4014</v>
      </c>
      <c r="E658" s="592">
        <v>869000010084</v>
      </c>
      <c r="F658" s="1577" t="s">
        <v>3039</v>
      </c>
      <c r="G658" s="1578"/>
      <c r="H658" s="593" t="s">
        <v>4400</v>
      </c>
      <c r="I658" s="594" t="s">
        <v>3981</v>
      </c>
      <c r="J658" s="649">
        <v>427877</v>
      </c>
      <c r="K658" s="649">
        <v>427877</v>
      </c>
      <c r="L658" s="594" t="s">
        <v>1707</v>
      </c>
      <c r="M658" s="896">
        <v>8</v>
      </c>
      <c r="N658" s="271"/>
      <c r="P658" s="217"/>
      <c r="Q658" s="217"/>
      <c r="R658" s="217"/>
      <c r="S658" s="217"/>
      <c r="T658" s="217"/>
    </row>
    <row r="659" spans="3:20" s="421" customFormat="1" ht="27" customHeight="1">
      <c r="C659" s="587">
        <v>277</v>
      </c>
      <c r="D659" s="591" t="s">
        <v>4014</v>
      </c>
      <c r="E659" s="592">
        <v>869000010553</v>
      </c>
      <c r="F659" s="1577" t="s">
        <v>3039</v>
      </c>
      <c r="G659" s="1578"/>
      <c r="H659" s="593" t="s">
        <v>4401</v>
      </c>
      <c r="I659" s="594" t="s">
        <v>3981</v>
      </c>
      <c r="J659" s="649">
        <v>235578.33</v>
      </c>
      <c r="K659" s="649">
        <v>235578.33</v>
      </c>
      <c r="L659" s="594" t="s">
        <v>1707</v>
      </c>
      <c r="M659" s="896">
        <v>8</v>
      </c>
      <c r="N659" s="271"/>
      <c r="P659" s="217"/>
      <c r="Q659" s="217"/>
      <c r="R659" s="217"/>
      <c r="S659" s="217"/>
      <c r="T659" s="217"/>
    </row>
    <row r="660" spans="3:20" s="421" customFormat="1" ht="27" customHeight="1">
      <c r="C660" s="587">
        <v>278</v>
      </c>
      <c r="D660" s="591" t="s">
        <v>4014</v>
      </c>
      <c r="E660" s="592">
        <v>869000010554</v>
      </c>
      <c r="F660" s="1577" t="s">
        <v>3039</v>
      </c>
      <c r="G660" s="1578"/>
      <c r="H660" s="593" t="s">
        <v>4402</v>
      </c>
      <c r="I660" s="594" t="s">
        <v>3981</v>
      </c>
      <c r="J660" s="649">
        <v>235578.33</v>
      </c>
      <c r="K660" s="649">
        <v>235578.33</v>
      </c>
      <c r="L660" s="594" t="s">
        <v>1707</v>
      </c>
      <c r="M660" s="896">
        <v>8</v>
      </c>
      <c r="N660" s="271"/>
      <c r="P660" s="217"/>
      <c r="Q660" s="217"/>
      <c r="R660" s="217"/>
      <c r="S660" s="217"/>
      <c r="T660" s="217"/>
    </row>
    <row r="661" spans="3:20" s="421" customFormat="1" ht="27" customHeight="1">
      <c r="C661" s="587">
        <v>279</v>
      </c>
      <c r="D661" s="591" t="s">
        <v>4014</v>
      </c>
      <c r="E661" s="592">
        <v>869000010555</v>
      </c>
      <c r="F661" s="1577" t="s">
        <v>3039</v>
      </c>
      <c r="G661" s="1578"/>
      <c r="H661" s="593" t="s">
        <v>4403</v>
      </c>
      <c r="I661" s="594" t="s">
        <v>3981</v>
      </c>
      <c r="J661" s="649">
        <v>235578.33</v>
      </c>
      <c r="K661" s="649">
        <v>235578.33</v>
      </c>
      <c r="L661" s="594" t="s">
        <v>1707</v>
      </c>
      <c r="M661" s="896">
        <v>8</v>
      </c>
      <c r="N661" s="271"/>
      <c r="P661" s="217"/>
      <c r="Q661" s="217"/>
      <c r="R661" s="217"/>
      <c r="S661" s="217"/>
      <c r="T661" s="217"/>
    </row>
    <row r="662" spans="3:20" s="421" customFormat="1" ht="27" customHeight="1">
      <c r="C662" s="587">
        <v>280</v>
      </c>
      <c r="D662" s="591" t="s">
        <v>4014</v>
      </c>
      <c r="E662" s="592">
        <v>869000010556</v>
      </c>
      <c r="F662" s="1577" t="s">
        <v>3039</v>
      </c>
      <c r="G662" s="1578"/>
      <c r="H662" s="593" t="s">
        <v>4404</v>
      </c>
      <c r="I662" s="594" t="s">
        <v>3981</v>
      </c>
      <c r="J662" s="649">
        <v>235578.33</v>
      </c>
      <c r="K662" s="649">
        <v>235578.33</v>
      </c>
      <c r="L662" s="594" t="s">
        <v>1707</v>
      </c>
      <c r="M662" s="896">
        <v>8</v>
      </c>
      <c r="N662" s="271"/>
      <c r="P662" s="217"/>
      <c r="Q662" s="217"/>
      <c r="R662" s="217"/>
      <c r="S662" s="217"/>
      <c r="T662" s="217"/>
    </row>
    <row r="663" spans="3:20" s="421" customFormat="1" ht="27" customHeight="1">
      <c r="C663" s="587">
        <v>281</v>
      </c>
      <c r="D663" s="591" t="s">
        <v>4014</v>
      </c>
      <c r="E663" s="592">
        <v>869000010557</v>
      </c>
      <c r="F663" s="1577" t="s">
        <v>3039</v>
      </c>
      <c r="G663" s="1578"/>
      <c r="H663" s="593" t="s">
        <v>4405</v>
      </c>
      <c r="I663" s="594" t="s">
        <v>3981</v>
      </c>
      <c r="J663" s="649">
        <v>235578.33</v>
      </c>
      <c r="K663" s="649">
        <v>235578.33</v>
      </c>
      <c r="L663" s="594" t="s">
        <v>1707</v>
      </c>
      <c r="M663" s="896">
        <v>8</v>
      </c>
      <c r="N663" s="271"/>
      <c r="P663" s="217"/>
      <c r="Q663" s="217"/>
      <c r="R663" s="217"/>
      <c r="S663" s="217"/>
      <c r="T663" s="217"/>
    </row>
    <row r="664" spans="3:20" s="421" customFormat="1" ht="27" customHeight="1">
      <c r="C664" s="587">
        <v>282</v>
      </c>
      <c r="D664" s="591" t="s">
        <v>4014</v>
      </c>
      <c r="E664" s="592">
        <v>869000010559</v>
      </c>
      <c r="F664" s="1577" t="s">
        <v>3039</v>
      </c>
      <c r="G664" s="1578"/>
      <c r="H664" s="593" t="s">
        <v>4406</v>
      </c>
      <c r="I664" s="594" t="s">
        <v>3981</v>
      </c>
      <c r="J664" s="649">
        <v>235578.33</v>
      </c>
      <c r="K664" s="649">
        <v>235578.33</v>
      </c>
      <c r="L664" s="594" t="s">
        <v>1707</v>
      </c>
      <c r="M664" s="896">
        <v>8</v>
      </c>
      <c r="N664" s="271"/>
      <c r="P664" s="217"/>
      <c r="Q664" s="217"/>
      <c r="R664" s="217"/>
      <c r="S664" s="217"/>
      <c r="T664" s="217"/>
    </row>
    <row r="665" spans="3:20" s="421" customFormat="1" ht="27" customHeight="1">
      <c r="C665" s="587">
        <v>283</v>
      </c>
      <c r="D665" s="591" t="s">
        <v>4014</v>
      </c>
      <c r="E665" s="592">
        <v>869000010560</v>
      </c>
      <c r="F665" s="1577" t="s">
        <v>3039</v>
      </c>
      <c r="G665" s="1578"/>
      <c r="H665" s="593" t="s">
        <v>4407</v>
      </c>
      <c r="I665" s="594" t="s">
        <v>3981</v>
      </c>
      <c r="J665" s="649">
        <v>235578.33</v>
      </c>
      <c r="K665" s="649">
        <v>235578.33</v>
      </c>
      <c r="L665" s="594" t="s">
        <v>1707</v>
      </c>
      <c r="M665" s="896">
        <v>8</v>
      </c>
      <c r="N665" s="271"/>
      <c r="P665" s="217"/>
      <c r="Q665" s="217"/>
      <c r="R665" s="217"/>
      <c r="S665" s="217"/>
      <c r="T665" s="217"/>
    </row>
    <row r="666" spans="3:20" s="421" customFormat="1" ht="27" customHeight="1">
      <c r="C666" s="587">
        <v>284</v>
      </c>
      <c r="D666" s="591" t="s">
        <v>4014</v>
      </c>
      <c r="E666" s="592">
        <v>869000010561</v>
      </c>
      <c r="F666" s="1577" t="s">
        <v>3039</v>
      </c>
      <c r="G666" s="1578"/>
      <c r="H666" s="593" t="s">
        <v>4408</v>
      </c>
      <c r="I666" s="594" t="s">
        <v>3981</v>
      </c>
      <c r="J666" s="649">
        <v>235578.33</v>
      </c>
      <c r="K666" s="649">
        <v>235578.33</v>
      </c>
      <c r="L666" s="594" t="s">
        <v>1707</v>
      </c>
      <c r="M666" s="896">
        <v>8</v>
      </c>
      <c r="N666" s="271"/>
      <c r="P666" s="217"/>
      <c r="Q666" s="217"/>
      <c r="R666" s="217"/>
      <c r="S666" s="217"/>
      <c r="T666" s="217"/>
    </row>
    <row r="667" spans="3:20" s="421" customFormat="1" ht="27" customHeight="1">
      <c r="C667" s="587">
        <v>285</v>
      </c>
      <c r="D667" s="591" t="s">
        <v>4014</v>
      </c>
      <c r="E667" s="592">
        <v>869000011116</v>
      </c>
      <c r="F667" s="1577" t="s">
        <v>3039</v>
      </c>
      <c r="G667" s="1578"/>
      <c r="H667" s="593" t="s">
        <v>4409</v>
      </c>
      <c r="I667" s="594" t="s">
        <v>3981</v>
      </c>
      <c r="J667" s="649">
        <v>250000</v>
      </c>
      <c r="K667" s="649">
        <v>250000</v>
      </c>
      <c r="L667" s="594" t="s">
        <v>1707</v>
      </c>
      <c r="M667" s="896">
        <v>8</v>
      </c>
      <c r="N667" s="271"/>
      <c r="P667" s="217"/>
      <c r="Q667" s="217"/>
      <c r="R667" s="217"/>
      <c r="S667" s="217"/>
      <c r="T667" s="217"/>
    </row>
    <row r="668" spans="3:20" s="421" customFormat="1" ht="27" customHeight="1">
      <c r="C668" s="587">
        <v>286</v>
      </c>
      <c r="D668" s="591" t="s">
        <v>4014</v>
      </c>
      <c r="E668" s="592">
        <v>869000011675</v>
      </c>
      <c r="F668" s="1577" t="s">
        <v>3039</v>
      </c>
      <c r="G668" s="1578"/>
      <c r="H668" s="593" t="s">
        <v>4410</v>
      </c>
      <c r="I668" s="594" t="s">
        <v>3981</v>
      </c>
      <c r="J668" s="649">
        <v>160000</v>
      </c>
      <c r="K668" s="649">
        <v>160000</v>
      </c>
      <c r="L668" s="594" t="s">
        <v>1707</v>
      </c>
      <c r="M668" s="896">
        <v>8</v>
      </c>
      <c r="N668" s="271"/>
      <c r="P668" s="217"/>
      <c r="Q668" s="217"/>
      <c r="R668" s="217"/>
      <c r="S668" s="217"/>
      <c r="T668" s="217"/>
    </row>
    <row r="669" spans="3:20" s="421" customFormat="1" ht="27" customHeight="1">
      <c r="C669" s="587">
        <v>287</v>
      </c>
      <c r="D669" s="591" t="s">
        <v>4014</v>
      </c>
      <c r="E669" s="592">
        <v>869000011676</v>
      </c>
      <c r="F669" s="1577" t="s">
        <v>3039</v>
      </c>
      <c r="G669" s="1578"/>
      <c r="H669" s="593" t="s">
        <v>4411</v>
      </c>
      <c r="I669" s="594" t="s">
        <v>3981</v>
      </c>
      <c r="J669" s="649">
        <v>160000</v>
      </c>
      <c r="K669" s="649">
        <v>160000</v>
      </c>
      <c r="L669" s="594" t="s">
        <v>1707</v>
      </c>
      <c r="M669" s="896">
        <v>8</v>
      </c>
      <c r="N669" s="271"/>
      <c r="P669" s="217"/>
      <c r="Q669" s="217"/>
      <c r="R669" s="217"/>
      <c r="S669" s="217"/>
      <c r="T669" s="217"/>
    </row>
    <row r="670" spans="3:20" s="421" customFormat="1" ht="27" customHeight="1">
      <c r="C670" s="587">
        <v>288</v>
      </c>
      <c r="D670" s="591" t="s">
        <v>4014</v>
      </c>
      <c r="E670" s="592">
        <v>869000011682</v>
      </c>
      <c r="F670" s="1577" t="s">
        <v>3039</v>
      </c>
      <c r="G670" s="1578"/>
      <c r="H670" s="593" t="s">
        <v>4412</v>
      </c>
      <c r="I670" s="594" t="s">
        <v>3981</v>
      </c>
      <c r="J670" s="649">
        <v>160000</v>
      </c>
      <c r="K670" s="649">
        <v>160000</v>
      </c>
      <c r="L670" s="594" t="s">
        <v>1707</v>
      </c>
      <c r="M670" s="896">
        <v>8</v>
      </c>
      <c r="N670" s="271"/>
      <c r="P670" s="217"/>
      <c r="Q670" s="217"/>
      <c r="R670" s="217"/>
      <c r="S670" s="217"/>
      <c r="T670" s="217"/>
    </row>
    <row r="671" spans="3:20" s="421" customFormat="1" ht="27" customHeight="1">
      <c r="C671" s="587">
        <v>289</v>
      </c>
      <c r="D671" s="591" t="s">
        <v>4014</v>
      </c>
      <c r="E671" s="592">
        <v>869000011683</v>
      </c>
      <c r="F671" s="1577" t="s">
        <v>3039</v>
      </c>
      <c r="G671" s="1578"/>
      <c r="H671" s="593" t="s">
        <v>4413</v>
      </c>
      <c r="I671" s="594" t="s">
        <v>3981</v>
      </c>
      <c r="J671" s="649">
        <v>160000</v>
      </c>
      <c r="K671" s="649">
        <v>160000</v>
      </c>
      <c r="L671" s="594" t="s">
        <v>1707</v>
      </c>
      <c r="M671" s="896">
        <v>8</v>
      </c>
      <c r="N671" s="271"/>
      <c r="P671" s="217"/>
      <c r="Q671" s="217"/>
      <c r="R671" s="217"/>
      <c r="S671" s="217"/>
      <c r="T671" s="217"/>
    </row>
    <row r="672" spans="3:20" s="421" customFormat="1" ht="27" customHeight="1">
      <c r="C672" s="587">
        <v>290</v>
      </c>
      <c r="D672" s="591" t="s">
        <v>4014</v>
      </c>
      <c r="E672" s="592">
        <v>869000012025</v>
      </c>
      <c r="F672" s="1577" t="s">
        <v>3039</v>
      </c>
      <c r="G672" s="1578"/>
      <c r="H672" s="593" t="s">
        <v>4414</v>
      </c>
      <c r="I672" s="594" t="s">
        <v>3981</v>
      </c>
      <c r="J672" s="649">
        <v>235578.33</v>
      </c>
      <c r="K672" s="649">
        <v>235578.33</v>
      </c>
      <c r="L672" s="594" t="s">
        <v>1707</v>
      </c>
      <c r="M672" s="896">
        <v>8</v>
      </c>
      <c r="N672" s="271"/>
      <c r="P672" s="217"/>
      <c r="Q672" s="217"/>
      <c r="R672" s="217"/>
      <c r="S672" s="217"/>
      <c r="T672" s="217"/>
    </row>
    <row r="673" spans="3:20" s="421" customFormat="1" ht="27" customHeight="1">
      <c r="C673" s="587">
        <v>291</v>
      </c>
      <c r="D673" s="591" t="s">
        <v>4014</v>
      </c>
      <c r="E673" s="592">
        <v>869000012543</v>
      </c>
      <c r="F673" s="1577" t="s">
        <v>3039</v>
      </c>
      <c r="G673" s="1578"/>
      <c r="H673" s="593" t="s">
        <v>4415</v>
      </c>
      <c r="I673" s="594" t="s">
        <v>3981</v>
      </c>
      <c r="J673" s="649">
        <v>147516.47</v>
      </c>
      <c r="K673" s="649">
        <v>147516.47</v>
      </c>
      <c r="L673" s="594" t="s">
        <v>1707</v>
      </c>
      <c r="M673" s="896">
        <v>8</v>
      </c>
      <c r="N673" s="271"/>
      <c r="P673" s="217"/>
      <c r="Q673" s="217"/>
      <c r="R673" s="217"/>
      <c r="S673" s="217"/>
      <c r="T673" s="217"/>
    </row>
    <row r="674" spans="3:20" s="421" customFormat="1" ht="27" customHeight="1">
      <c r="C674" s="587">
        <v>292</v>
      </c>
      <c r="D674" s="591" t="s">
        <v>4014</v>
      </c>
      <c r="E674" s="592">
        <v>869000012544</v>
      </c>
      <c r="F674" s="1577" t="s">
        <v>3039</v>
      </c>
      <c r="G674" s="1578"/>
      <c r="H674" s="593" t="s">
        <v>4416</v>
      </c>
      <c r="I674" s="594" t="s">
        <v>3981</v>
      </c>
      <c r="J674" s="649">
        <v>147516.48000000001</v>
      </c>
      <c r="K674" s="649">
        <v>147516.48000000001</v>
      </c>
      <c r="L674" s="594" t="s">
        <v>1707</v>
      </c>
      <c r="M674" s="896">
        <v>8</v>
      </c>
      <c r="N674" s="271"/>
      <c r="P674" s="217"/>
      <c r="Q674" s="217"/>
      <c r="R674" s="217"/>
      <c r="S674" s="217"/>
      <c r="T674" s="217"/>
    </row>
    <row r="675" spans="3:20" s="421" customFormat="1" ht="27" customHeight="1">
      <c r="C675" s="587">
        <v>293</v>
      </c>
      <c r="D675" s="591" t="s">
        <v>4014</v>
      </c>
      <c r="E675" s="592">
        <v>869000012545</v>
      </c>
      <c r="F675" s="1577" t="s">
        <v>3039</v>
      </c>
      <c r="G675" s="1578"/>
      <c r="H675" s="593" t="s">
        <v>4417</v>
      </c>
      <c r="I675" s="594" t="s">
        <v>3981</v>
      </c>
      <c r="J675" s="649">
        <v>147516.47</v>
      </c>
      <c r="K675" s="649">
        <v>147516.47</v>
      </c>
      <c r="L675" s="594" t="s">
        <v>1707</v>
      </c>
      <c r="M675" s="896">
        <v>8</v>
      </c>
      <c r="N675" s="271"/>
      <c r="P675" s="217"/>
      <c r="Q675" s="217"/>
      <c r="R675" s="217"/>
      <c r="S675" s="217"/>
      <c r="T675" s="217"/>
    </row>
    <row r="676" spans="3:20" s="421" customFormat="1" ht="27" customHeight="1">
      <c r="C676" s="587">
        <v>294</v>
      </c>
      <c r="D676" s="591" t="s">
        <v>4014</v>
      </c>
      <c r="E676" s="592">
        <v>869000012546</v>
      </c>
      <c r="F676" s="1577" t="s">
        <v>3039</v>
      </c>
      <c r="G676" s="1578"/>
      <c r="H676" s="593" t="s">
        <v>4418</v>
      </c>
      <c r="I676" s="594" t="s">
        <v>3981</v>
      </c>
      <c r="J676" s="649">
        <v>147516.48000000001</v>
      </c>
      <c r="K676" s="649">
        <v>147516.48000000001</v>
      </c>
      <c r="L676" s="594" t="s">
        <v>1707</v>
      </c>
      <c r="M676" s="896">
        <v>8</v>
      </c>
      <c r="N676" s="271"/>
      <c r="P676" s="217"/>
      <c r="Q676" s="217"/>
      <c r="R676" s="217"/>
      <c r="S676" s="217"/>
      <c r="T676" s="217"/>
    </row>
    <row r="677" spans="3:20" s="421" customFormat="1" ht="27" customHeight="1">
      <c r="C677" s="587">
        <v>295</v>
      </c>
      <c r="D677" s="591" t="s">
        <v>4014</v>
      </c>
      <c r="E677" s="592">
        <v>869000012547</v>
      </c>
      <c r="F677" s="1577" t="s">
        <v>3039</v>
      </c>
      <c r="G677" s="1578"/>
      <c r="H677" s="593" t="s">
        <v>4419</v>
      </c>
      <c r="I677" s="594" t="s">
        <v>3981</v>
      </c>
      <c r="J677" s="649">
        <v>147516.47</v>
      </c>
      <c r="K677" s="649">
        <v>147516.47</v>
      </c>
      <c r="L677" s="594" t="s">
        <v>1707</v>
      </c>
      <c r="M677" s="896">
        <v>8</v>
      </c>
      <c r="N677" s="271"/>
      <c r="P677" s="217"/>
      <c r="Q677" s="217"/>
      <c r="R677" s="217"/>
      <c r="S677" s="217"/>
      <c r="T677" s="217"/>
    </row>
    <row r="678" spans="3:20" s="421" customFormat="1" ht="27" customHeight="1">
      <c r="C678" s="587">
        <v>296</v>
      </c>
      <c r="D678" s="591" t="s">
        <v>4014</v>
      </c>
      <c r="E678" s="592">
        <v>869000012548</v>
      </c>
      <c r="F678" s="1577" t="s">
        <v>3039</v>
      </c>
      <c r="G678" s="1578"/>
      <c r="H678" s="593" t="s">
        <v>4420</v>
      </c>
      <c r="I678" s="594" t="s">
        <v>3981</v>
      </c>
      <c r="J678" s="649">
        <v>147516.48000000001</v>
      </c>
      <c r="K678" s="649">
        <v>147516.48000000001</v>
      </c>
      <c r="L678" s="594" t="s">
        <v>1707</v>
      </c>
      <c r="M678" s="896">
        <v>8</v>
      </c>
      <c r="N678" s="271"/>
      <c r="P678" s="217"/>
      <c r="Q678" s="217"/>
      <c r="R678" s="217"/>
      <c r="S678" s="217"/>
      <c r="T678" s="217"/>
    </row>
    <row r="679" spans="3:20" s="421" customFormat="1" ht="27" customHeight="1">
      <c r="C679" s="587">
        <v>297</v>
      </c>
      <c r="D679" s="591" t="s">
        <v>4014</v>
      </c>
      <c r="E679" s="592">
        <v>869000010520</v>
      </c>
      <c r="F679" s="1577" t="s">
        <v>4421</v>
      </c>
      <c r="G679" s="1578"/>
      <c r="H679" s="593" t="s">
        <v>4422</v>
      </c>
      <c r="I679" s="594" t="s">
        <v>3981</v>
      </c>
      <c r="J679" s="649">
        <v>235578.33</v>
      </c>
      <c r="K679" s="649">
        <v>235578.33</v>
      </c>
      <c r="L679" s="594" t="s">
        <v>1707</v>
      </c>
      <c r="M679" s="896">
        <v>4</v>
      </c>
      <c r="N679" s="271"/>
      <c r="P679" s="217"/>
      <c r="Q679" s="217"/>
      <c r="R679" s="217"/>
      <c r="S679" s="217"/>
      <c r="T679" s="217"/>
    </row>
    <row r="680" spans="3:20" s="421" customFormat="1" ht="27" customHeight="1">
      <c r="C680" s="587">
        <v>298</v>
      </c>
      <c r="D680" s="591" t="s">
        <v>4014</v>
      </c>
      <c r="E680" s="592">
        <v>869000010521</v>
      </c>
      <c r="F680" s="1577" t="s">
        <v>4421</v>
      </c>
      <c r="G680" s="1578"/>
      <c r="H680" s="593" t="s">
        <v>4423</v>
      </c>
      <c r="I680" s="594" t="s">
        <v>3981</v>
      </c>
      <c r="J680" s="649">
        <v>235578.33</v>
      </c>
      <c r="K680" s="649">
        <v>235578.33</v>
      </c>
      <c r="L680" s="594" t="s">
        <v>1707</v>
      </c>
      <c r="M680" s="896">
        <v>4</v>
      </c>
      <c r="N680" s="271"/>
      <c r="P680" s="217"/>
      <c r="Q680" s="217"/>
      <c r="R680" s="217"/>
      <c r="S680" s="217"/>
      <c r="T680" s="217"/>
    </row>
    <row r="681" spans="3:20" s="421" customFormat="1" ht="27" customHeight="1">
      <c r="C681" s="587">
        <v>299</v>
      </c>
      <c r="D681" s="591" t="s">
        <v>4014</v>
      </c>
      <c r="E681" s="592">
        <v>869000010522</v>
      </c>
      <c r="F681" s="1577" t="s">
        <v>4421</v>
      </c>
      <c r="G681" s="1578"/>
      <c r="H681" s="593" t="s">
        <v>4424</v>
      </c>
      <c r="I681" s="594" t="s">
        <v>3981</v>
      </c>
      <c r="J681" s="649">
        <v>235578.33</v>
      </c>
      <c r="K681" s="649">
        <v>235578.33</v>
      </c>
      <c r="L681" s="594" t="s">
        <v>1707</v>
      </c>
      <c r="M681" s="896">
        <v>4</v>
      </c>
      <c r="N681" s="271"/>
      <c r="P681" s="217"/>
      <c r="Q681" s="217"/>
      <c r="R681" s="217"/>
      <c r="S681" s="217"/>
      <c r="T681" s="217"/>
    </row>
    <row r="682" spans="3:20" s="421" customFormat="1" ht="27" customHeight="1">
      <c r="C682" s="587">
        <v>300</v>
      </c>
      <c r="D682" s="591" t="s">
        <v>4014</v>
      </c>
      <c r="E682" s="592">
        <v>869000010523</v>
      </c>
      <c r="F682" s="1577" t="s">
        <v>4421</v>
      </c>
      <c r="G682" s="1578"/>
      <c r="H682" s="593" t="s">
        <v>4425</v>
      </c>
      <c r="I682" s="594" t="s">
        <v>3981</v>
      </c>
      <c r="J682" s="649">
        <v>235578.33</v>
      </c>
      <c r="K682" s="649">
        <v>235578.33</v>
      </c>
      <c r="L682" s="594" t="s">
        <v>1707</v>
      </c>
      <c r="M682" s="896">
        <v>4</v>
      </c>
      <c r="N682" s="271"/>
      <c r="P682" s="217"/>
      <c r="Q682" s="217"/>
      <c r="R682" s="217"/>
      <c r="S682" s="217"/>
      <c r="T682" s="217"/>
    </row>
    <row r="683" spans="3:20" s="421" customFormat="1" ht="27" customHeight="1">
      <c r="C683" s="587">
        <v>301</v>
      </c>
      <c r="D683" s="591" t="s">
        <v>4014</v>
      </c>
      <c r="E683" s="592">
        <v>869000010524</v>
      </c>
      <c r="F683" s="1577" t="s">
        <v>4421</v>
      </c>
      <c r="G683" s="1578"/>
      <c r="H683" s="593" t="s">
        <v>4426</v>
      </c>
      <c r="I683" s="594" t="s">
        <v>3981</v>
      </c>
      <c r="J683" s="649">
        <v>235578.33</v>
      </c>
      <c r="K683" s="649">
        <v>235578.33</v>
      </c>
      <c r="L683" s="594" t="s">
        <v>1707</v>
      </c>
      <c r="M683" s="896">
        <v>4</v>
      </c>
      <c r="N683" s="271"/>
      <c r="P683" s="217"/>
      <c r="Q683" s="217"/>
      <c r="R683" s="217"/>
      <c r="S683" s="217"/>
      <c r="T683" s="217"/>
    </row>
    <row r="684" spans="3:20" s="421" customFormat="1" ht="27" customHeight="1">
      <c r="C684" s="587">
        <v>302</v>
      </c>
      <c r="D684" s="591" t="s">
        <v>4014</v>
      </c>
      <c r="E684" s="592">
        <v>869000010525</v>
      </c>
      <c r="F684" s="1577" t="s">
        <v>4421</v>
      </c>
      <c r="G684" s="1578"/>
      <c r="H684" s="593" t="s">
        <v>4427</v>
      </c>
      <c r="I684" s="594" t="s">
        <v>3981</v>
      </c>
      <c r="J684" s="649">
        <v>235578.33</v>
      </c>
      <c r="K684" s="649">
        <v>235578.33</v>
      </c>
      <c r="L684" s="594" t="s">
        <v>1707</v>
      </c>
      <c r="M684" s="896">
        <v>4</v>
      </c>
      <c r="N684" s="271"/>
      <c r="P684" s="217"/>
      <c r="Q684" s="217"/>
      <c r="R684" s="217"/>
      <c r="S684" s="217"/>
      <c r="T684" s="217"/>
    </row>
    <row r="685" spans="3:20" s="421" customFormat="1" ht="27" customHeight="1">
      <c r="C685" s="587">
        <v>303</v>
      </c>
      <c r="D685" s="591" t="s">
        <v>4014</v>
      </c>
      <c r="E685" s="592">
        <v>869000010526</v>
      </c>
      <c r="F685" s="1577" t="s">
        <v>4421</v>
      </c>
      <c r="G685" s="1578"/>
      <c r="H685" s="593" t="s">
        <v>4428</v>
      </c>
      <c r="I685" s="594" t="s">
        <v>3981</v>
      </c>
      <c r="J685" s="649">
        <v>235578.33</v>
      </c>
      <c r="K685" s="649">
        <v>235578.33</v>
      </c>
      <c r="L685" s="594" t="s">
        <v>1707</v>
      </c>
      <c r="M685" s="896">
        <v>4</v>
      </c>
      <c r="N685" s="271"/>
      <c r="P685" s="217"/>
      <c r="Q685" s="217"/>
      <c r="R685" s="217"/>
      <c r="S685" s="217"/>
      <c r="T685" s="217"/>
    </row>
    <row r="686" spans="3:20" s="421" customFormat="1" ht="27" customHeight="1">
      <c r="C686" s="587">
        <v>304</v>
      </c>
      <c r="D686" s="591" t="s">
        <v>4014</v>
      </c>
      <c r="E686" s="592">
        <v>869000010527</v>
      </c>
      <c r="F686" s="1577" t="s">
        <v>4421</v>
      </c>
      <c r="G686" s="1578"/>
      <c r="H686" s="593" t="s">
        <v>4429</v>
      </c>
      <c r="I686" s="594" t="s">
        <v>3981</v>
      </c>
      <c r="J686" s="649">
        <v>235578.33</v>
      </c>
      <c r="K686" s="649">
        <v>235578.33</v>
      </c>
      <c r="L686" s="594" t="s">
        <v>1707</v>
      </c>
      <c r="M686" s="896">
        <v>4</v>
      </c>
      <c r="N686" s="271"/>
      <c r="P686" s="217"/>
      <c r="Q686" s="217"/>
      <c r="R686" s="217"/>
      <c r="S686" s="217"/>
      <c r="T686" s="217"/>
    </row>
    <row r="687" spans="3:20" s="421" customFormat="1" ht="27" customHeight="1">
      <c r="C687" s="587">
        <v>305</v>
      </c>
      <c r="D687" s="591" t="s">
        <v>4014</v>
      </c>
      <c r="E687" s="592">
        <v>869000017971</v>
      </c>
      <c r="F687" s="1577" t="s">
        <v>4430</v>
      </c>
      <c r="G687" s="1578"/>
      <c r="H687" s="593" t="s">
        <v>4431</v>
      </c>
      <c r="I687" s="594" t="s">
        <v>3981</v>
      </c>
      <c r="J687" s="649">
        <v>685000</v>
      </c>
      <c r="K687" s="649">
        <v>685000</v>
      </c>
      <c r="L687" s="594" t="s">
        <v>1707</v>
      </c>
      <c r="M687" s="896">
        <v>50</v>
      </c>
      <c r="N687" s="271"/>
      <c r="P687" s="217"/>
      <c r="Q687" s="217"/>
      <c r="R687" s="217"/>
      <c r="S687" s="217"/>
      <c r="T687" s="217"/>
    </row>
    <row r="688" spans="3:20" s="421" customFormat="1" ht="27" customHeight="1">
      <c r="C688" s="587">
        <v>306</v>
      </c>
      <c r="D688" s="591" t="s">
        <v>4014</v>
      </c>
      <c r="E688" s="908">
        <v>166500008267</v>
      </c>
      <c r="F688" s="1581" t="s">
        <v>2606</v>
      </c>
      <c r="G688" s="1589"/>
      <c r="H688" s="593" t="s">
        <v>4432</v>
      </c>
      <c r="I688" s="607" t="s">
        <v>3981</v>
      </c>
      <c r="J688" s="653">
        <v>4532129.28</v>
      </c>
      <c r="K688" s="653">
        <v>850315.71</v>
      </c>
      <c r="L688" s="607" t="s">
        <v>1707</v>
      </c>
      <c r="M688" s="901">
        <v>95</v>
      </c>
      <c r="N688" s="271"/>
      <c r="P688" s="217"/>
      <c r="Q688" s="217"/>
      <c r="R688" s="217"/>
      <c r="S688" s="217"/>
      <c r="T688" s="217"/>
    </row>
    <row r="689" spans="3:20" s="421" customFormat="1" ht="27" customHeight="1">
      <c r="C689" s="587">
        <v>307</v>
      </c>
      <c r="D689" s="856" t="s">
        <v>4026</v>
      </c>
      <c r="E689" s="588">
        <v>869000008780</v>
      </c>
      <c r="F689" s="610" t="s">
        <v>4433</v>
      </c>
      <c r="G689" s="611"/>
      <c r="H689" s="612" t="s">
        <v>4434</v>
      </c>
      <c r="I689" s="587" t="s">
        <v>2263</v>
      </c>
      <c r="J689" s="656">
        <v>364620.97</v>
      </c>
      <c r="K689" s="656">
        <v>364620.97</v>
      </c>
      <c r="L689" s="587" t="s">
        <v>1707</v>
      </c>
      <c r="M689" s="895">
        <v>12</v>
      </c>
      <c r="N689" s="271"/>
      <c r="P689" s="217"/>
      <c r="Q689" s="217"/>
      <c r="R689" s="217"/>
      <c r="S689" s="217"/>
      <c r="T689" s="217"/>
    </row>
    <row r="690" spans="3:20" s="421" customFormat="1" ht="27" customHeight="1">
      <c r="C690" s="587">
        <v>308</v>
      </c>
      <c r="D690" s="856" t="s">
        <v>4026</v>
      </c>
      <c r="E690" s="588">
        <v>869000008781</v>
      </c>
      <c r="F690" s="610" t="s">
        <v>4433</v>
      </c>
      <c r="G690" s="611"/>
      <c r="H690" s="612" t="s">
        <v>4435</v>
      </c>
      <c r="I690" s="587" t="s">
        <v>2263</v>
      </c>
      <c r="J690" s="656">
        <v>364620.97</v>
      </c>
      <c r="K690" s="656">
        <v>364620.97</v>
      </c>
      <c r="L690" s="587" t="s">
        <v>1707</v>
      </c>
      <c r="M690" s="895">
        <v>12</v>
      </c>
      <c r="N690" s="271"/>
      <c r="P690" s="217"/>
      <c r="Q690" s="217"/>
      <c r="R690" s="217"/>
      <c r="S690" s="217"/>
      <c r="T690" s="217"/>
    </row>
    <row r="691" spans="3:20" s="421" customFormat="1" ht="27" customHeight="1">
      <c r="C691" s="587">
        <v>309</v>
      </c>
      <c r="D691" s="596" t="s">
        <v>2217</v>
      </c>
      <c r="E691" s="615">
        <v>869000029325</v>
      </c>
      <c r="F691" s="1549" t="s">
        <v>2173</v>
      </c>
      <c r="G691" s="1585"/>
      <c r="H691" s="615" t="s">
        <v>4436</v>
      </c>
      <c r="I691" s="598" t="s">
        <v>3981</v>
      </c>
      <c r="J691" s="650">
        <v>87593.16</v>
      </c>
      <c r="K691" s="650">
        <v>87593.16</v>
      </c>
      <c r="L691" s="609" t="s">
        <v>1707</v>
      </c>
      <c r="M691" s="903">
        <v>7</v>
      </c>
      <c r="N691" s="271"/>
      <c r="P691" s="217"/>
      <c r="Q691" s="217"/>
      <c r="R691" s="217"/>
      <c r="S691" s="217"/>
      <c r="T691" s="217"/>
    </row>
    <row r="692" spans="3:20" s="421" customFormat="1" ht="27" customHeight="1">
      <c r="C692" s="587">
        <v>310</v>
      </c>
      <c r="D692" s="596" t="s">
        <v>2217</v>
      </c>
      <c r="E692" s="615">
        <v>869000029363</v>
      </c>
      <c r="F692" s="1549" t="s">
        <v>2172</v>
      </c>
      <c r="G692" s="1585"/>
      <c r="H692" s="615" t="s">
        <v>4437</v>
      </c>
      <c r="I692" s="598" t="s">
        <v>3981</v>
      </c>
      <c r="J692" s="650">
        <v>240712.01</v>
      </c>
      <c r="K692" s="650">
        <v>240712.01</v>
      </c>
      <c r="L692" s="609" t="s">
        <v>1707</v>
      </c>
      <c r="M692" s="903">
        <v>7</v>
      </c>
      <c r="N692" s="271"/>
      <c r="P692" s="217"/>
      <c r="Q692" s="217"/>
      <c r="R692" s="217"/>
      <c r="S692" s="217"/>
      <c r="T692" s="217"/>
    </row>
    <row r="693" spans="3:20" s="421" customFormat="1" ht="27" customHeight="1">
      <c r="C693" s="587">
        <v>311</v>
      </c>
      <c r="D693" s="596" t="s">
        <v>2217</v>
      </c>
      <c r="E693" s="615">
        <v>869000029364</v>
      </c>
      <c r="F693" s="1549" t="s">
        <v>2172</v>
      </c>
      <c r="G693" s="1585"/>
      <c r="H693" s="615" t="s">
        <v>4438</v>
      </c>
      <c r="I693" s="598" t="s">
        <v>3981</v>
      </c>
      <c r="J693" s="650">
        <v>240712.01</v>
      </c>
      <c r="K693" s="650">
        <v>240712.01</v>
      </c>
      <c r="L693" s="609" t="s">
        <v>1707</v>
      </c>
      <c r="M693" s="897">
        <v>7</v>
      </c>
      <c r="N693" s="271"/>
      <c r="P693" s="217"/>
      <c r="Q693" s="217"/>
      <c r="R693" s="217"/>
      <c r="S693" s="217"/>
      <c r="T693" s="217"/>
    </row>
    <row r="694" spans="3:20" s="421" customFormat="1" ht="27" customHeight="1">
      <c r="C694" s="587">
        <v>312</v>
      </c>
      <c r="D694" s="596" t="s">
        <v>2217</v>
      </c>
      <c r="E694" s="615">
        <v>869000030752</v>
      </c>
      <c r="F694" s="1549" t="s">
        <v>4439</v>
      </c>
      <c r="G694" s="1585"/>
      <c r="H694" s="615" t="s">
        <v>4440</v>
      </c>
      <c r="I694" s="598" t="s">
        <v>3981</v>
      </c>
      <c r="J694" s="650">
        <v>600000</v>
      </c>
      <c r="K694" s="650">
        <v>600000</v>
      </c>
      <c r="L694" s="609" t="s">
        <v>1707</v>
      </c>
      <c r="M694" s="897">
        <v>20</v>
      </c>
      <c r="N694" s="271"/>
      <c r="P694" s="217"/>
      <c r="Q694" s="217"/>
      <c r="R694" s="217"/>
      <c r="S694" s="217"/>
      <c r="T694" s="217"/>
    </row>
    <row r="695" spans="3:20" s="421" customFormat="1" ht="27" customHeight="1">
      <c r="C695" s="587">
        <v>313</v>
      </c>
      <c r="D695" s="596" t="s">
        <v>2217</v>
      </c>
      <c r="E695" s="615">
        <v>869000030753</v>
      </c>
      <c r="F695" s="1549" t="s">
        <v>4441</v>
      </c>
      <c r="G695" s="1585"/>
      <c r="H695" s="615" t="s">
        <v>4442</v>
      </c>
      <c r="I695" s="598" t="s">
        <v>3981</v>
      </c>
      <c r="J695" s="650">
        <v>800000</v>
      </c>
      <c r="K695" s="650">
        <v>800000</v>
      </c>
      <c r="L695" s="609" t="s">
        <v>1707</v>
      </c>
      <c r="M695" s="897">
        <v>7</v>
      </c>
      <c r="N695" s="271"/>
      <c r="P695" s="217"/>
      <c r="Q695" s="217"/>
      <c r="R695" s="217"/>
      <c r="S695" s="217"/>
      <c r="T695" s="217"/>
    </row>
    <row r="696" spans="3:20" s="421" customFormat="1" ht="27" customHeight="1">
      <c r="C696" s="587">
        <v>613</v>
      </c>
      <c r="D696" s="596" t="s">
        <v>2217</v>
      </c>
      <c r="E696" s="597">
        <v>166500006817</v>
      </c>
      <c r="F696" s="1549" t="s">
        <v>4443</v>
      </c>
      <c r="G696" s="1585"/>
      <c r="H696" s="598" t="s">
        <v>4444</v>
      </c>
      <c r="I696" s="598" t="s">
        <v>3981</v>
      </c>
      <c r="J696" s="652">
        <v>2876800</v>
      </c>
      <c r="K696" s="652">
        <v>1544.51</v>
      </c>
      <c r="L696" s="609" t="s">
        <v>1707</v>
      </c>
      <c r="M696" s="897">
        <v>40</v>
      </c>
      <c r="N696" s="271"/>
      <c r="P696" s="217"/>
      <c r="Q696" s="217"/>
      <c r="R696" s="217"/>
      <c r="S696" s="217"/>
      <c r="T696" s="217"/>
    </row>
    <row r="697" spans="3:20" s="421" customFormat="1" ht="27" customHeight="1">
      <c r="C697" s="587">
        <v>314</v>
      </c>
      <c r="D697" s="856" t="s">
        <v>4253</v>
      </c>
      <c r="E697" s="600">
        <v>869000125491</v>
      </c>
      <c r="F697" s="1501" t="s">
        <v>4445</v>
      </c>
      <c r="G697" s="1579"/>
      <c r="H697" s="589" t="s">
        <v>4446</v>
      </c>
      <c r="I697" s="589" t="s">
        <v>3971</v>
      </c>
      <c r="J697" s="656">
        <v>114049.46</v>
      </c>
      <c r="K697" s="656">
        <v>114049.46</v>
      </c>
      <c r="L697" s="589" t="s">
        <v>1707</v>
      </c>
      <c r="M697" s="897">
        <v>6</v>
      </c>
      <c r="N697" s="271"/>
      <c r="P697" s="217"/>
      <c r="Q697" s="217"/>
      <c r="R697" s="217"/>
      <c r="S697" s="217"/>
      <c r="T697" s="217"/>
    </row>
    <row r="698" spans="3:20" s="421" customFormat="1" ht="27" customHeight="1">
      <c r="C698" s="587">
        <v>315</v>
      </c>
      <c r="D698" s="856" t="s">
        <v>4253</v>
      </c>
      <c r="E698" s="600">
        <v>869000125492</v>
      </c>
      <c r="F698" s="1501" t="s">
        <v>4445</v>
      </c>
      <c r="G698" s="1579"/>
      <c r="H698" s="589" t="s">
        <v>4447</v>
      </c>
      <c r="I698" s="589" t="s">
        <v>3971</v>
      </c>
      <c r="J698" s="656">
        <v>117475.6</v>
      </c>
      <c r="K698" s="656">
        <v>117475.6</v>
      </c>
      <c r="L698" s="589" t="s">
        <v>1707</v>
      </c>
      <c r="M698" s="897">
        <v>6</v>
      </c>
      <c r="N698" s="271"/>
      <c r="P698" s="217"/>
      <c r="Q698" s="217"/>
      <c r="R698" s="217"/>
      <c r="S698" s="217"/>
      <c r="T698" s="217"/>
    </row>
    <row r="699" spans="3:20" s="421" customFormat="1" ht="27" customHeight="1">
      <c r="C699" s="587">
        <v>316</v>
      </c>
      <c r="D699" s="856" t="s">
        <v>4253</v>
      </c>
      <c r="E699" s="600">
        <v>869000125611</v>
      </c>
      <c r="F699" s="1501" t="s">
        <v>2679</v>
      </c>
      <c r="G699" s="1579"/>
      <c r="H699" s="589" t="s">
        <v>4448</v>
      </c>
      <c r="I699" s="589" t="s">
        <v>3971</v>
      </c>
      <c r="J699" s="656">
        <v>100000</v>
      </c>
      <c r="K699" s="656">
        <v>100000</v>
      </c>
      <c r="L699" s="589" t="s">
        <v>1707</v>
      </c>
      <c r="M699" s="897">
        <v>8</v>
      </c>
      <c r="N699" s="271"/>
      <c r="P699" s="217"/>
      <c r="Q699" s="217"/>
      <c r="R699" s="217"/>
      <c r="S699" s="217"/>
      <c r="T699" s="217"/>
    </row>
    <row r="700" spans="3:20" s="421" customFormat="1" ht="27" customHeight="1">
      <c r="C700" s="587">
        <v>317</v>
      </c>
      <c r="D700" s="856" t="s">
        <v>4253</v>
      </c>
      <c r="E700" s="588">
        <v>869000125667</v>
      </c>
      <c r="F700" s="1501" t="s">
        <v>2496</v>
      </c>
      <c r="G700" s="1579"/>
      <c r="H700" s="589" t="s">
        <v>4449</v>
      </c>
      <c r="I700" s="587" t="s">
        <v>3971</v>
      </c>
      <c r="J700" s="656">
        <v>120000</v>
      </c>
      <c r="K700" s="656">
        <v>120000</v>
      </c>
      <c r="L700" s="589" t="s">
        <v>1707</v>
      </c>
      <c r="M700" s="897">
        <v>8</v>
      </c>
      <c r="N700" s="271"/>
      <c r="P700" s="217"/>
      <c r="Q700" s="217"/>
      <c r="R700" s="217"/>
      <c r="S700" s="217"/>
      <c r="T700" s="217"/>
    </row>
    <row r="701" spans="3:20" s="421" customFormat="1" ht="27" customHeight="1">
      <c r="C701" s="587">
        <v>318</v>
      </c>
      <c r="D701" s="856" t="s">
        <v>4253</v>
      </c>
      <c r="E701" s="588">
        <v>869000125668</v>
      </c>
      <c r="F701" s="1501" t="s">
        <v>2496</v>
      </c>
      <c r="G701" s="1579"/>
      <c r="H701" s="589" t="s">
        <v>4450</v>
      </c>
      <c r="I701" s="589" t="s">
        <v>3971</v>
      </c>
      <c r="J701" s="656">
        <v>120000</v>
      </c>
      <c r="K701" s="656">
        <v>120000</v>
      </c>
      <c r="L701" s="589" t="s">
        <v>1707</v>
      </c>
      <c r="M701" s="897">
        <v>8</v>
      </c>
      <c r="N701" s="271"/>
      <c r="P701" s="217"/>
      <c r="Q701" s="217"/>
      <c r="R701" s="217"/>
      <c r="S701" s="217"/>
      <c r="T701" s="217"/>
    </row>
    <row r="702" spans="3:20" s="421" customFormat="1" ht="27" customHeight="1">
      <c r="C702" s="587">
        <v>319</v>
      </c>
      <c r="D702" s="856" t="s">
        <v>4253</v>
      </c>
      <c r="E702" s="600">
        <v>869000126001</v>
      </c>
      <c r="F702" s="1501" t="s">
        <v>2496</v>
      </c>
      <c r="G702" s="1579"/>
      <c r="H702" s="589" t="s">
        <v>4451</v>
      </c>
      <c r="I702" s="589" t="s">
        <v>3971</v>
      </c>
      <c r="J702" s="656">
        <v>120000</v>
      </c>
      <c r="K702" s="656">
        <v>120000</v>
      </c>
      <c r="L702" s="589" t="s">
        <v>1707</v>
      </c>
      <c r="M702" s="897">
        <v>8</v>
      </c>
      <c r="N702" s="271"/>
      <c r="P702" s="217"/>
      <c r="Q702" s="217"/>
      <c r="R702" s="217"/>
      <c r="S702" s="217"/>
      <c r="T702" s="217"/>
    </row>
    <row r="703" spans="3:20" s="421" customFormat="1" ht="27" customHeight="1">
      <c r="C703" s="587">
        <v>320</v>
      </c>
      <c r="D703" s="856" t="s">
        <v>4253</v>
      </c>
      <c r="E703" s="600">
        <v>869000126002</v>
      </c>
      <c r="F703" s="1501" t="s">
        <v>2496</v>
      </c>
      <c r="G703" s="1579"/>
      <c r="H703" s="589" t="s">
        <v>4452</v>
      </c>
      <c r="I703" s="589" t="s">
        <v>3971</v>
      </c>
      <c r="J703" s="656">
        <v>120000</v>
      </c>
      <c r="K703" s="656">
        <v>120000</v>
      </c>
      <c r="L703" s="589" t="s">
        <v>1707</v>
      </c>
      <c r="M703" s="897">
        <v>8</v>
      </c>
      <c r="N703" s="271"/>
      <c r="P703" s="217"/>
      <c r="Q703" s="217"/>
      <c r="R703" s="217"/>
      <c r="S703" s="217"/>
      <c r="T703" s="217"/>
    </row>
    <row r="704" spans="3:20" s="421" customFormat="1" ht="27" customHeight="1">
      <c r="C704" s="587">
        <v>321</v>
      </c>
      <c r="D704" s="856" t="s">
        <v>4453</v>
      </c>
      <c r="E704" s="908">
        <v>869000128534</v>
      </c>
      <c r="F704" s="1590" t="s">
        <v>4454</v>
      </c>
      <c r="G704" s="1591"/>
      <c r="H704" s="909" t="s">
        <v>4455</v>
      </c>
      <c r="I704" s="589" t="s">
        <v>2263</v>
      </c>
      <c r="J704" s="656">
        <v>100000.12</v>
      </c>
      <c r="K704" s="656">
        <v>100000.12</v>
      </c>
      <c r="L704" s="594" t="s">
        <v>1707</v>
      </c>
      <c r="M704" s="897">
        <v>30</v>
      </c>
      <c r="N704" s="271"/>
      <c r="P704" s="217"/>
      <c r="Q704" s="217"/>
      <c r="R704" s="217"/>
      <c r="S704" s="217"/>
      <c r="T704" s="217"/>
    </row>
    <row r="705" spans="3:20" s="421" customFormat="1" ht="27" customHeight="1">
      <c r="C705" s="587">
        <v>322</v>
      </c>
      <c r="D705" s="856" t="s">
        <v>4047</v>
      </c>
      <c r="E705" s="588">
        <v>166500008156</v>
      </c>
      <c r="F705" s="1503" t="s">
        <v>4456</v>
      </c>
      <c r="G705" s="1504"/>
      <c r="H705" s="550" t="s">
        <v>4457</v>
      </c>
      <c r="I705" s="587" t="s">
        <v>3971</v>
      </c>
      <c r="J705" s="656">
        <v>1600000</v>
      </c>
      <c r="K705" s="656">
        <v>202958.75</v>
      </c>
      <c r="L705" s="589" t="s">
        <v>1707</v>
      </c>
      <c r="M705" s="897">
        <v>5</v>
      </c>
      <c r="N705" s="271"/>
      <c r="P705" s="217"/>
      <c r="Q705" s="217"/>
      <c r="R705" s="217"/>
      <c r="S705" s="217"/>
      <c r="T705" s="217"/>
    </row>
    <row r="706" spans="3:20" s="421" customFormat="1" ht="27" customHeight="1">
      <c r="C706" s="587">
        <v>323</v>
      </c>
      <c r="D706" s="856" t="s">
        <v>4062</v>
      </c>
      <c r="E706" s="597">
        <v>869000119618</v>
      </c>
      <c r="F706" s="1592" t="s">
        <v>4458</v>
      </c>
      <c r="G706" s="1592"/>
      <c r="H706" s="598" t="s">
        <v>4459</v>
      </c>
      <c r="I706" s="598" t="s">
        <v>3971</v>
      </c>
      <c r="J706" s="652">
        <v>290000</v>
      </c>
      <c r="K706" s="652">
        <v>290000</v>
      </c>
      <c r="L706" s="548" t="s">
        <v>1707</v>
      </c>
      <c r="M706" s="895">
        <v>10</v>
      </c>
      <c r="N706" s="271"/>
      <c r="P706" s="217"/>
      <c r="Q706" s="217"/>
      <c r="R706" s="217"/>
      <c r="S706" s="217"/>
      <c r="T706" s="217"/>
    </row>
    <row r="707" spans="3:20" s="421" customFormat="1" ht="27" customHeight="1">
      <c r="C707" s="587">
        <v>324</v>
      </c>
      <c r="D707" s="591" t="s">
        <v>4169</v>
      </c>
      <c r="E707" s="600">
        <v>869000012121</v>
      </c>
      <c r="F707" s="1584" t="s">
        <v>4460</v>
      </c>
      <c r="G707" s="1584"/>
      <c r="H707" s="589" t="s">
        <v>4461</v>
      </c>
      <c r="I707" s="589" t="s">
        <v>3924</v>
      </c>
      <c r="J707" s="656">
        <v>243750</v>
      </c>
      <c r="K707" s="656">
        <v>243750</v>
      </c>
      <c r="L707" s="607" t="s">
        <v>1707</v>
      </c>
      <c r="M707" s="896">
        <v>15</v>
      </c>
      <c r="N707" s="271"/>
      <c r="P707" s="217"/>
      <c r="Q707" s="217"/>
      <c r="R707" s="217"/>
      <c r="S707" s="217"/>
      <c r="T707" s="217"/>
    </row>
    <row r="708" spans="3:20" s="421" customFormat="1" ht="27" customHeight="1">
      <c r="C708" s="587">
        <v>325</v>
      </c>
      <c r="D708" s="613" t="s">
        <v>4014</v>
      </c>
      <c r="E708" s="604">
        <v>869000034574</v>
      </c>
      <c r="F708" s="1577" t="s">
        <v>4462</v>
      </c>
      <c r="G708" s="1578"/>
      <c r="H708" s="593" t="s">
        <v>4463</v>
      </c>
      <c r="I708" s="607" t="s">
        <v>3981</v>
      </c>
      <c r="J708" s="656">
        <v>999999.99</v>
      </c>
      <c r="K708" s="656">
        <v>999999.99</v>
      </c>
      <c r="L708" s="607" t="s">
        <v>2340</v>
      </c>
      <c r="M708" s="901">
        <v>17.5</v>
      </c>
      <c r="N708" s="271"/>
      <c r="P708" s="217"/>
      <c r="Q708" s="217"/>
      <c r="R708" s="217"/>
      <c r="S708" s="217"/>
      <c r="T708" s="217"/>
    </row>
    <row r="709" spans="3:20" s="421" customFormat="1" ht="27" customHeight="1">
      <c r="C709" s="587">
        <v>326</v>
      </c>
      <c r="D709" s="613" t="s">
        <v>4014</v>
      </c>
      <c r="E709" s="604">
        <v>869000034575</v>
      </c>
      <c r="F709" s="1577" t="s">
        <v>4462</v>
      </c>
      <c r="G709" s="1578"/>
      <c r="H709" s="593" t="s">
        <v>4464</v>
      </c>
      <c r="I709" s="607" t="s">
        <v>3981</v>
      </c>
      <c r="J709" s="656">
        <v>999999.99</v>
      </c>
      <c r="K709" s="656">
        <v>999999.99</v>
      </c>
      <c r="L709" s="607" t="s">
        <v>2340</v>
      </c>
      <c r="M709" s="901">
        <v>17.5</v>
      </c>
      <c r="N709" s="271"/>
      <c r="P709" s="217"/>
      <c r="Q709" s="217"/>
      <c r="R709" s="217"/>
      <c r="S709" s="217"/>
      <c r="T709" s="217"/>
    </row>
    <row r="710" spans="3:20" s="421" customFormat="1" ht="27" customHeight="1">
      <c r="C710" s="587">
        <v>327</v>
      </c>
      <c r="D710" s="613" t="s">
        <v>4014</v>
      </c>
      <c r="E710" s="604">
        <v>869000034576</v>
      </c>
      <c r="F710" s="1577" t="s">
        <v>4462</v>
      </c>
      <c r="G710" s="1578"/>
      <c r="H710" s="593" t="s">
        <v>4465</v>
      </c>
      <c r="I710" s="607" t="s">
        <v>3981</v>
      </c>
      <c r="J710" s="656">
        <v>999999.99</v>
      </c>
      <c r="K710" s="656">
        <v>999999.99</v>
      </c>
      <c r="L710" s="607" t="s">
        <v>2340</v>
      </c>
      <c r="M710" s="901">
        <v>17.5</v>
      </c>
      <c r="N710" s="271"/>
      <c r="P710" s="217"/>
      <c r="Q710" s="217"/>
      <c r="R710" s="217"/>
      <c r="S710" s="217"/>
      <c r="T710" s="217"/>
    </row>
    <row r="711" spans="3:20" s="421" customFormat="1" ht="27" customHeight="1">
      <c r="C711" s="587">
        <v>328</v>
      </c>
      <c r="D711" s="613" t="s">
        <v>4014</v>
      </c>
      <c r="E711" s="604">
        <v>869000034577</v>
      </c>
      <c r="F711" s="1577" t="s">
        <v>4462</v>
      </c>
      <c r="G711" s="1578"/>
      <c r="H711" s="593" t="s">
        <v>4466</v>
      </c>
      <c r="I711" s="607" t="s">
        <v>3981</v>
      </c>
      <c r="J711" s="656">
        <v>999999.99</v>
      </c>
      <c r="K711" s="656">
        <v>999999.99</v>
      </c>
      <c r="L711" s="607" t="s">
        <v>2340</v>
      </c>
      <c r="M711" s="901">
        <v>17.5</v>
      </c>
      <c r="N711" s="271"/>
      <c r="P711" s="217"/>
      <c r="Q711" s="217"/>
      <c r="R711" s="217"/>
      <c r="S711" s="217"/>
      <c r="T711" s="217"/>
    </row>
    <row r="712" spans="3:20" s="421" customFormat="1" ht="27" customHeight="1">
      <c r="C712" s="587">
        <v>329</v>
      </c>
      <c r="D712" s="613" t="s">
        <v>4014</v>
      </c>
      <c r="E712" s="604">
        <v>869000034578</v>
      </c>
      <c r="F712" s="1577" t="s">
        <v>4462</v>
      </c>
      <c r="G712" s="1578"/>
      <c r="H712" s="593" t="s">
        <v>4467</v>
      </c>
      <c r="I712" s="607" t="s">
        <v>3981</v>
      </c>
      <c r="J712" s="656">
        <v>999999.99</v>
      </c>
      <c r="K712" s="656">
        <v>999999.99</v>
      </c>
      <c r="L712" s="607" t="s">
        <v>2340</v>
      </c>
      <c r="M712" s="901">
        <v>17.5</v>
      </c>
      <c r="N712" s="271"/>
      <c r="P712" s="217"/>
      <c r="Q712" s="217"/>
      <c r="R712" s="217"/>
      <c r="S712" s="217"/>
      <c r="T712" s="217"/>
    </row>
    <row r="713" spans="3:20" s="421" customFormat="1" ht="27" customHeight="1">
      <c r="C713" s="587">
        <v>330</v>
      </c>
      <c r="D713" s="613" t="s">
        <v>4014</v>
      </c>
      <c r="E713" s="604">
        <v>869000034579</v>
      </c>
      <c r="F713" s="1577" t="s">
        <v>4462</v>
      </c>
      <c r="G713" s="1578"/>
      <c r="H713" s="593" t="s">
        <v>4468</v>
      </c>
      <c r="I713" s="607" t="s">
        <v>3981</v>
      </c>
      <c r="J713" s="656">
        <v>999999.99</v>
      </c>
      <c r="K713" s="656">
        <v>999999.99</v>
      </c>
      <c r="L713" s="607" t="s">
        <v>2340</v>
      </c>
      <c r="M713" s="901">
        <v>17.5</v>
      </c>
      <c r="N713" s="271"/>
      <c r="P713" s="217"/>
      <c r="Q713" s="217"/>
      <c r="R713" s="217"/>
      <c r="S713" s="217"/>
      <c r="T713" s="217"/>
    </row>
    <row r="714" spans="3:20" s="421" customFormat="1" ht="27" customHeight="1">
      <c r="C714" s="587">
        <v>331</v>
      </c>
      <c r="D714" s="613" t="s">
        <v>4014</v>
      </c>
      <c r="E714" s="604">
        <v>869000034580</v>
      </c>
      <c r="F714" s="1577" t="s">
        <v>4462</v>
      </c>
      <c r="G714" s="1578"/>
      <c r="H714" s="593" t="s">
        <v>4469</v>
      </c>
      <c r="I714" s="607" t="s">
        <v>3981</v>
      </c>
      <c r="J714" s="656">
        <v>1000000.09</v>
      </c>
      <c r="K714" s="656">
        <v>1000000.09</v>
      </c>
      <c r="L714" s="607" t="s">
        <v>2340</v>
      </c>
      <c r="M714" s="901">
        <v>17.5</v>
      </c>
      <c r="N714" s="271"/>
      <c r="P714" s="217"/>
      <c r="Q714" s="217"/>
      <c r="R714" s="217"/>
      <c r="S714" s="217"/>
      <c r="T714" s="217"/>
    </row>
    <row r="715" spans="3:20" s="421" customFormat="1" ht="27" customHeight="1">
      <c r="C715" s="587">
        <v>332</v>
      </c>
      <c r="D715" s="613" t="s">
        <v>4014</v>
      </c>
      <c r="E715" s="604">
        <v>869000034581</v>
      </c>
      <c r="F715" s="1577" t="s">
        <v>4462</v>
      </c>
      <c r="G715" s="1578"/>
      <c r="H715" s="593" t="s">
        <v>4470</v>
      </c>
      <c r="I715" s="607" t="s">
        <v>3981</v>
      </c>
      <c r="J715" s="656">
        <v>999999.99</v>
      </c>
      <c r="K715" s="656">
        <v>999999.99</v>
      </c>
      <c r="L715" s="607" t="s">
        <v>2340</v>
      </c>
      <c r="M715" s="901">
        <v>17.5</v>
      </c>
      <c r="N715" s="271"/>
      <c r="P715" s="217"/>
      <c r="Q715" s="217"/>
      <c r="R715" s="217"/>
      <c r="S715" s="217"/>
      <c r="T715" s="217"/>
    </row>
    <row r="716" spans="3:20" s="421" customFormat="1" ht="27" customHeight="1">
      <c r="C716" s="587">
        <v>333</v>
      </c>
      <c r="D716" s="613" t="s">
        <v>4014</v>
      </c>
      <c r="E716" s="604">
        <v>869000034582</v>
      </c>
      <c r="F716" s="1577" t="s">
        <v>4462</v>
      </c>
      <c r="G716" s="1578"/>
      <c r="H716" s="593" t="s">
        <v>4471</v>
      </c>
      <c r="I716" s="607" t="s">
        <v>3981</v>
      </c>
      <c r="J716" s="656">
        <v>999999.99</v>
      </c>
      <c r="K716" s="656">
        <v>999999.99</v>
      </c>
      <c r="L716" s="607" t="s">
        <v>2340</v>
      </c>
      <c r="M716" s="901">
        <v>17.5</v>
      </c>
      <c r="N716" s="271"/>
      <c r="P716" s="217"/>
      <c r="Q716" s="217"/>
      <c r="R716" s="217"/>
      <c r="S716" s="217"/>
      <c r="T716" s="217"/>
    </row>
    <row r="717" spans="3:20" s="421" customFormat="1" ht="27" customHeight="1">
      <c r="C717" s="587">
        <v>334</v>
      </c>
      <c r="D717" s="613" t="s">
        <v>4014</v>
      </c>
      <c r="E717" s="604">
        <v>869000034583</v>
      </c>
      <c r="F717" s="1577" t="s">
        <v>4462</v>
      </c>
      <c r="G717" s="1578"/>
      <c r="H717" s="593" t="s">
        <v>4472</v>
      </c>
      <c r="I717" s="607" t="s">
        <v>3981</v>
      </c>
      <c r="J717" s="656">
        <v>999999.99</v>
      </c>
      <c r="K717" s="656">
        <v>999999.99</v>
      </c>
      <c r="L717" s="607" t="s">
        <v>2340</v>
      </c>
      <c r="M717" s="901">
        <v>17.5</v>
      </c>
      <c r="N717" s="271"/>
      <c r="P717" s="217"/>
      <c r="Q717" s="217"/>
      <c r="R717" s="217"/>
      <c r="S717" s="217"/>
      <c r="T717" s="217"/>
    </row>
    <row r="718" spans="3:20" s="421" customFormat="1" ht="27" customHeight="1">
      <c r="C718" s="587">
        <v>335</v>
      </c>
      <c r="D718" s="613" t="s">
        <v>4014</v>
      </c>
      <c r="E718" s="604">
        <v>869000021683</v>
      </c>
      <c r="F718" s="1577" t="s">
        <v>4473</v>
      </c>
      <c r="G718" s="1578"/>
      <c r="H718" s="593" t="s">
        <v>4474</v>
      </c>
      <c r="I718" s="607" t="s">
        <v>3981</v>
      </c>
      <c r="J718" s="656">
        <v>34974</v>
      </c>
      <c r="K718" s="656">
        <v>34974</v>
      </c>
      <c r="L718" s="607" t="s">
        <v>2340</v>
      </c>
      <c r="M718" s="896">
        <v>3.5</v>
      </c>
      <c r="N718" s="271"/>
      <c r="P718" s="217"/>
      <c r="Q718" s="217"/>
      <c r="R718" s="217"/>
      <c r="S718" s="217"/>
      <c r="T718" s="217"/>
    </row>
    <row r="719" spans="3:20" s="421" customFormat="1" ht="27" customHeight="1">
      <c r="C719" s="587">
        <v>336</v>
      </c>
      <c r="D719" s="613" t="s">
        <v>4014</v>
      </c>
      <c r="E719" s="604">
        <v>869000021684</v>
      </c>
      <c r="F719" s="1577" t="s">
        <v>4473</v>
      </c>
      <c r="G719" s="1578"/>
      <c r="H719" s="593" t="s">
        <v>4475</v>
      </c>
      <c r="I719" s="607" t="s">
        <v>3981</v>
      </c>
      <c r="J719" s="656">
        <v>34974</v>
      </c>
      <c r="K719" s="656">
        <v>34974</v>
      </c>
      <c r="L719" s="607" t="s">
        <v>2340</v>
      </c>
      <c r="M719" s="896">
        <v>3.5</v>
      </c>
      <c r="N719" s="271"/>
      <c r="P719" s="217"/>
      <c r="Q719" s="217"/>
      <c r="R719" s="217"/>
      <c r="S719" s="217"/>
      <c r="T719" s="217"/>
    </row>
    <row r="720" spans="3:20" s="421" customFormat="1" ht="27" customHeight="1">
      <c r="C720" s="587">
        <v>337</v>
      </c>
      <c r="D720" s="613" t="s">
        <v>4014</v>
      </c>
      <c r="E720" s="604">
        <v>869000021685</v>
      </c>
      <c r="F720" s="1577" t="s">
        <v>4473</v>
      </c>
      <c r="G720" s="1578"/>
      <c r="H720" s="593" t="s">
        <v>4476</v>
      </c>
      <c r="I720" s="607" t="s">
        <v>3981</v>
      </c>
      <c r="J720" s="656">
        <v>34974</v>
      </c>
      <c r="K720" s="656">
        <v>34974</v>
      </c>
      <c r="L720" s="607" t="s">
        <v>2340</v>
      </c>
      <c r="M720" s="896">
        <v>3.5</v>
      </c>
      <c r="N720" s="271"/>
      <c r="P720" s="217"/>
      <c r="Q720" s="217"/>
      <c r="R720" s="217"/>
      <c r="S720" s="217"/>
      <c r="T720" s="217"/>
    </row>
    <row r="721" spans="3:20" s="421" customFormat="1" ht="27" customHeight="1">
      <c r="C721" s="587">
        <v>338</v>
      </c>
      <c r="D721" s="613" t="s">
        <v>4014</v>
      </c>
      <c r="E721" s="604">
        <v>869000021686</v>
      </c>
      <c r="F721" s="1577" t="s">
        <v>4473</v>
      </c>
      <c r="G721" s="1578"/>
      <c r="H721" s="593" t="s">
        <v>4477</v>
      </c>
      <c r="I721" s="607" t="s">
        <v>3981</v>
      </c>
      <c r="J721" s="656">
        <v>34974</v>
      </c>
      <c r="K721" s="656">
        <v>34974</v>
      </c>
      <c r="L721" s="607" t="s">
        <v>2340</v>
      </c>
      <c r="M721" s="896">
        <v>3.5</v>
      </c>
      <c r="N721" s="271"/>
      <c r="P721" s="217"/>
      <c r="Q721" s="217"/>
      <c r="R721" s="217"/>
      <c r="S721" s="217"/>
      <c r="T721" s="217"/>
    </row>
    <row r="722" spans="3:20" s="421" customFormat="1" ht="27" customHeight="1">
      <c r="C722" s="587">
        <v>339</v>
      </c>
      <c r="D722" s="613" t="s">
        <v>4014</v>
      </c>
      <c r="E722" s="604">
        <v>869000017181</v>
      </c>
      <c r="F722" s="1577" t="s">
        <v>4478</v>
      </c>
      <c r="G722" s="1578"/>
      <c r="H722" s="593" t="s">
        <v>4479</v>
      </c>
      <c r="I722" s="607" t="s">
        <v>3981</v>
      </c>
      <c r="J722" s="656">
        <v>95000</v>
      </c>
      <c r="K722" s="656">
        <v>95000</v>
      </c>
      <c r="L722" s="607" t="s">
        <v>2340</v>
      </c>
      <c r="M722" s="901">
        <v>15</v>
      </c>
      <c r="N722" s="271"/>
      <c r="P722" s="217"/>
      <c r="Q722" s="217"/>
      <c r="R722" s="217"/>
      <c r="S722" s="217"/>
      <c r="T722" s="217"/>
    </row>
    <row r="723" spans="3:20" s="421" customFormat="1" ht="27" customHeight="1">
      <c r="C723" s="587">
        <v>340</v>
      </c>
      <c r="D723" s="613" t="s">
        <v>4014</v>
      </c>
      <c r="E723" s="604">
        <v>869000020038</v>
      </c>
      <c r="F723" s="1577" t="s">
        <v>4480</v>
      </c>
      <c r="G723" s="1578"/>
      <c r="H723" s="593" t="s">
        <v>4481</v>
      </c>
      <c r="I723" s="607" t="s">
        <v>3981</v>
      </c>
      <c r="J723" s="656">
        <v>870161.62</v>
      </c>
      <c r="K723" s="656">
        <v>870161.62</v>
      </c>
      <c r="L723" s="607" t="s">
        <v>2340</v>
      </c>
      <c r="M723" s="901">
        <v>12</v>
      </c>
      <c r="N723" s="271"/>
      <c r="P723" s="217"/>
      <c r="Q723" s="217"/>
      <c r="R723" s="217"/>
      <c r="S723" s="217"/>
      <c r="T723" s="217"/>
    </row>
    <row r="724" spans="3:20" s="421" customFormat="1" ht="27" customHeight="1">
      <c r="C724" s="587">
        <v>341</v>
      </c>
      <c r="D724" s="613" t="s">
        <v>4014</v>
      </c>
      <c r="E724" s="604">
        <v>869000020013</v>
      </c>
      <c r="F724" s="1577" t="s">
        <v>4480</v>
      </c>
      <c r="G724" s="1578"/>
      <c r="H724" s="593" t="s">
        <v>4482</v>
      </c>
      <c r="I724" s="607" t="s">
        <v>3981</v>
      </c>
      <c r="J724" s="656">
        <v>870161.62</v>
      </c>
      <c r="K724" s="656">
        <v>870161.62</v>
      </c>
      <c r="L724" s="607" t="s">
        <v>2340</v>
      </c>
      <c r="M724" s="901">
        <v>12</v>
      </c>
      <c r="N724" s="271"/>
      <c r="P724" s="217"/>
      <c r="Q724" s="217"/>
      <c r="R724" s="217"/>
      <c r="S724" s="217"/>
      <c r="T724" s="217"/>
    </row>
    <row r="725" spans="3:20" s="421" customFormat="1" ht="27" customHeight="1">
      <c r="C725" s="587">
        <v>342</v>
      </c>
      <c r="D725" s="856" t="s">
        <v>4453</v>
      </c>
      <c r="E725" s="906">
        <v>869000128571</v>
      </c>
      <c r="F725" s="1501" t="s">
        <v>4483</v>
      </c>
      <c r="G725" s="1579"/>
      <c r="H725" s="910" t="s">
        <v>4484</v>
      </c>
      <c r="I725" s="587" t="s">
        <v>2263</v>
      </c>
      <c r="J725" s="656">
        <v>77757</v>
      </c>
      <c r="K725" s="656">
        <v>77757</v>
      </c>
      <c r="L725" s="607" t="s">
        <v>2340</v>
      </c>
      <c r="M725" s="895">
        <v>8</v>
      </c>
      <c r="N725" s="271"/>
      <c r="P725" s="217"/>
      <c r="Q725" s="217"/>
      <c r="R725" s="217"/>
      <c r="S725" s="217"/>
      <c r="T725" s="217"/>
    </row>
    <row r="726" spans="3:20" s="421" customFormat="1" ht="27" customHeight="1">
      <c r="C726" s="587">
        <v>343</v>
      </c>
      <c r="D726" s="856" t="s">
        <v>4453</v>
      </c>
      <c r="E726" s="906">
        <v>869000128572</v>
      </c>
      <c r="F726" s="1501" t="s">
        <v>4483</v>
      </c>
      <c r="G726" s="1579"/>
      <c r="H726" s="911" t="s">
        <v>4485</v>
      </c>
      <c r="I726" s="587" t="s">
        <v>2263</v>
      </c>
      <c r="J726" s="656">
        <v>77757</v>
      </c>
      <c r="K726" s="656">
        <v>77757</v>
      </c>
      <c r="L726" s="607" t="s">
        <v>2340</v>
      </c>
      <c r="M726" s="895">
        <v>8</v>
      </c>
      <c r="N726" s="271"/>
      <c r="P726" s="217"/>
      <c r="Q726" s="217"/>
      <c r="R726" s="217"/>
      <c r="S726" s="217"/>
      <c r="T726" s="217"/>
    </row>
    <row r="727" spans="3:20" s="421" customFormat="1" ht="27" customHeight="1">
      <c r="C727" s="587">
        <v>344</v>
      </c>
      <c r="D727" s="856" t="s">
        <v>4453</v>
      </c>
      <c r="E727" s="906">
        <v>869000128573</v>
      </c>
      <c r="F727" s="1501" t="s">
        <v>4483</v>
      </c>
      <c r="G727" s="1579"/>
      <c r="H727" s="911" t="s">
        <v>4486</v>
      </c>
      <c r="I727" s="587" t="s">
        <v>2263</v>
      </c>
      <c r="J727" s="656">
        <v>77757</v>
      </c>
      <c r="K727" s="656">
        <v>77757</v>
      </c>
      <c r="L727" s="607" t="s">
        <v>2340</v>
      </c>
      <c r="M727" s="895">
        <v>8</v>
      </c>
      <c r="N727" s="271"/>
      <c r="P727" s="217"/>
      <c r="Q727" s="217"/>
      <c r="R727" s="217"/>
      <c r="S727" s="217"/>
      <c r="T727" s="217"/>
    </row>
    <row r="728" spans="3:20" s="421" customFormat="1" ht="27" customHeight="1">
      <c r="C728" s="587">
        <v>345</v>
      </c>
      <c r="D728" s="856" t="s">
        <v>4453</v>
      </c>
      <c r="E728" s="906">
        <v>869000128574</v>
      </c>
      <c r="F728" s="1501" t="s">
        <v>4483</v>
      </c>
      <c r="G728" s="1579"/>
      <c r="H728" s="911" t="s">
        <v>4487</v>
      </c>
      <c r="I728" s="587" t="s">
        <v>2263</v>
      </c>
      <c r="J728" s="656">
        <v>77757</v>
      </c>
      <c r="K728" s="656">
        <v>77757</v>
      </c>
      <c r="L728" s="607" t="s">
        <v>2340</v>
      </c>
      <c r="M728" s="895">
        <v>8</v>
      </c>
      <c r="N728" s="271"/>
      <c r="P728" s="217"/>
      <c r="Q728" s="217"/>
      <c r="R728" s="217"/>
      <c r="S728" s="217"/>
      <c r="T728" s="217"/>
    </row>
    <row r="729" spans="3:20" s="421" customFormat="1" ht="27" customHeight="1">
      <c r="C729" s="587">
        <v>346</v>
      </c>
      <c r="D729" s="856" t="s">
        <v>4453</v>
      </c>
      <c r="E729" s="906">
        <v>869000128575</v>
      </c>
      <c r="F729" s="1501" t="s">
        <v>4483</v>
      </c>
      <c r="G729" s="1579"/>
      <c r="H729" s="911" t="s">
        <v>4488</v>
      </c>
      <c r="I729" s="587" t="s">
        <v>2263</v>
      </c>
      <c r="J729" s="656">
        <v>77757</v>
      </c>
      <c r="K729" s="656">
        <v>77757</v>
      </c>
      <c r="L729" s="607" t="s">
        <v>2340</v>
      </c>
      <c r="M729" s="895">
        <v>8</v>
      </c>
      <c r="N729" s="271"/>
      <c r="P729" s="217"/>
      <c r="Q729" s="217"/>
      <c r="R729" s="217"/>
      <c r="S729" s="217"/>
      <c r="T729" s="217"/>
    </row>
    <row r="730" spans="3:20" s="421" customFormat="1" ht="27" customHeight="1">
      <c r="C730" s="587">
        <v>347</v>
      </c>
      <c r="D730" s="856" t="s">
        <v>4453</v>
      </c>
      <c r="E730" s="906">
        <v>869000128576</v>
      </c>
      <c r="F730" s="1501" t="s">
        <v>4483</v>
      </c>
      <c r="G730" s="1579"/>
      <c r="H730" s="911" t="s">
        <v>4489</v>
      </c>
      <c r="I730" s="587" t="s">
        <v>2263</v>
      </c>
      <c r="J730" s="656">
        <v>77757</v>
      </c>
      <c r="K730" s="656">
        <v>77757</v>
      </c>
      <c r="L730" s="607" t="s">
        <v>2340</v>
      </c>
      <c r="M730" s="895">
        <v>8</v>
      </c>
      <c r="N730" s="271"/>
      <c r="P730" s="217"/>
      <c r="Q730" s="217"/>
      <c r="R730" s="217"/>
      <c r="S730" s="217"/>
      <c r="T730" s="217"/>
    </row>
    <row r="731" spans="3:20" s="421" customFormat="1" ht="27" customHeight="1">
      <c r="C731" s="587">
        <v>348</v>
      </c>
      <c r="D731" s="856" t="s">
        <v>4453</v>
      </c>
      <c r="E731" s="906">
        <v>869000128577</v>
      </c>
      <c r="F731" s="1501" t="s">
        <v>4483</v>
      </c>
      <c r="G731" s="1579"/>
      <c r="H731" s="911" t="s">
        <v>4490</v>
      </c>
      <c r="I731" s="587" t="s">
        <v>2263</v>
      </c>
      <c r="J731" s="656">
        <v>77757</v>
      </c>
      <c r="K731" s="656">
        <v>77757</v>
      </c>
      <c r="L731" s="607" t="s">
        <v>2340</v>
      </c>
      <c r="M731" s="895">
        <v>8</v>
      </c>
      <c r="N731" s="271"/>
      <c r="P731" s="217"/>
      <c r="Q731" s="217"/>
      <c r="R731" s="217"/>
      <c r="S731" s="217"/>
      <c r="T731" s="217"/>
    </row>
    <row r="732" spans="3:20" s="421" customFormat="1" ht="27" customHeight="1">
      <c r="C732" s="587">
        <v>349</v>
      </c>
      <c r="D732" s="856" t="s">
        <v>4453</v>
      </c>
      <c r="E732" s="906">
        <v>869000128578</v>
      </c>
      <c r="F732" s="1501" t="s">
        <v>4483</v>
      </c>
      <c r="G732" s="1579"/>
      <c r="H732" s="911" t="s">
        <v>4491</v>
      </c>
      <c r="I732" s="587" t="s">
        <v>2263</v>
      </c>
      <c r="J732" s="656">
        <v>77757</v>
      </c>
      <c r="K732" s="656">
        <v>77757</v>
      </c>
      <c r="L732" s="607" t="s">
        <v>2340</v>
      </c>
      <c r="M732" s="895">
        <v>8</v>
      </c>
      <c r="N732" s="271"/>
      <c r="P732" s="217"/>
      <c r="Q732" s="217"/>
      <c r="R732" s="217"/>
      <c r="S732" s="217"/>
      <c r="T732" s="217"/>
    </row>
    <row r="733" spans="3:20" s="421" customFormat="1" ht="27" customHeight="1">
      <c r="C733" s="587">
        <v>350</v>
      </c>
      <c r="D733" s="856" t="s">
        <v>4453</v>
      </c>
      <c r="E733" s="906">
        <v>869000128579</v>
      </c>
      <c r="F733" s="1501" t="s">
        <v>4483</v>
      </c>
      <c r="G733" s="1579"/>
      <c r="H733" s="911" t="s">
        <v>4492</v>
      </c>
      <c r="I733" s="587" t="s">
        <v>2263</v>
      </c>
      <c r="J733" s="656">
        <v>77757</v>
      </c>
      <c r="K733" s="656">
        <v>77757</v>
      </c>
      <c r="L733" s="607" t="s">
        <v>2340</v>
      </c>
      <c r="M733" s="895">
        <v>8</v>
      </c>
      <c r="N733" s="271"/>
      <c r="P733" s="217"/>
      <c r="Q733" s="217"/>
      <c r="R733" s="217"/>
      <c r="S733" s="217"/>
      <c r="T733" s="217"/>
    </row>
    <row r="734" spans="3:20" s="421" customFormat="1" ht="27" customHeight="1">
      <c r="C734" s="587">
        <v>351</v>
      </c>
      <c r="D734" s="856" t="s">
        <v>4453</v>
      </c>
      <c r="E734" s="906">
        <v>869000128580</v>
      </c>
      <c r="F734" s="1501" t="s">
        <v>4483</v>
      </c>
      <c r="G734" s="1579"/>
      <c r="H734" s="911" t="s">
        <v>4493</v>
      </c>
      <c r="I734" s="587" t="s">
        <v>2263</v>
      </c>
      <c r="J734" s="656">
        <v>77757</v>
      </c>
      <c r="K734" s="656">
        <v>77757</v>
      </c>
      <c r="L734" s="607" t="s">
        <v>2340</v>
      </c>
      <c r="M734" s="895">
        <v>8</v>
      </c>
      <c r="N734" s="271"/>
      <c r="P734" s="217"/>
      <c r="Q734" s="217"/>
      <c r="R734" s="217"/>
      <c r="S734" s="217"/>
      <c r="T734" s="217"/>
    </row>
    <row r="735" spans="3:20" s="421" customFormat="1" ht="27" customHeight="1">
      <c r="C735" s="587">
        <v>352</v>
      </c>
      <c r="D735" s="856" t="s">
        <v>4453</v>
      </c>
      <c r="E735" s="906">
        <v>869000128581</v>
      </c>
      <c r="F735" s="1501" t="s">
        <v>4483</v>
      </c>
      <c r="G735" s="1579"/>
      <c r="H735" s="911" t="s">
        <v>4494</v>
      </c>
      <c r="I735" s="587" t="s">
        <v>2263</v>
      </c>
      <c r="J735" s="656">
        <v>77757</v>
      </c>
      <c r="K735" s="656">
        <v>77757</v>
      </c>
      <c r="L735" s="607" t="s">
        <v>2340</v>
      </c>
      <c r="M735" s="895">
        <v>8</v>
      </c>
      <c r="N735" s="271"/>
      <c r="P735" s="217"/>
      <c r="Q735" s="217"/>
      <c r="R735" s="217"/>
      <c r="S735" s="217"/>
      <c r="T735" s="217"/>
    </row>
    <row r="736" spans="3:20" s="421" customFormat="1" ht="27" customHeight="1">
      <c r="C736" s="587">
        <v>353</v>
      </c>
      <c r="D736" s="856" t="s">
        <v>4453</v>
      </c>
      <c r="E736" s="906">
        <v>869000128582</v>
      </c>
      <c r="F736" s="1501" t="s">
        <v>4483</v>
      </c>
      <c r="G736" s="1579"/>
      <c r="H736" s="911" t="s">
        <v>4495</v>
      </c>
      <c r="I736" s="587" t="s">
        <v>2263</v>
      </c>
      <c r="J736" s="656">
        <v>77757</v>
      </c>
      <c r="K736" s="656">
        <v>77757</v>
      </c>
      <c r="L736" s="607" t="s">
        <v>2340</v>
      </c>
      <c r="M736" s="895">
        <v>8</v>
      </c>
      <c r="N736" s="271"/>
      <c r="P736" s="217"/>
      <c r="Q736" s="217"/>
      <c r="R736" s="217"/>
      <c r="S736" s="217"/>
      <c r="T736" s="217"/>
    </row>
    <row r="737" spans="3:20" s="421" customFormat="1" ht="27" customHeight="1">
      <c r="C737" s="587">
        <v>354</v>
      </c>
      <c r="D737" s="856" t="s">
        <v>4453</v>
      </c>
      <c r="E737" s="906">
        <v>869000128583</v>
      </c>
      <c r="F737" s="1501" t="s">
        <v>4483</v>
      </c>
      <c r="G737" s="1579"/>
      <c r="H737" s="911" t="s">
        <v>4496</v>
      </c>
      <c r="I737" s="587" t="s">
        <v>2263</v>
      </c>
      <c r="J737" s="656">
        <v>77757</v>
      </c>
      <c r="K737" s="656">
        <v>77757</v>
      </c>
      <c r="L737" s="607" t="s">
        <v>2340</v>
      </c>
      <c r="M737" s="895">
        <v>8</v>
      </c>
      <c r="N737" s="271"/>
      <c r="P737" s="217"/>
      <c r="Q737" s="217"/>
      <c r="R737" s="217"/>
      <c r="S737" s="217"/>
      <c r="T737" s="217"/>
    </row>
    <row r="738" spans="3:20" s="421" customFormat="1" ht="27" customHeight="1">
      <c r="C738" s="587">
        <v>355</v>
      </c>
      <c r="D738" s="856" t="s">
        <v>4453</v>
      </c>
      <c r="E738" s="906">
        <v>869000128584</v>
      </c>
      <c r="F738" s="1501" t="s">
        <v>4483</v>
      </c>
      <c r="G738" s="1579"/>
      <c r="H738" s="911" t="s">
        <v>4497</v>
      </c>
      <c r="I738" s="587" t="s">
        <v>2263</v>
      </c>
      <c r="J738" s="656">
        <v>77757</v>
      </c>
      <c r="K738" s="656">
        <v>77757</v>
      </c>
      <c r="L738" s="607" t="s">
        <v>2340</v>
      </c>
      <c r="M738" s="895">
        <v>8</v>
      </c>
      <c r="N738" s="271"/>
      <c r="P738" s="217"/>
      <c r="Q738" s="217"/>
      <c r="R738" s="217"/>
      <c r="S738" s="217"/>
      <c r="T738" s="217"/>
    </row>
    <row r="739" spans="3:20" s="421" customFormat="1" ht="27" customHeight="1">
      <c r="C739" s="587">
        <v>356</v>
      </c>
      <c r="D739" s="856" t="s">
        <v>4453</v>
      </c>
      <c r="E739" s="906">
        <v>869000128585</v>
      </c>
      <c r="F739" s="1501" t="s">
        <v>4483</v>
      </c>
      <c r="G739" s="1579"/>
      <c r="H739" s="911" t="s">
        <v>4498</v>
      </c>
      <c r="I739" s="587" t="s">
        <v>2263</v>
      </c>
      <c r="J739" s="656">
        <v>77757</v>
      </c>
      <c r="K739" s="656">
        <v>77757</v>
      </c>
      <c r="L739" s="607" t="s">
        <v>2340</v>
      </c>
      <c r="M739" s="895">
        <v>8</v>
      </c>
      <c r="N739" s="271"/>
      <c r="P739" s="217"/>
      <c r="Q739" s="217"/>
      <c r="R739" s="217"/>
      <c r="S739" s="217"/>
      <c r="T739" s="217"/>
    </row>
    <row r="740" spans="3:20" s="421" customFormat="1" ht="27" customHeight="1">
      <c r="C740" s="587">
        <v>357</v>
      </c>
      <c r="D740" s="856" t="s">
        <v>4453</v>
      </c>
      <c r="E740" s="906">
        <v>869000128586</v>
      </c>
      <c r="F740" s="1501" t="s">
        <v>4483</v>
      </c>
      <c r="G740" s="1579"/>
      <c r="H740" s="911" t="s">
        <v>4499</v>
      </c>
      <c r="I740" s="587" t="s">
        <v>2263</v>
      </c>
      <c r="J740" s="656">
        <v>77757</v>
      </c>
      <c r="K740" s="656">
        <v>77757</v>
      </c>
      <c r="L740" s="607" t="s">
        <v>2340</v>
      </c>
      <c r="M740" s="895">
        <v>8</v>
      </c>
      <c r="N740" s="271"/>
      <c r="P740" s="217"/>
      <c r="Q740" s="217"/>
      <c r="R740" s="217"/>
      <c r="S740" s="217"/>
      <c r="T740" s="217"/>
    </row>
    <row r="741" spans="3:20" s="421" customFormat="1" ht="27" customHeight="1">
      <c r="C741" s="587">
        <v>358</v>
      </c>
      <c r="D741" s="856" t="s">
        <v>4453</v>
      </c>
      <c r="E741" s="906">
        <v>869000128587</v>
      </c>
      <c r="F741" s="1501" t="s">
        <v>4483</v>
      </c>
      <c r="G741" s="1579"/>
      <c r="H741" s="911" t="s">
        <v>4500</v>
      </c>
      <c r="I741" s="587" t="s">
        <v>2263</v>
      </c>
      <c r="J741" s="656">
        <v>77757</v>
      </c>
      <c r="K741" s="656">
        <v>77757</v>
      </c>
      <c r="L741" s="607" t="s">
        <v>2340</v>
      </c>
      <c r="M741" s="895">
        <v>8</v>
      </c>
      <c r="N741" s="271"/>
      <c r="P741" s="217"/>
      <c r="Q741" s="217"/>
      <c r="R741" s="217"/>
      <c r="S741" s="217"/>
      <c r="T741" s="217"/>
    </row>
    <row r="742" spans="3:20" s="872" customFormat="1" ht="27" customHeight="1">
      <c r="C742" s="587">
        <v>359</v>
      </c>
      <c r="D742" s="856" t="s">
        <v>4453</v>
      </c>
      <c r="E742" s="906">
        <v>869000128588</v>
      </c>
      <c r="F742" s="1501" t="s">
        <v>4483</v>
      </c>
      <c r="G742" s="1579"/>
      <c r="H742" s="911" t="s">
        <v>4501</v>
      </c>
      <c r="I742" s="587" t="s">
        <v>2263</v>
      </c>
      <c r="J742" s="656">
        <v>77757</v>
      </c>
      <c r="K742" s="656">
        <v>77757</v>
      </c>
      <c r="L742" s="607" t="s">
        <v>2340</v>
      </c>
      <c r="M742" s="895">
        <v>8</v>
      </c>
      <c r="N742" s="271"/>
      <c r="P742" s="397"/>
      <c r="Q742" s="397"/>
      <c r="R742" s="397"/>
      <c r="S742" s="397"/>
      <c r="T742" s="397"/>
    </row>
    <row r="743" spans="3:20" s="872" customFormat="1" ht="27" customHeight="1">
      <c r="C743" s="587">
        <v>360</v>
      </c>
      <c r="D743" s="856" t="s">
        <v>4453</v>
      </c>
      <c r="E743" s="906">
        <v>869000128589</v>
      </c>
      <c r="F743" s="1501" t="s">
        <v>4483</v>
      </c>
      <c r="G743" s="1579"/>
      <c r="H743" s="911" t="s">
        <v>4502</v>
      </c>
      <c r="I743" s="587" t="s">
        <v>2263</v>
      </c>
      <c r="J743" s="656">
        <v>77757</v>
      </c>
      <c r="K743" s="656">
        <v>77757</v>
      </c>
      <c r="L743" s="607" t="s">
        <v>2340</v>
      </c>
      <c r="M743" s="895">
        <v>8</v>
      </c>
      <c r="N743" s="271"/>
      <c r="P743" s="397"/>
      <c r="Q743" s="397"/>
      <c r="R743" s="397"/>
      <c r="S743" s="397"/>
      <c r="T743" s="397"/>
    </row>
    <row r="744" spans="3:20" s="872" customFormat="1" ht="27" customHeight="1">
      <c r="C744" s="587">
        <v>361</v>
      </c>
      <c r="D744" s="856" t="s">
        <v>4453</v>
      </c>
      <c r="E744" s="906">
        <v>869000128590</v>
      </c>
      <c r="F744" s="1501" t="s">
        <v>4483</v>
      </c>
      <c r="G744" s="1579"/>
      <c r="H744" s="911" t="s">
        <v>4503</v>
      </c>
      <c r="I744" s="587" t="s">
        <v>2263</v>
      </c>
      <c r="J744" s="656">
        <v>77757</v>
      </c>
      <c r="K744" s="656">
        <v>77757</v>
      </c>
      <c r="L744" s="607" t="s">
        <v>2340</v>
      </c>
      <c r="M744" s="895">
        <v>8</v>
      </c>
      <c r="N744" s="271"/>
      <c r="P744" s="397"/>
      <c r="Q744" s="397"/>
      <c r="R744" s="397"/>
      <c r="S744" s="397"/>
      <c r="T744" s="397"/>
    </row>
    <row r="745" spans="3:20" s="872" customFormat="1" ht="27" customHeight="1">
      <c r="C745" s="587">
        <v>362</v>
      </c>
      <c r="D745" s="856" t="s">
        <v>4453</v>
      </c>
      <c r="E745" s="906">
        <v>869000128591</v>
      </c>
      <c r="F745" s="1501" t="s">
        <v>4483</v>
      </c>
      <c r="G745" s="1579"/>
      <c r="H745" s="911" t="s">
        <v>4504</v>
      </c>
      <c r="I745" s="587" t="s">
        <v>2263</v>
      </c>
      <c r="J745" s="656">
        <v>77757</v>
      </c>
      <c r="K745" s="656">
        <v>77757</v>
      </c>
      <c r="L745" s="607" t="s">
        <v>2340</v>
      </c>
      <c r="M745" s="895">
        <v>8</v>
      </c>
      <c r="N745" s="271"/>
      <c r="P745" s="397"/>
      <c r="Q745" s="397"/>
      <c r="R745" s="397"/>
      <c r="S745" s="397"/>
      <c r="T745" s="397"/>
    </row>
    <row r="746" spans="3:20" s="864" customFormat="1" ht="27" customHeight="1">
      <c r="C746" s="587">
        <v>363</v>
      </c>
      <c r="D746" s="856" t="s">
        <v>4453</v>
      </c>
      <c r="E746" s="906">
        <v>869000128592</v>
      </c>
      <c r="F746" s="1501" t="s">
        <v>4483</v>
      </c>
      <c r="G746" s="1579"/>
      <c r="H746" s="911" t="s">
        <v>4505</v>
      </c>
      <c r="I746" s="587" t="s">
        <v>2263</v>
      </c>
      <c r="J746" s="656">
        <v>77757</v>
      </c>
      <c r="K746" s="656">
        <v>77757</v>
      </c>
      <c r="L746" s="607" t="s">
        <v>2340</v>
      </c>
      <c r="M746" s="895">
        <v>8</v>
      </c>
      <c r="N746" s="271"/>
      <c r="P746" s="219"/>
      <c r="Q746" s="219"/>
      <c r="R746" s="219"/>
      <c r="S746" s="219"/>
      <c r="T746" s="219"/>
    </row>
    <row r="747" spans="3:20" s="864" customFormat="1" ht="27" customHeight="1">
      <c r="C747" s="587">
        <v>364</v>
      </c>
      <c r="D747" s="856" t="s">
        <v>4453</v>
      </c>
      <c r="E747" s="906">
        <v>869000128593</v>
      </c>
      <c r="F747" s="1501" t="s">
        <v>4483</v>
      </c>
      <c r="G747" s="1579"/>
      <c r="H747" s="911" t="s">
        <v>4506</v>
      </c>
      <c r="I747" s="587" t="s">
        <v>2263</v>
      </c>
      <c r="J747" s="656">
        <v>77757</v>
      </c>
      <c r="K747" s="656">
        <v>77757</v>
      </c>
      <c r="L747" s="607" t="s">
        <v>2340</v>
      </c>
      <c r="M747" s="895">
        <v>8</v>
      </c>
      <c r="N747" s="271"/>
      <c r="P747" s="219"/>
      <c r="Q747" s="219"/>
      <c r="R747" s="219"/>
      <c r="S747" s="219"/>
      <c r="T747" s="219"/>
    </row>
    <row r="748" spans="3:20" s="864" customFormat="1" ht="27" customHeight="1">
      <c r="C748" s="587">
        <v>365</v>
      </c>
      <c r="D748" s="856" t="s">
        <v>4453</v>
      </c>
      <c r="E748" s="906">
        <v>869000128594</v>
      </c>
      <c r="F748" s="1501" t="s">
        <v>4483</v>
      </c>
      <c r="G748" s="1579"/>
      <c r="H748" s="911" t="s">
        <v>4507</v>
      </c>
      <c r="I748" s="587" t="s">
        <v>2263</v>
      </c>
      <c r="J748" s="656">
        <v>77757</v>
      </c>
      <c r="K748" s="656">
        <v>77757</v>
      </c>
      <c r="L748" s="607" t="s">
        <v>2340</v>
      </c>
      <c r="M748" s="895">
        <v>8</v>
      </c>
      <c r="N748" s="271"/>
      <c r="P748" s="219"/>
      <c r="Q748" s="219"/>
      <c r="R748" s="219"/>
      <c r="S748" s="219"/>
      <c r="T748" s="219"/>
    </row>
    <row r="749" spans="3:20" s="864" customFormat="1" ht="27" customHeight="1">
      <c r="C749" s="587">
        <v>366</v>
      </c>
      <c r="D749" s="856" t="s">
        <v>4453</v>
      </c>
      <c r="E749" s="906">
        <v>869000128595</v>
      </c>
      <c r="F749" s="1501" t="s">
        <v>4483</v>
      </c>
      <c r="G749" s="1579"/>
      <c r="H749" s="911" t="s">
        <v>4508</v>
      </c>
      <c r="I749" s="587" t="s">
        <v>2263</v>
      </c>
      <c r="J749" s="656">
        <v>77757</v>
      </c>
      <c r="K749" s="656">
        <v>77757</v>
      </c>
      <c r="L749" s="607" t="s">
        <v>2340</v>
      </c>
      <c r="M749" s="895">
        <v>8</v>
      </c>
      <c r="N749" s="271"/>
      <c r="P749" s="219"/>
      <c r="Q749" s="219"/>
      <c r="R749" s="219"/>
      <c r="S749" s="219"/>
      <c r="T749" s="219"/>
    </row>
    <row r="750" spans="3:20" s="864" customFormat="1" ht="27" customHeight="1">
      <c r="C750" s="587">
        <v>367</v>
      </c>
      <c r="D750" s="856" t="s">
        <v>4453</v>
      </c>
      <c r="E750" s="906">
        <v>869000128596</v>
      </c>
      <c r="F750" s="1501" t="s">
        <v>4483</v>
      </c>
      <c r="G750" s="1579"/>
      <c r="H750" s="911" t="s">
        <v>4509</v>
      </c>
      <c r="I750" s="587" t="s">
        <v>2263</v>
      </c>
      <c r="J750" s="656">
        <v>77757</v>
      </c>
      <c r="K750" s="656">
        <v>77757</v>
      </c>
      <c r="L750" s="607" t="s">
        <v>2340</v>
      </c>
      <c r="M750" s="895">
        <v>8</v>
      </c>
      <c r="N750" s="271"/>
      <c r="P750" s="219"/>
      <c r="Q750" s="219"/>
      <c r="R750" s="219"/>
      <c r="S750" s="219"/>
      <c r="T750" s="219"/>
    </row>
    <row r="751" spans="3:20" s="864" customFormat="1" ht="27" customHeight="1">
      <c r="C751" s="587">
        <v>368</v>
      </c>
      <c r="D751" s="856" t="s">
        <v>4453</v>
      </c>
      <c r="E751" s="906">
        <v>869000128597</v>
      </c>
      <c r="F751" s="1501" t="s">
        <v>4483</v>
      </c>
      <c r="G751" s="1579"/>
      <c r="H751" s="911" t="s">
        <v>4510</v>
      </c>
      <c r="I751" s="587" t="s">
        <v>2263</v>
      </c>
      <c r="J751" s="656">
        <v>77757</v>
      </c>
      <c r="K751" s="656">
        <v>77757</v>
      </c>
      <c r="L751" s="607" t="s">
        <v>2340</v>
      </c>
      <c r="M751" s="895">
        <v>8</v>
      </c>
      <c r="N751" s="271"/>
      <c r="P751" s="219"/>
      <c r="Q751" s="219"/>
      <c r="R751" s="219"/>
      <c r="S751" s="219"/>
      <c r="T751" s="219"/>
    </row>
    <row r="752" spans="3:20" s="864" customFormat="1" ht="27" customHeight="1">
      <c r="C752" s="587">
        <v>369</v>
      </c>
      <c r="D752" s="856" t="s">
        <v>4453</v>
      </c>
      <c r="E752" s="906">
        <v>869000128598</v>
      </c>
      <c r="F752" s="1501" t="s">
        <v>4483</v>
      </c>
      <c r="G752" s="1579"/>
      <c r="H752" s="911" t="s">
        <v>4511</v>
      </c>
      <c r="I752" s="587" t="s">
        <v>2263</v>
      </c>
      <c r="J752" s="656">
        <v>77757</v>
      </c>
      <c r="K752" s="656">
        <v>77757</v>
      </c>
      <c r="L752" s="607" t="s">
        <v>2340</v>
      </c>
      <c r="M752" s="895">
        <v>8</v>
      </c>
      <c r="N752" s="271"/>
      <c r="P752" s="219"/>
      <c r="Q752" s="219"/>
      <c r="R752" s="219"/>
      <c r="S752" s="219"/>
      <c r="T752" s="219"/>
    </row>
    <row r="753" spans="3:20" s="864" customFormat="1" ht="27" customHeight="1">
      <c r="C753" s="587">
        <v>370</v>
      </c>
      <c r="D753" s="856" t="s">
        <v>4453</v>
      </c>
      <c r="E753" s="906">
        <v>869000128599</v>
      </c>
      <c r="F753" s="1501" t="s">
        <v>4483</v>
      </c>
      <c r="G753" s="1579"/>
      <c r="H753" s="911" t="s">
        <v>4512</v>
      </c>
      <c r="I753" s="587" t="s">
        <v>2263</v>
      </c>
      <c r="J753" s="656">
        <v>77757</v>
      </c>
      <c r="K753" s="656">
        <v>77757</v>
      </c>
      <c r="L753" s="607" t="s">
        <v>2340</v>
      </c>
      <c r="M753" s="895">
        <v>8</v>
      </c>
      <c r="N753" s="271"/>
      <c r="P753" s="219"/>
      <c r="Q753" s="219"/>
      <c r="R753" s="219"/>
      <c r="S753" s="219"/>
      <c r="T753" s="219"/>
    </row>
    <row r="754" spans="3:20" s="864" customFormat="1" ht="27" customHeight="1">
      <c r="C754" s="587">
        <v>371</v>
      </c>
      <c r="D754" s="856" t="s">
        <v>4453</v>
      </c>
      <c r="E754" s="906">
        <v>869000128600</v>
      </c>
      <c r="F754" s="1501" t="s">
        <v>4483</v>
      </c>
      <c r="G754" s="1579"/>
      <c r="H754" s="907" t="s">
        <v>4513</v>
      </c>
      <c r="I754" s="587" t="s">
        <v>2263</v>
      </c>
      <c r="J754" s="656">
        <v>77757</v>
      </c>
      <c r="K754" s="656">
        <v>77757</v>
      </c>
      <c r="L754" s="607" t="s">
        <v>2340</v>
      </c>
      <c r="M754" s="895">
        <v>8</v>
      </c>
      <c r="N754" s="271"/>
      <c r="P754" s="219"/>
      <c r="Q754" s="219"/>
      <c r="R754" s="219"/>
      <c r="S754" s="219"/>
      <c r="T754" s="219"/>
    </row>
    <row r="755" spans="3:20" s="421" customFormat="1" ht="27" customHeight="1">
      <c r="C755" s="587">
        <v>372</v>
      </c>
      <c r="D755" s="856" t="s">
        <v>4453</v>
      </c>
      <c r="E755" s="906">
        <v>869000128601</v>
      </c>
      <c r="F755" s="1501" t="s">
        <v>4483</v>
      </c>
      <c r="G755" s="1579"/>
      <c r="H755" s="907" t="s">
        <v>4514</v>
      </c>
      <c r="I755" s="587" t="s">
        <v>2263</v>
      </c>
      <c r="J755" s="656">
        <v>77757</v>
      </c>
      <c r="K755" s="656">
        <v>77757</v>
      </c>
      <c r="L755" s="607" t="s">
        <v>2340</v>
      </c>
      <c r="M755" s="895">
        <v>8</v>
      </c>
      <c r="N755" s="271"/>
      <c r="P755" s="217"/>
      <c r="Q755" s="217"/>
      <c r="R755" s="217"/>
      <c r="S755" s="217"/>
      <c r="T755" s="217"/>
    </row>
    <row r="756" spans="3:20" s="872" customFormat="1" ht="27" customHeight="1">
      <c r="C756" s="587">
        <v>373</v>
      </c>
      <c r="D756" s="856" t="s">
        <v>4453</v>
      </c>
      <c r="E756" s="906">
        <v>869000128602</v>
      </c>
      <c r="F756" s="1501" t="s">
        <v>4483</v>
      </c>
      <c r="G756" s="1579"/>
      <c r="H756" s="907" t="s">
        <v>4515</v>
      </c>
      <c r="I756" s="587" t="s">
        <v>2263</v>
      </c>
      <c r="J756" s="656">
        <v>77757</v>
      </c>
      <c r="K756" s="656">
        <v>77757</v>
      </c>
      <c r="L756" s="607" t="s">
        <v>2340</v>
      </c>
      <c r="M756" s="895">
        <v>8</v>
      </c>
      <c r="N756" s="271"/>
      <c r="P756" s="397"/>
      <c r="Q756" s="397"/>
      <c r="R756" s="397"/>
      <c r="S756" s="397"/>
      <c r="T756" s="397"/>
    </row>
    <row r="757" spans="3:20" s="421" customFormat="1" ht="27" customHeight="1">
      <c r="C757" s="587">
        <v>374</v>
      </c>
      <c r="D757" s="856" t="s">
        <v>4453</v>
      </c>
      <c r="E757" s="906">
        <v>869000128563</v>
      </c>
      <c r="F757" s="1501" t="s">
        <v>4483</v>
      </c>
      <c r="G757" s="1579"/>
      <c r="H757" s="907" t="s">
        <v>4516</v>
      </c>
      <c r="I757" s="587" t="s">
        <v>2263</v>
      </c>
      <c r="J757" s="656">
        <v>215083</v>
      </c>
      <c r="K757" s="656">
        <v>215083</v>
      </c>
      <c r="L757" s="607" t="s">
        <v>2340</v>
      </c>
      <c r="M757" s="895">
        <v>8</v>
      </c>
      <c r="N757" s="271"/>
      <c r="P757" s="217"/>
      <c r="Q757" s="217"/>
      <c r="R757" s="217"/>
      <c r="S757" s="217"/>
      <c r="T757" s="217"/>
    </row>
    <row r="758" spans="3:20" s="872" customFormat="1" ht="27" customHeight="1">
      <c r="C758" s="587">
        <v>375</v>
      </c>
      <c r="D758" s="856" t="s">
        <v>4453</v>
      </c>
      <c r="E758" s="906">
        <v>869000128564</v>
      </c>
      <c r="F758" s="1501" t="s">
        <v>4483</v>
      </c>
      <c r="G758" s="1579"/>
      <c r="H758" s="907" t="s">
        <v>4517</v>
      </c>
      <c r="I758" s="587" t="s">
        <v>2263</v>
      </c>
      <c r="J758" s="656">
        <v>215083</v>
      </c>
      <c r="K758" s="656">
        <v>215083</v>
      </c>
      <c r="L758" s="607" t="s">
        <v>2340</v>
      </c>
      <c r="M758" s="895">
        <v>8</v>
      </c>
      <c r="N758" s="271"/>
      <c r="P758" s="397"/>
      <c r="Q758" s="397"/>
      <c r="R758" s="397"/>
      <c r="S758" s="397"/>
      <c r="T758" s="397"/>
    </row>
    <row r="759" spans="3:20" s="430" customFormat="1" ht="27" customHeight="1">
      <c r="C759" s="587">
        <v>376</v>
      </c>
      <c r="D759" s="856" t="s">
        <v>4453</v>
      </c>
      <c r="E759" s="906">
        <v>869000128565</v>
      </c>
      <c r="F759" s="1501" t="s">
        <v>4483</v>
      </c>
      <c r="G759" s="1579"/>
      <c r="H759" s="907" t="s">
        <v>4518</v>
      </c>
      <c r="I759" s="587" t="s">
        <v>2263</v>
      </c>
      <c r="J759" s="656">
        <v>215083</v>
      </c>
      <c r="K759" s="656">
        <v>215083</v>
      </c>
      <c r="L759" s="607" t="s">
        <v>2340</v>
      </c>
      <c r="M759" s="895">
        <v>8</v>
      </c>
      <c r="N759" s="271"/>
      <c r="P759" s="200"/>
      <c r="Q759" s="200"/>
      <c r="R759" s="200"/>
      <c r="S759" s="200"/>
      <c r="T759" s="200"/>
    </row>
    <row r="760" spans="3:20" s="430" customFormat="1" ht="27" customHeight="1">
      <c r="C760" s="587">
        <v>377</v>
      </c>
      <c r="D760" s="856" t="s">
        <v>4453</v>
      </c>
      <c r="E760" s="906">
        <v>869000128566</v>
      </c>
      <c r="F760" s="1501" t="s">
        <v>4483</v>
      </c>
      <c r="G760" s="1579"/>
      <c r="H760" s="907" t="s">
        <v>4519</v>
      </c>
      <c r="I760" s="587" t="s">
        <v>2263</v>
      </c>
      <c r="J760" s="656">
        <v>215083</v>
      </c>
      <c r="K760" s="656">
        <v>215083</v>
      </c>
      <c r="L760" s="607" t="s">
        <v>2340</v>
      </c>
      <c r="M760" s="895">
        <v>8</v>
      </c>
      <c r="N760" s="271"/>
      <c r="P760" s="200"/>
      <c r="Q760" s="200"/>
      <c r="R760" s="200"/>
      <c r="S760" s="200"/>
      <c r="T760" s="200"/>
    </row>
    <row r="761" spans="3:20" s="430" customFormat="1" ht="27" customHeight="1">
      <c r="C761" s="587">
        <v>378</v>
      </c>
      <c r="D761" s="856" t="s">
        <v>4453</v>
      </c>
      <c r="E761" s="906">
        <v>869000128567</v>
      </c>
      <c r="F761" s="1501" t="s">
        <v>4483</v>
      </c>
      <c r="G761" s="1579"/>
      <c r="H761" s="907" t="s">
        <v>4520</v>
      </c>
      <c r="I761" s="587" t="s">
        <v>2263</v>
      </c>
      <c r="J761" s="656">
        <v>215083</v>
      </c>
      <c r="K761" s="656">
        <v>215083</v>
      </c>
      <c r="L761" s="607" t="s">
        <v>2340</v>
      </c>
      <c r="M761" s="895">
        <v>8</v>
      </c>
      <c r="N761" s="271"/>
      <c r="P761" s="200"/>
      <c r="Q761" s="200"/>
      <c r="R761" s="200"/>
      <c r="S761" s="200"/>
      <c r="T761" s="200"/>
    </row>
    <row r="762" spans="3:20" s="430" customFormat="1" ht="27" customHeight="1">
      <c r="C762" s="587">
        <v>379</v>
      </c>
      <c r="D762" s="856" t="s">
        <v>4453</v>
      </c>
      <c r="E762" s="906">
        <v>869000128568</v>
      </c>
      <c r="F762" s="1501" t="s">
        <v>4483</v>
      </c>
      <c r="G762" s="1579"/>
      <c r="H762" s="907" t="s">
        <v>4521</v>
      </c>
      <c r="I762" s="587" t="s">
        <v>2263</v>
      </c>
      <c r="J762" s="656">
        <v>215083</v>
      </c>
      <c r="K762" s="656">
        <v>215083</v>
      </c>
      <c r="L762" s="607" t="s">
        <v>2340</v>
      </c>
      <c r="M762" s="895">
        <v>8</v>
      </c>
      <c r="N762" s="271"/>
      <c r="P762" s="200"/>
      <c r="Q762" s="200"/>
      <c r="R762" s="200"/>
      <c r="S762" s="200"/>
      <c r="T762" s="200"/>
    </row>
    <row r="763" spans="3:20" s="430" customFormat="1" ht="27" customHeight="1">
      <c r="C763" s="587">
        <v>380</v>
      </c>
      <c r="D763" s="856" t="s">
        <v>4453</v>
      </c>
      <c r="E763" s="906">
        <v>869000128569</v>
      </c>
      <c r="F763" s="1501" t="s">
        <v>4483</v>
      </c>
      <c r="G763" s="1579"/>
      <c r="H763" s="907" t="s">
        <v>4522</v>
      </c>
      <c r="I763" s="587" t="s">
        <v>2263</v>
      </c>
      <c r="J763" s="656">
        <v>215083</v>
      </c>
      <c r="K763" s="656">
        <v>215083</v>
      </c>
      <c r="L763" s="607" t="s">
        <v>2340</v>
      </c>
      <c r="M763" s="895">
        <v>8</v>
      </c>
      <c r="N763" s="271"/>
      <c r="P763" s="200"/>
      <c r="Q763" s="200"/>
      <c r="R763" s="200"/>
      <c r="S763" s="200"/>
      <c r="T763" s="200"/>
    </row>
    <row r="764" spans="3:20" s="430" customFormat="1" ht="27" customHeight="1">
      <c r="C764" s="587">
        <v>381</v>
      </c>
      <c r="D764" s="856" t="s">
        <v>4453</v>
      </c>
      <c r="E764" s="906">
        <v>869000128570</v>
      </c>
      <c r="F764" s="1501" t="s">
        <v>4483</v>
      </c>
      <c r="G764" s="1579"/>
      <c r="H764" s="907" t="s">
        <v>4523</v>
      </c>
      <c r="I764" s="587" t="s">
        <v>2263</v>
      </c>
      <c r="J764" s="656">
        <v>215083</v>
      </c>
      <c r="K764" s="656">
        <v>215083</v>
      </c>
      <c r="L764" s="607" t="s">
        <v>2340</v>
      </c>
      <c r="M764" s="895">
        <v>8</v>
      </c>
      <c r="N764" s="271"/>
      <c r="P764" s="200"/>
      <c r="Q764" s="200"/>
      <c r="R764" s="200"/>
      <c r="S764" s="200"/>
      <c r="T764" s="200"/>
    </row>
    <row r="765" spans="3:20" s="430" customFormat="1" ht="27" customHeight="1">
      <c r="C765" s="587">
        <v>382</v>
      </c>
      <c r="D765" s="856" t="s">
        <v>3978</v>
      </c>
      <c r="E765" s="588">
        <v>869000028568</v>
      </c>
      <c r="F765" s="1503" t="s">
        <v>2934</v>
      </c>
      <c r="G765" s="1504"/>
      <c r="H765" s="664" t="s">
        <v>4524</v>
      </c>
      <c r="I765" s="587" t="s">
        <v>3981</v>
      </c>
      <c r="J765" s="656">
        <v>912616.98</v>
      </c>
      <c r="K765" s="656">
        <v>912616.98</v>
      </c>
      <c r="L765" s="587" t="s">
        <v>1711</v>
      </c>
      <c r="M765" s="895">
        <v>15</v>
      </c>
      <c r="N765" s="271"/>
      <c r="P765" s="200"/>
      <c r="Q765" s="200"/>
      <c r="R765" s="200"/>
      <c r="S765" s="200"/>
      <c r="T765" s="200"/>
    </row>
    <row r="766" spans="3:20" s="430" customFormat="1" ht="27" customHeight="1">
      <c r="C766" s="587">
        <v>383</v>
      </c>
      <c r="D766" s="856" t="s">
        <v>3978</v>
      </c>
      <c r="E766" s="588">
        <v>869000028874</v>
      </c>
      <c r="F766" s="1503" t="s">
        <v>4525</v>
      </c>
      <c r="G766" s="1504"/>
      <c r="H766" s="664" t="s">
        <v>4526</v>
      </c>
      <c r="I766" s="587" t="s">
        <v>3981</v>
      </c>
      <c r="J766" s="656">
        <v>895000</v>
      </c>
      <c r="K766" s="656">
        <v>895000</v>
      </c>
      <c r="L766" s="587" t="s">
        <v>1711</v>
      </c>
      <c r="M766" s="895">
        <v>15</v>
      </c>
      <c r="N766" s="271"/>
      <c r="P766" s="200"/>
      <c r="Q766" s="200"/>
      <c r="R766" s="200"/>
      <c r="S766" s="200"/>
      <c r="T766" s="200"/>
    </row>
    <row r="767" spans="3:20" s="430" customFormat="1" ht="27" customHeight="1">
      <c r="C767" s="587">
        <v>384</v>
      </c>
      <c r="D767" s="856" t="s">
        <v>3978</v>
      </c>
      <c r="E767" s="588">
        <v>869000028888</v>
      </c>
      <c r="F767" s="1503" t="s">
        <v>2934</v>
      </c>
      <c r="G767" s="1504"/>
      <c r="H767" s="664" t="s">
        <v>4527</v>
      </c>
      <c r="I767" s="587" t="s">
        <v>3981</v>
      </c>
      <c r="J767" s="656">
        <v>435256</v>
      </c>
      <c r="K767" s="656">
        <v>435256</v>
      </c>
      <c r="L767" s="587" t="s">
        <v>1711</v>
      </c>
      <c r="M767" s="895">
        <v>15</v>
      </c>
      <c r="N767" s="271"/>
      <c r="P767" s="200"/>
      <c r="Q767" s="200"/>
      <c r="R767" s="200"/>
      <c r="S767" s="200"/>
      <c r="T767" s="200"/>
    </row>
    <row r="768" spans="3:20" s="430" customFormat="1" ht="27" customHeight="1">
      <c r="C768" s="587">
        <v>385</v>
      </c>
      <c r="D768" s="856" t="s">
        <v>3978</v>
      </c>
      <c r="E768" s="588">
        <v>869000028890</v>
      </c>
      <c r="F768" s="1503" t="s">
        <v>2934</v>
      </c>
      <c r="G768" s="1504"/>
      <c r="H768" s="664" t="s">
        <v>4528</v>
      </c>
      <c r="I768" s="587" t="s">
        <v>3981</v>
      </c>
      <c r="J768" s="656">
        <v>922682.89</v>
      </c>
      <c r="K768" s="656">
        <v>922682.89</v>
      </c>
      <c r="L768" s="587" t="s">
        <v>1711</v>
      </c>
      <c r="M768" s="895">
        <v>15</v>
      </c>
      <c r="N768" s="271"/>
      <c r="P768" s="200"/>
      <c r="Q768" s="200"/>
      <c r="R768" s="200"/>
      <c r="S768" s="200"/>
      <c r="T768" s="200"/>
    </row>
    <row r="769" spans="3:20" s="430" customFormat="1" ht="27" customHeight="1">
      <c r="C769" s="587">
        <v>386</v>
      </c>
      <c r="D769" s="856" t="s">
        <v>3978</v>
      </c>
      <c r="E769" s="588">
        <v>869000079251</v>
      </c>
      <c r="F769" s="1503" t="s">
        <v>4529</v>
      </c>
      <c r="G769" s="1504"/>
      <c r="H769" s="664" t="s">
        <v>4530</v>
      </c>
      <c r="I769" s="587" t="s">
        <v>3981</v>
      </c>
      <c r="J769" s="656">
        <v>1574526</v>
      </c>
      <c r="K769" s="656">
        <v>1574526</v>
      </c>
      <c r="L769" s="587" t="s">
        <v>1711</v>
      </c>
      <c r="M769" s="895">
        <v>15</v>
      </c>
      <c r="N769" s="271"/>
      <c r="P769" s="200"/>
      <c r="Q769" s="200"/>
      <c r="R769" s="200"/>
      <c r="S769" s="200"/>
      <c r="T769" s="200"/>
    </row>
    <row r="770" spans="3:20" s="872" customFormat="1" ht="27" customHeight="1">
      <c r="C770" s="587">
        <v>387</v>
      </c>
      <c r="D770" s="856" t="s">
        <v>3978</v>
      </c>
      <c r="E770" s="588">
        <v>869000079252</v>
      </c>
      <c r="F770" s="1503" t="s">
        <v>4529</v>
      </c>
      <c r="G770" s="1504"/>
      <c r="H770" s="664" t="s">
        <v>4531</v>
      </c>
      <c r="I770" s="587" t="s">
        <v>3981</v>
      </c>
      <c r="J770" s="656">
        <v>1574526</v>
      </c>
      <c r="K770" s="656">
        <v>1574526</v>
      </c>
      <c r="L770" s="587" t="s">
        <v>1711</v>
      </c>
      <c r="M770" s="895">
        <v>15</v>
      </c>
      <c r="N770" s="271"/>
      <c r="P770" s="397"/>
      <c r="Q770" s="397"/>
      <c r="R770" s="397"/>
      <c r="S770" s="397"/>
      <c r="T770" s="397"/>
    </row>
    <row r="771" spans="3:20" s="872" customFormat="1" ht="27" customHeight="1">
      <c r="C771" s="587">
        <v>388</v>
      </c>
      <c r="D771" s="856" t="s">
        <v>3978</v>
      </c>
      <c r="E771" s="588">
        <v>869000079253</v>
      </c>
      <c r="F771" s="1503" t="s">
        <v>4529</v>
      </c>
      <c r="G771" s="1504"/>
      <c r="H771" s="664" t="s">
        <v>4532</v>
      </c>
      <c r="I771" s="587" t="s">
        <v>3981</v>
      </c>
      <c r="J771" s="656">
        <v>1574526</v>
      </c>
      <c r="K771" s="656">
        <v>1574526</v>
      </c>
      <c r="L771" s="587" t="s">
        <v>1711</v>
      </c>
      <c r="M771" s="895">
        <v>15</v>
      </c>
      <c r="N771" s="271"/>
      <c r="P771" s="397"/>
      <c r="Q771" s="397"/>
      <c r="R771" s="397"/>
      <c r="S771" s="397"/>
      <c r="T771" s="397"/>
    </row>
    <row r="772" spans="3:20" s="872" customFormat="1" ht="27" customHeight="1">
      <c r="C772" s="587">
        <v>389</v>
      </c>
      <c r="D772" s="856" t="s">
        <v>3978</v>
      </c>
      <c r="E772" s="588">
        <v>869000079254</v>
      </c>
      <c r="F772" s="1503" t="s">
        <v>4529</v>
      </c>
      <c r="G772" s="1504"/>
      <c r="H772" s="664" t="s">
        <v>4533</v>
      </c>
      <c r="I772" s="587" t="s">
        <v>3981</v>
      </c>
      <c r="J772" s="656">
        <v>1574526</v>
      </c>
      <c r="K772" s="656">
        <v>1574526</v>
      </c>
      <c r="L772" s="587" t="s">
        <v>1711</v>
      </c>
      <c r="M772" s="895">
        <v>15</v>
      </c>
      <c r="N772" s="271"/>
      <c r="P772" s="397"/>
      <c r="Q772" s="397"/>
      <c r="R772" s="397"/>
      <c r="S772" s="397"/>
      <c r="T772" s="397"/>
    </row>
    <row r="773" spans="3:20" s="872" customFormat="1" ht="27" customHeight="1">
      <c r="C773" s="587">
        <v>390</v>
      </c>
      <c r="D773" s="856" t="s">
        <v>3978</v>
      </c>
      <c r="E773" s="588">
        <v>869000079255</v>
      </c>
      <c r="F773" s="1503" t="s">
        <v>4529</v>
      </c>
      <c r="G773" s="1504"/>
      <c r="H773" s="664" t="s">
        <v>4534</v>
      </c>
      <c r="I773" s="587" t="s">
        <v>3981</v>
      </c>
      <c r="J773" s="656">
        <v>1574526</v>
      </c>
      <c r="K773" s="656">
        <v>1574526</v>
      </c>
      <c r="L773" s="587" t="s">
        <v>1711</v>
      </c>
      <c r="M773" s="895">
        <v>15</v>
      </c>
      <c r="N773" s="271"/>
      <c r="P773" s="397"/>
      <c r="Q773" s="397"/>
      <c r="R773" s="397"/>
      <c r="S773" s="397"/>
      <c r="T773" s="397"/>
    </row>
    <row r="774" spans="3:20" s="872" customFormat="1" ht="27" customHeight="1">
      <c r="C774" s="587">
        <v>391</v>
      </c>
      <c r="D774" s="856" t="s">
        <v>3978</v>
      </c>
      <c r="E774" s="588">
        <v>869000079256</v>
      </c>
      <c r="F774" s="1503" t="s">
        <v>4529</v>
      </c>
      <c r="G774" s="1504"/>
      <c r="H774" s="664" t="s">
        <v>4535</v>
      </c>
      <c r="I774" s="587" t="s">
        <v>3981</v>
      </c>
      <c r="J774" s="656">
        <v>1574526</v>
      </c>
      <c r="K774" s="656">
        <v>1574526</v>
      </c>
      <c r="L774" s="587" t="s">
        <v>1711</v>
      </c>
      <c r="M774" s="895">
        <v>15</v>
      </c>
      <c r="N774" s="271"/>
      <c r="P774" s="397"/>
      <c r="Q774" s="397"/>
      <c r="R774" s="397"/>
      <c r="S774" s="397"/>
      <c r="T774" s="397"/>
    </row>
    <row r="775" spans="3:20" s="872" customFormat="1" ht="27" customHeight="1">
      <c r="C775" s="587">
        <v>392</v>
      </c>
      <c r="D775" s="856" t="s">
        <v>4026</v>
      </c>
      <c r="E775" s="588">
        <v>869000021871</v>
      </c>
      <c r="F775" s="853" t="s">
        <v>2900</v>
      </c>
      <c r="G775" s="912"/>
      <c r="H775" s="913" t="s">
        <v>4536</v>
      </c>
      <c r="I775" s="587" t="s">
        <v>2263</v>
      </c>
      <c r="J775" s="656">
        <v>374449.96</v>
      </c>
      <c r="K775" s="656">
        <v>374449.96</v>
      </c>
      <c r="L775" s="587" t="s">
        <v>1711</v>
      </c>
      <c r="M775" s="895">
        <v>7</v>
      </c>
      <c r="N775" s="271"/>
      <c r="P775" s="397"/>
      <c r="Q775" s="397"/>
      <c r="R775" s="397"/>
      <c r="S775" s="397"/>
      <c r="T775" s="397"/>
    </row>
    <row r="776" spans="3:20" s="872" customFormat="1" ht="27" customHeight="1">
      <c r="C776" s="587">
        <v>393</v>
      </c>
      <c r="D776" s="856" t="s">
        <v>4026</v>
      </c>
      <c r="E776" s="588">
        <v>869000069364</v>
      </c>
      <c r="F776" s="853" t="s">
        <v>4537</v>
      </c>
      <c r="G776" s="912"/>
      <c r="H776" s="913" t="s">
        <v>4538</v>
      </c>
      <c r="I776" s="587" t="s">
        <v>2263</v>
      </c>
      <c r="J776" s="656">
        <v>650000</v>
      </c>
      <c r="K776" s="656">
        <v>650000</v>
      </c>
      <c r="L776" s="587" t="s">
        <v>1711</v>
      </c>
      <c r="M776" s="895">
        <v>80</v>
      </c>
      <c r="N776" s="271"/>
      <c r="P776" s="397"/>
      <c r="Q776" s="397"/>
      <c r="R776" s="397"/>
      <c r="S776" s="397"/>
      <c r="T776" s="397"/>
    </row>
    <row r="777" spans="3:20" s="872" customFormat="1" ht="27" customHeight="1">
      <c r="C777" s="587">
        <v>394</v>
      </c>
      <c r="D777" s="596" t="s">
        <v>2217</v>
      </c>
      <c r="E777" s="615">
        <v>869000029274</v>
      </c>
      <c r="F777" s="1549" t="s">
        <v>4539</v>
      </c>
      <c r="G777" s="1585"/>
      <c r="H777" s="616" t="s">
        <v>4540</v>
      </c>
      <c r="I777" s="657" t="s">
        <v>3981</v>
      </c>
      <c r="J777" s="650">
        <v>293158.05</v>
      </c>
      <c r="K777" s="650">
        <v>293158.05</v>
      </c>
      <c r="L777" s="609" t="s">
        <v>1711</v>
      </c>
      <c r="M777" s="903">
        <v>20</v>
      </c>
      <c r="N777" s="271"/>
      <c r="P777" s="397"/>
      <c r="Q777" s="397"/>
      <c r="R777" s="397"/>
      <c r="S777" s="397"/>
      <c r="T777" s="397"/>
    </row>
    <row r="778" spans="3:20" s="872" customFormat="1" ht="27" customHeight="1">
      <c r="C778" s="587">
        <v>395</v>
      </c>
      <c r="D778" s="596" t="s">
        <v>2217</v>
      </c>
      <c r="E778" s="615">
        <v>869000029277</v>
      </c>
      <c r="F778" s="1549" t="s">
        <v>4539</v>
      </c>
      <c r="G778" s="1585"/>
      <c r="H778" s="616" t="s">
        <v>4541</v>
      </c>
      <c r="I778" s="657" t="s">
        <v>3981</v>
      </c>
      <c r="J778" s="650">
        <v>293158.05</v>
      </c>
      <c r="K778" s="650">
        <v>293158.05</v>
      </c>
      <c r="L778" s="609" t="s">
        <v>1711</v>
      </c>
      <c r="M778" s="903">
        <v>20</v>
      </c>
      <c r="N778" s="271"/>
      <c r="P778" s="397"/>
      <c r="Q778" s="397"/>
      <c r="R778" s="397"/>
      <c r="S778" s="397"/>
      <c r="T778" s="397"/>
    </row>
    <row r="779" spans="3:20" s="872" customFormat="1" ht="27" customHeight="1">
      <c r="C779" s="587">
        <v>396</v>
      </c>
      <c r="D779" s="596" t="s">
        <v>2217</v>
      </c>
      <c r="E779" s="615">
        <v>869000029279</v>
      </c>
      <c r="F779" s="1549" t="s">
        <v>4539</v>
      </c>
      <c r="G779" s="1585"/>
      <c r="H779" s="616" t="s">
        <v>4542</v>
      </c>
      <c r="I779" s="657" t="s">
        <v>3981</v>
      </c>
      <c r="J779" s="650">
        <v>293158.05</v>
      </c>
      <c r="K779" s="650">
        <v>293158.05</v>
      </c>
      <c r="L779" s="609" t="s">
        <v>1711</v>
      </c>
      <c r="M779" s="903">
        <v>20</v>
      </c>
      <c r="N779" s="271"/>
      <c r="P779" s="397"/>
      <c r="Q779" s="397"/>
      <c r="R779" s="397"/>
      <c r="S779" s="397"/>
      <c r="T779" s="397"/>
    </row>
    <row r="780" spans="3:20" s="872" customFormat="1" ht="27" customHeight="1">
      <c r="C780" s="587">
        <v>397</v>
      </c>
      <c r="D780" s="596" t="s">
        <v>2217</v>
      </c>
      <c r="E780" s="615">
        <v>869000029280</v>
      </c>
      <c r="F780" s="1549" t="s">
        <v>4539</v>
      </c>
      <c r="G780" s="1585"/>
      <c r="H780" s="616" t="s">
        <v>4543</v>
      </c>
      <c r="I780" s="657" t="s">
        <v>3981</v>
      </c>
      <c r="J780" s="650">
        <v>293158.05</v>
      </c>
      <c r="K780" s="650">
        <v>293158.05</v>
      </c>
      <c r="L780" s="609" t="s">
        <v>1711</v>
      </c>
      <c r="M780" s="903">
        <v>20</v>
      </c>
      <c r="N780" s="271"/>
      <c r="P780" s="397"/>
      <c r="Q780" s="397"/>
      <c r="R780" s="397"/>
      <c r="S780" s="397"/>
      <c r="T780" s="397"/>
    </row>
    <row r="781" spans="3:20" s="872" customFormat="1" ht="27" customHeight="1">
      <c r="C781" s="587">
        <v>398</v>
      </c>
      <c r="D781" s="596" t="s">
        <v>2217</v>
      </c>
      <c r="E781" s="615">
        <v>869000029282</v>
      </c>
      <c r="F781" s="1549" t="s">
        <v>4539</v>
      </c>
      <c r="G781" s="1585"/>
      <c r="H781" s="616" t="s">
        <v>4544</v>
      </c>
      <c r="I781" s="657" t="s">
        <v>3981</v>
      </c>
      <c r="J781" s="650">
        <v>293158.05</v>
      </c>
      <c r="K781" s="650">
        <v>293158.05</v>
      </c>
      <c r="L781" s="609" t="s">
        <v>1711</v>
      </c>
      <c r="M781" s="903">
        <v>20</v>
      </c>
      <c r="N781" s="271"/>
      <c r="P781" s="397"/>
      <c r="Q781" s="397"/>
      <c r="R781" s="397"/>
      <c r="S781" s="397"/>
      <c r="T781" s="397"/>
    </row>
    <row r="782" spans="3:20" s="872" customFormat="1" ht="27" customHeight="1">
      <c r="C782" s="587">
        <v>399</v>
      </c>
      <c r="D782" s="596" t="s">
        <v>2217</v>
      </c>
      <c r="E782" s="615">
        <v>869000029283</v>
      </c>
      <c r="F782" s="1549" t="s">
        <v>4539</v>
      </c>
      <c r="G782" s="1585"/>
      <c r="H782" s="616" t="s">
        <v>4545</v>
      </c>
      <c r="I782" s="657" t="s">
        <v>3981</v>
      </c>
      <c r="J782" s="650">
        <v>293158.05</v>
      </c>
      <c r="K782" s="650">
        <v>293158.05</v>
      </c>
      <c r="L782" s="609" t="s">
        <v>1711</v>
      </c>
      <c r="M782" s="903">
        <v>20</v>
      </c>
      <c r="P782" s="397"/>
      <c r="Q782" s="397"/>
      <c r="R782" s="397"/>
      <c r="S782" s="397"/>
      <c r="T782" s="397"/>
    </row>
    <row r="783" spans="3:20" s="872" customFormat="1" ht="27" customHeight="1">
      <c r="C783" s="587">
        <v>400</v>
      </c>
      <c r="D783" s="596" t="s">
        <v>2217</v>
      </c>
      <c r="E783" s="615">
        <v>869000029284</v>
      </c>
      <c r="F783" s="1549" t="s">
        <v>4539</v>
      </c>
      <c r="G783" s="1585"/>
      <c r="H783" s="616" t="s">
        <v>4546</v>
      </c>
      <c r="I783" s="657" t="s">
        <v>3981</v>
      </c>
      <c r="J783" s="650">
        <v>293158.05</v>
      </c>
      <c r="K783" s="650">
        <v>293158.05</v>
      </c>
      <c r="L783" s="609" t="s">
        <v>1711</v>
      </c>
      <c r="M783" s="903">
        <v>20</v>
      </c>
      <c r="P783" s="397"/>
      <c r="Q783" s="397"/>
      <c r="R783" s="397"/>
      <c r="S783" s="397"/>
      <c r="T783" s="397"/>
    </row>
    <row r="784" spans="3:20" s="872" customFormat="1" ht="27" customHeight="1">
      <c r="C784" s="587">
        <v>401</v>
      </c>
      <c r="D784" s="596" t="s">
        <v>2217</v>
      </c>
      <c r="E784" s="615">
        <v>869000029303</v>
      </c>
      <c r="F784" s="1549" t="s">
        <v>2107</v>
      </c>
      <c r="G784" s="1585"/>
      <c r="H784" s="616" t="s">
        <v>4547</v>
      </c>
      <c r="I784" s="657" t="s">
        <v>3981</v>
      </c>
      <c r="J784" s="650">
        <v>412765.82</v>
      </c>
      <c r="K784" s="650">
        <v>412765.82</v>
      </c>
      <c r="L784" s="609" t="s">
        <v>1711</v>
      </c>
      <c r="M784" s="903">
        <v>18</v>
      </c>
      <c r="P784" s="397"/>
      <c r="Q784" s="397"/>
      <c r="R784" s="397"/>
      <c r="S784" s="397"/>
      <c r="T784" s="397"/>
    </row>
    <row r="785" spans="3:20" s="872" customFormat="1" ht="27" customHeight="1">
      <c r="C785" s="587">
        <v>402</v>
      </c>
      <c r="D785" s="596" t="s">
        <v>2217</v>
      </c>
      <c r="E785" s="615">
        <v>869000029304</v>
      </c>
      <c r="F785" s="1549" t="s">
        <v>2107</v>
      </c>
      <c r="G785" s="1585"/>
      <c r="H785" s="616" t="s">
        <v>4548</v>
      </c>
      <c r="I785" s="657" t="s">
        <v>3981</v>
      </c>
      <c r="J785" s="650">
        <v>412765.82</v>
      </c>
      <c r="K785" s="650">
        <v>412765.82</v>
      </c>
      <c r="L785" s="609" t="s">
        <v>1711</v>
      </c>
      <c r="M785" s="903">
        <v>18</v>
      </c>
      <c r="P785" s="397"/>
      <c r="Q785" s="397"/>
      <c r="R785" s="397"/>
      <c r="S785" s="397"/>
      <c r="T785" s="397"/>
    </row>
    <row r="786" spans="3:20" s="872" customFormat="1" ht="27" customHeight="1">
      <c r="C786" s="587">
        <v>403</v>
      </c>
      <c r="D786" s="596" t="s">
        <v>2217</v>
      </c>
      <c r="E786" s="615">
        <v>869000029306</v>
      </c>
      <c r="F786" s="1549" t="s">
        <v>4549</v>
      </c>
      <c r="G786" s="1585"/>
      <c r="H786" s="616" t="s">
        <v>4550</v>
      </c>
      <c r="I786" s="657" t="s">
        <v>3981</v>
      </c>
      <c r="J786" s="650">
        <v>413142.83</v>
      </c>
      <c r="K786" s="650">
        <v>413142.83</v>
      </c>
      <c r="L786" s="609" t="s">
        <v>1711</v>
      </c>
      <c r="M786" s="903">
        <v>18</v>
      </c>
      <c r="P786" s="397"/>
      <c r="Q786" s="397"/>
      <c r="R786" s="397"/>
      <c r="S786" s="397"/>
      <c r="T786" s="397"/>
    </row>
    <row r="787" spans="3:20" s="872" customFormat="1" ht="27" customHeight="1">
      <c r="C787" s="587">
        <v>404</v>
      </c>
      <c r="D787" s="596" t="s">
        <v>2217</v>
      </c>
      <c r="E787" s="615">
        <v>869000029307</v>
      </c>
      <c r="F787" s="1549" t="s">
        <v>4549</v>
      </c>
      <c r="G787" s="1585"/>
      <c r="H787" s="616" t="s">
        <v>4551</v>
      </c>
      <c r="I787" s="657" t="s">
        <v>3981</v>
      </c>
      <c r="J787" s="650">
        <v>413142.84</v>
      </c>
      <c r="K787" s="650">
        <v>413142.84</v>
      </c>
      <c r="L787" s="609" t="s">
        <v>1711</v>
      </c>
      <c r="M787" s="903">
        <v>18</v>
      </c>
      <c r="P787" s="397"/>
      <c r="Q787" s="397"/>
      <c r="R787" s="397"/>
      <c r="S787" s="397"/>
      <c r="T787" s="397"/>
    </row>
    <row r="788" spans="3:20" s="872" customFormat="1" ht="27" customHeight="1">
      <c r="C788" s="587">
        <v>405</v>
      </c>
      <c r="D788" s="596" t="s">
        <v>2217</v>
      </c>
      <c r="E788" s="615">
        <v>869000030922</v>
      </c>
      <c r="F788" s="1549" t="s">
        <v>4552</v>
      </c>
      <c r="G788" s="1585"/>
      <c r="H788" s="616" t="s">
        <v>4553</v>
      </c>
      <c r="I788" s="657" t="s">
        <v>3981</v>
      </c>
      <c r="J788" s="650">
        <v>595484.32999999996</v>
      </c>
      <c r="K788" s="650">
        <v>595484.32999999996</v>
      </c>
      <c r="L788" s="614" t="s">
        <v>1711</v>
      </c>
      <c r="M788" s="914">
        <v>7</v>
      </c>
      <c r="P788" s="397"/>
      <c r="Q788" s="397"/>
      <c r="R788" s="397"/>
      <c r="S788" s="397"/>
      <c r="T788" s="397"/>
    </row>
    <row r="789" spans="3:20" s="872" customFormat="1" ht="27" customHeight="1">
      <c r="C789" s="587">
        <v>406</v>
      </c>
      <c r="D789" s="596" t="s">
        <v>2217</v>
      </c>
      <c r="E789" s="615">
        <v>869000031076</v>
      </c>
      <c r="F789" s="1549" t="s">
        <v>4552</v>
      </c>
      <c r="G789" s="1585"/>
      <c r="H789" s="616" t="s">
        <v>4554</v>
      </c>
      <c r="I789" s="657" t="s">
        <v>3981</v>
      </c>
      <c r="J789" s="650">
        <v>595484.32999999996</v>
      </c>
      <c r="K789" s="650">
        <v>595484.32999999996</v>
      </c>
      <c r="L789" s="614" t="s">
        <v>1711</v>
      </c>
      <c r="M789" s="914">
        <v>25</v>
      </c>
      <c r="P789" s="397"/>
      <c r="Q789" s="397"/>
      <c r="R789" s="397"/>
      <c r="S789" s="397"/>
      <c r="T789" s="397"/>
    </row>
    <row r="790" spans="3:20" s="872" customFormat="1" ht="27" customHeight="1">
      <c r="C790" s="587">
        <v>407</v>
      </c>
      <c r="D790" s="596" t="s">
        <v>2217</v>
      </c>
      <c r="E790" s="597">
        <v>869000079862</v>
      </c>
      <c r="F790" s="1549" t="s">
        <v>4555</v>
      </c>
      <c r="G790" s="1585"/>
      <c r="H790" s="616" t="s">
        <v>4556</v>
      </c>
      <c r="I790" s="657" t="s">
        <v>3981</v>
      </c>
      <c r="J790" s="651">
        <v>676048</v>
      </c>
      <c r="K790" s="650">
        <v>676048</v>
      </c>
      <c r="L790" s="614" t="s">
        <v>1711</v>
      </c>
      <c r="M790" s="914">
        <v>12</v>
      </c>
      <c r="P790" s="397"/>
      <c r="Q790" s="397"/>
      <c r="R790" s="397"/>
      <c r="S790" s="397"/>
      <c r="T790" s="397"/>
    </row>
    <row r="791" spans="3:20" s="872" customFormat="1" ht="27" customHeight="1">
      <c r="C791" s="587">
        <v>408</v>
      </c>
      <c r="D791" s="596" t="s">
        <v>2217</v>
      </c>
      <c r="E791" s="615">
        <v>869000079863</v>
      </c>
      <c r="F791" s="1549" t="s">
        <v>4555</v>
      </c>
      <c r="G791" s="1585"/>
      <c r="H791" s="616" t="s">
        <v>4557</v>
      </c>
      <c r="I791" s="657" t="s">
        <v>3981</v>
      </c>
      <c r="J791" s="650">
        <v>676048</v>
      </c>
      <c r="K791" s="650">
        <v>676048</v>
      </c>
      <c r="L791" s="614" t="s">
        <v>1711</v>
      </c>
      <c r="M791" s="914">
        <v>12</v>
      </c>
      <c r="P791" s="397"/>
      <c r="Q791" s="397"/>
      <c r="R791" s="397"/>
      <c r="S791" s="397"/>
      <c r="T791" s="397"/>
    </row>
    <row r="792" spans="3:20" s="872" customFormat="1" ht="27" customHeight="1">
      <c r="C792" s="587">
        <v>409</v>
      </c>
      <c r="D792" s="856" t="s">
        <v>4453</v>
      </c>
      <c r="E792" s="600">
        <v>869000128560</v>
      </c>
      <c r="F792" s="1501" t="s">
        <v>4558</v>
      </c>
      <c r="G792" s="1579"/>
      <c r="H792" s="913" t="s">
        <v>4559</v>
      </c>
      <c r="I792" s="587" t="s">
        <v>2263</v>
      </c>
      <c r="J792" s="649">
        <v>135400</v>
      </c>
      <c r="K792" s="649">
        <v>135400</v>
      </c>
      <c r="L792" s="587" t="s">
        <v>1711</v>
      </c>
      <c r="M792" s="895">
        <v>7</v>
      </c>
      <c r="P792" s="397"/>
      <c r="Q792" s="397"/>
      <c r="R792" s="397"/>
      <c r="S792" s="397"/>
      <c r="T792" s="397"/>
    </row>
    <row r="793" spans="3:20" s="872" customFormat="1" ht="27" customHeight="1">
      <c r="C793" s="587">
        <v>410</v>
      </c>
      <c r="D793" s="856" t="s">
        <v>4453</v>
      </c>
      <c r="E793" s="600">
        <v>869000128557</v>
      </c>
      <c r="F793" s="1501" t="s">
        <v>4560</v>
      </c>
      <c r="G793" s="1579"/>
      <c r="H793" s="620" t="s">
        <v>4561</v>
      </c>
      <c r="I793" s="587" t="s">
        <v>2263</v>
      </c>
      <c r="J793" s="649">
        <v>195228</v>
      </c>
      <c r="K793" s="649">
        <v>195228</v>
      </c>
      <c r="L793" s="587" t="s">
        <v>1711</v>
      </c>
      <c r="M793" s="895">
        <v>4</v>
      </c>
      <c r="P793" s="397"/>
      <c r="Q793" s="397"/>
      <c r="R793" s="397"/>
      <c r="S793" s="397"/>
      <c r="T793" s="397"/>
    </row>
    <row r="794" spans="3:20" s="872" customFormat="1" ht="27" customHeight="1">
      <c r="C794" s="587">
        <v>411</v>
      </c>
      <c r="D794" s="856" t="s">
        <v>4453</v>
      </c>
      <c r="E794" s="600">
        <v>869000127719</v>
      </c>
      <c r="F794" s="1501" t="s">
        <v>2102</v>
      </c>
      <c r="G794" s="1579"/>
      <c r="H794" s="620" t="s">
        <v>4562</v>
      </c>
      <c r="I794" s="587" t="s">
        <v>2263</v>
      </c>
      <c r="J794" s="649">
        <v>78923.78</v>
      </c>
      <c r="K794" s="649">
        <v>78923.78</v>
      </c>
      <c r="L794" s="587" t="s">
        <v>1711</v>
      </c>
      <c r="M794" s="895">
        <v>6</v>
      </c>
      <c r="P794" s="397"/>
      <c r="Q794" s="397"/>
      <c r="R794" s="397"/>
      <c r="S794" s="397"/>
      <c r="T794" s="397"/>
    </row>
    <row r="795" spans="3:20" s="872" customFormat="1" ht="27" customHeight="1">
      <c r="C795" s="587">
        <v>412</v>
      </c>
      <c r="D795" s="856" t="s">
        <v>4453</v>
      </c>
      <c r="E795" s="600">
        <v>869000127720</v>
      </c>
      <c r="F795" s="1501" t="s">
        <v>2102</v>
      </c>
      <c r="G795" s="1579"/>
      <c r="H795" s="620" t="s">
        <v>4563</v>
      </c>
      <c r="I795" s="587" t="s">
        <v>2263</v>
      </c>
      <c r="J795" s="649">
        <v>78923.789999999994</v>
      </c>
      <c r="K795" s="649">
        <v>78923.789999999994</v>
      </c>
      <c r="L795" s="587" t="s">
        <v>1711</v>
      </c>
      <c r="M795" s="895">
        <v>3</v>
      </c>
      <c r="P795" s="397"/>
      <c r="Q795" s="397"/>
      <c r="R795" s="397"/>
      <c r="S795" s="397"/>
      <c r="T795" s="397"/>
    </row>
    <row r="796" spans="3:20" s="872" customFormat="1" ht="27" customHeight="1">
      <c r="C796" s="587">
        <v>413</v>
      </c>
      <c r="D796" s="856" t="s">
        <v>4453</v>
      </c>
      <c r="E796" s="600">
        <v>869000127721</v>
      </c>
      <c r="F796" s="1501" t="s">
        <v>2102</v>
      </c>
      <c r="G796" s="1579"/>
      <c r="H796" s="620" t="s">
        <v>4564</v>
      </c>
      <c r="I796" s="587" t="s">
        <v>2263</v>
      </c>
      <c r="J796" s="649">
        <v>87528.33</v>
      </c>
      <c r="K796" s="649">
        <v>87528.33</v>
      </c>
      <c r="L796" s="587" t="s">
        <v>1711</v>
      </c>
      <c r="M796" s="895">
        <v>3</v>
      </c>
      <c r="P796" s="397"/>
      <c r="Q796" s="397"/>
      <c r="R796" s="397"/>
      <c r="S796" s="397"/>
      <c r="T796" s="397"/>
    </row>
    <row r="797" spans="3:20" s="872" customFormat="1" ht="27" customHeight="1">
      <c r="C797" s="587">
        <v>414</v>
      </c>
      <c r="D797" s="856" t="s">
        <v>4453</v>
      </c>
      <c r="E797" s="600">
        <v>869000127722</v>
      </c>
      <c r="F797" s="1501" t="s">
        <v>2102</v>
      </c>
      <c r="G797" s="1579"/>
      <c r="H797" s="620" t="s">
        <v>4565</v>
      </c>
      <c r="I797" s="587" t="s">
        <v>2263</v>
      </c>
      <c r="J797" s="649">
        <v>87528.33</v>
      </c>
      <c r="K797" s="649">
        <v>87528.33</v>
      </c>
      <c r="L797" s="587" t="s">
        <v>1711</v>
      </c>
      <c r="M797" s="895">
        <v>3</v>
      </c>
      <c r="P797" s="397"/>
      <c r="Q797" s="397"/>
      <c r="R797" s="397"/>
      <c r="S797" s="397"/>
      <c r="T797" s="397"/>
    </row>
    <row r="798" spans="3:20" s="872" customFormat="1" ht="27" customHeight="1">
      <c r="C798" s="587">
        <v>415</v>
      </c>
      <c r="D798" s="856" t="s">
        <v>4453</v>
      </c>
      <c r="E798" s="600">
        <v>869000127723</v>
      </c>
      <c r="F798" s="1501" t="s">
        <v>2102</v>
      </c>
      <c r="G798" s="1579"/>
      <c r="H798" s="620" t="s">
        <v>4566</v>
      </c>
      <c r="I798" s="587" t="s">
        <v>2263</v>
      </c>
      <c r="J798" s="649">
        <v>87528.33</v>
      </c>
      <c r="K798" s="649">
        <v>87528.33</v>
      </c>
      <c r="L798" s="587" t="s">
        <v>1711</v>
      </c>
      <c r="M798" s="895">
        <v>3</v>
      </c>
      <c r="P798" s="397"/>
      <c r="Q798" s="397"/>
      <c r="R798" s="397"/>
      <c r="S798" s="397"/>
      <c r="T798" s="397"/>
    </row>
    <row r="799" spans="3:20" s="872" customFormat="1" ht="27" customHeight="1">
      <c r="C799" s="587">
        <v>416</v>
      </c>
      <c r="D799" s="856" t="s">
        <v>4453</v>
      </c>
      <c r="E799" s="600">
        <v>869000127724</v>
      </c>
      <c r="F799" s="1501" t="s">
        <v>2102</v>
      </c>
      <c r="G799" s="1579"/>
      <c r="H799" s="620" t="s">
        <v>4567</v>
      </c>
      <c r="I799" s="587" t="s">
        <v>2263</v>
      </c>
      <c r="J799" s="649">
        <v>87528.33</v>
      </c>
      <c r="K799" s="649">
        <v>87528.33</v>
      </c>
      <c r="L799" s="587" t="s">
        <v>1711</v>
      </c>
      <c r="M799" s="895">
        <v>3</v>
      </c>
      <c r="P799" s="397"/>
      <c r="Q799" s="397"/>
      <c r="R799" s="397"/>
      <c r="S799" s="397"/>
      <c r="T799" s="397"/>
    </row>
    <row r="800" spans="3:20" s="872" customFormat="1" ht="27" customHeight="1">
      <c r="C800" s="587">
        <v>417</v>
      </c>
      <c r="D800" s="856" t="s">
        <v>4453</v>
      </c>
      <c r="E800" s="600">
        <v>869000127725</v>
      </c>
      <c r="F800" s="1501" t="s">
        <v>2102</v>
      </c>
      <c r="G800" s="1579"/>
      <c r="H800" s="620" t="s">
        <v>4568</v>
      </c>
      <c r="I800" s="587" t="s">
        <v>2263</v>
      </c>
      <c r="J800" s="649">
        <v>87528.33</v>
      </c>
      <c r="K800" s="649">
        <v>87528.33</v>
      </c>
      <c r="L800" s="587" t="s">
        <v>1711</v>
      </c>
      <c r="M800" s="895">
        <v>3</v>
      </c>
      <c r="P800" s="397"/>
      <c r="Q800" s="397"/>
      <c r="R800" s="397"/>
      <c r="S800" s="397"/>
      <c r="T800" s="397"/>
    </row>
    <row r="801" spans="3:20" s="872" customFormat="1" ht="27" customHeight="1">
      <c r="C801" s="587">
        <v>418</v>
      </c>
      <c r="D801" s="856" t="s">
        <v>4453</v>
      </c>
      <c r="E801" s="600">
        <v>869000127726</v>
      </c>
      <c r="F801" s="1501" t="s">
        <v>2102</v>
      </c>
      <c r="G801" s="1579"/>
      <c r="H801" s="620" t="s">
        <v>4569</v>
      </c>
      <c r="I801" s="587" t="s">
        <v>2263</v>
      </c>
      <c r="J801" s="649">
        <v>87528.33</v>
      </c>
      <c r="K801" s="649">
        <v>87528.33</v>
      </c>
      <c r="L801" s="587" t="s">
        <v>1711</v>
      </c>
      <c r="M801" s="895">
        <v>3</v>
      </c>
      <c r="P801" s="397"/>
      <c r="Q801" s="397"/>
      <c r="R801" s="397"/>
      <c r="S801" s="397"/>
      <c r="T801" s="397"/>
    </row>
    <row r="802" spans="3:20" s="872" customFormat="1" ht="27" customHeight="1">
      <c r="C802" s="587">
        <v>419</v>
      </c>
      <c r="D802" s="856" t="s">
        <v>4453</v>
      </c>
      <c r="E802" s="600">
        <v>869000127727</v>
      </c>
      <c r="F802" s="1501" t="s">
        <v>2102</v>
      </c>
      <c r="G802" s="1579"/>
      <c r="H802" s="620" t="s">
        <v>4570</v>
      </c>
      <c r="I802" s="587" t="s">
        <v>2263</v>
      </c>
      <c r="J802" s="649">
        <v>87528.33</v>
      </c>
      <c r="K802" s="649">
        <v>87528.33</v>
      </c>
      <c r="L802" s="587" t="s">
        <v>1711</v>
      </c>
      <c r="M802" s="895">
        <v>3</v>
      </c>
      <c r="P802" s="397"/>
      <c r="Q802" s="397"/>
      <c r="R802" s="397"/>
      <c r="S802" s="397"/>
      <c r="T802" s="397"/>
    </row>
    <row r="803" spans="3:20" s="872" customFormat="1" ht="27" customHeight="1">
      <c r="C803" s="587">
        <v>420</v>
      </c>
      <c r="D803" s="856" t="s">
        <v>4453</v>
      </c>
      <c r="E803" s="600">
        <v>869000127728</v>
      </c>
      <c r="F803" s="1501" t="s">
        <v>2102</v>
      </c>
      <c r="G803" s="1579"/>
      <c r="H803" s="620" t="s">
        <v>4571</v>
      </c>
      <c r="I803" s="587" t="s">
        <v>2263</v>
      </c>
      <c r="J803" s="649">
        <v>87528.33</v>
      </c>
      <c r="K803" s="649">
        <v>87528.33</v>
      </c>
      <c r="L803" s="587" t="s">
        <v>1711</v>
      </c>
      <c r="M803" s="895">
        <v>3</v>
      </c>
      <c r="P803" s="397"/>
      <c r="Q803" s="397"/>
      <c r="R803" s="397"/>
      <c r="S803" s="397"/>
      <c r="T803" s="397"/>
    </row>
    <row r="804" spans="3:20" s="872" customFormat="1" ht="27" customHeight="1">
      <c r="C804" s="587">
        <v>421</v>
      </c>
      <c r="D804" s="856" t="s">
        <v>4453</v>
      </c>
      <c r="E804" s="600">
        <v>869000127562</v>
      </c>
      <c r="F804" s="1501" t="s">
        <v>4572</v>
      </c>
      <c r="G804" s="1579"/>
      <c r="H804" s="620" t="s">
        <v>4573</v>
      </c>
      <c r="I804" s="587" t="s">
        <v>2263</v>
      </c>
      <c r="J804" s="649">
        <v>222184.24</v>
      </c>
      <c r="K804" s="649">
        <v>222184.24</v>
      </c>
      <c r="L804" s="587" t="s">
        <v>1711</v>
      </c>
      <c r="M804" s="895">
        <v>5</v>
      </c>
      <c r="P804" s="397"/>
      <c r="Q804" s="397"/>
      <c r="R804" s="397"/>
      <c r="S804" s="397"/>
      <c r="T804" s="397"/>
    </row>
    <row r="805" spans="3:20" s="872" customFormat="1" ht="27" customHeight="1">
      <c r="C805" s="587">
        <v>422</v>
      </c>
      <c r="D805" s="856" t="s">
        <v>4453</v>
      </c>
      <c r="E805" s="600">
        <v>869000127563</v>
      </c>
      <c r="F805" s="1501" t="s">
        <v>4572</v>
      </c>
      <c r="G805" s="1579"/>
      <c r="H805" s="620" t="s">
        <v>4574</v>
      </c>
      <c r="I805" s="587" t="s">
        <v>2263</v>
      </c>
      <c r="J805" s="649">
        <v>222184.24</v>
      </c>
      <c r="K805" s="649">
        <v>222184.24</v>
      </c>
      <c r="L805" s="587" t="s">
        <v>1711</v>
      </c>
      <c r="M805" s="895">
        <v>5</v>
      </c>
      <c r="P805" s="397"/>
      <c r="Q805" s="397"/>
      <c r="R805" s="397"/>
      <c r="S805" s="397"/>
      <c r="T805" s="397"/>
    </row>
    <row r="806" spans="3:20" s="872" customFormat="1" ht="27" customHeight="1">
      <c r="C806" s="587">
        <v>423</v>
      </c>
      <c r="D806" s="856" t="s">
        <v>4453</v>
      </c>
      <c r="E806" s="600">
        <v>869000127564</v>
      </c>
      <c r="F806" s="1501" t="s">
        <v>4572</v>
      </c>
      <c r="G806" s="1579"/>
      <c r="H806" s="620" t="s">
        <v>4575</v>
      </c>
      <c r="I806" s="587" t="s">
        <v>2263</v>
      </c>
      <c r="J806" s="649">
        <v>222184.24</v>
      </c>
      <c r="K806" s="649">
        <v>222184.24</v>
      </c>
      <c r="L806" s="587" t="s">
        <v>1711</v>
      </c>
      <c r="M806" s="895">
        <v>5</v>
      </c>
      <c r="P806" s="397"/>
      <c r="Q806" s="397"/>
      <c r="R806" s="397"/>
      <c r="S806" s="397"/>
      <c r="T806" s="397"/>
    </row>
    <row r="807" spans="3:20" s="872" customFormat="1" ht="27" customHeight="1">
      <c r="C807" s="587">
        <v>424</v>
      </c>
      <c r="D807" s="856" t="s">
        <v>4453</v>
      </c>
      <c r="E807" s="600">
        <v>869000127565</v>
      </c>
      <c r="F807" s="1501" t="s">
        <v>4572</v>
      </c>
      <c r="G807" s="1579"/>
      <c r="H807" s="620" t="s">
        <v>4576</v>
      </c>
      <c r="I807" s="587" t="s">
        <v>2263</v>
      </c>
      <c r="J807" s="649">
        <v>222184.25</v>
      </c>
      <c r="K807" s="649">
        <v>222184.25</v>
      </c>
      <c r="L807" s="587" t="s">
        <v>1711</v>
      </c>
      <c r="M807" s="895">
        <v>5</v>
      </c>
      <c r="P807" s="397"/>
      <c r="Q807" s="397"/>
      <c r="R807" s="397"/>
      <c r="S807" s="397"/>
      <c r="T807" s="397"/>
    </row>
    <row r="808" spans="3:20" s="872" customFormat="1" ht="27" customHeight="1">
      <c r="C808" s="587">
        <v>425</v>
      </c>
      <c r="D808" s="856" t="s">
        <v>4453</v>
      </c>
      <c r="E808" s="600">
        <v>869000128511</v>
      </c>
      <c r="F808" s="1586" t="s">
        <v>4577</v>
      </c>
      <c r="G808" s="1587"/>
      <c r="H808" s="907" t="s">
        <v>4578</v>
      </c>
      <c r="I808" s="587" t="s">
        <v>2263</v>
      </c>
      <c r="J808" s="649">
        <v>1200000</v>
      </c>
      <c r="K808" s="649">
        <v>1200000</v>
      </c>
      <c r="L808" s="587" t="s">
        <v>1711</v>
      </c>
      <c r="M808" s="895">
        <v>10</v>
      </c>
      <c r="P808" s="397"/>
      <c r="Q808" s="397"/>
      <c r="R808" s="397"/>
      <c r="S808" s="397"/>
      <c r="T808" s="397"/>
    </row>
    <row r="809" spans="3:20" s="872" customFormat="1" ht="27" customHeight="1">
      <c r="C809" s="587">
        <v>426</v>
      </c>
      <c r="D809" s="856" t="s">
        <v>4453</v>
      </c>
      <c r="E809" s="600">
        <v>869000128512</v>
      </c>
      <c r="F809" s="1586" t="s">
        <v>4577</v>
      </c>
      <c r="G809" s="1587"/>
      <c r="H809" s="907" t="s">
        <v>4579</v>
      </c>
      <c r="I809" s="587" t="s">
        <v>2263</v>
      </c>
      <c r="J809" s="649">
        <v>1200000</v>
      </c>
      <c r="K809" s="649">
        <v>1200000</v>
      </c>
      <c r="L809" s="587" t="s">
        <v>1711</v>
      </c>
      <c r="M809" s="895">
        <v>10</v>
      </c>
      <c r="P809" s="397"/>
      <c r="Q809" s="397"/>
      <c r="R809" s="397"/>
      <c r="S809" s="397"/>
      <c r="T809" s="397"/>
    </row>
    <row r="810" spans="3:20" s="872" customFormat="1" ht="27" customHeight="1">
      <c r="C810" s="587">
        <v>427</v>
      </c>
      <c r="D810" s="856" t="s">
        <v>4453</v>
      </c>
      <c r="E810" s="600">
        <v>869000128513</v>
      </c>
      <c r="F810" s="1586" t="s">
        <v>4577</v>
      </c>
      <c r="G810" s="1587"/>
      <c r="H810" s="907" t="s">
        <v>4580</v>
      </c>
      <c r="I810" s="587" t="s">
        <v>2263</v>
      </c>
      <c r="J810" s="649">
        <v>1200000</v>
      </c>
      <c r="K810" s="649">
        <v>1200000</v>
      </c>
      <c r="L810" s="587" t="s">
        <v>1711</v>
      </c>
      <c r="M810" s="895">
        <v>10</v>
      </c>
      <c r="P810" s="397"/>
      <c r="Q810" s="397"/>
      <c r="R810" s="397"/>
      <c r="S810" s="397"/>
      <c r="T810" s="397"/>
    </row>
    <row r="811" spans="3:20" s="872" customFormat="1" ht="27" customHeight="1">
      <c r="C811" s="587">
        <v>428</v>
      </c>
      <c r="D811" s="856" t="s">
        <v>4453</v>
      </c>
      <c r="E811" s="600">
        <v>869000128514</v>
      </c>
      <c r="F811" s="1586" t="s">
        <v>4577</v>
      </c>
      <c r="G811" s="1587"/>
      <c r="H811" s="907" t="s">
        <v>4581</v>
      </c>
      <c r="I811" s="587" t="s">
        <v>2263</v>
      </c>
      <c r="J811" s="649">
        <v>1200000</v>
      </c>
      <c r="K811" s="649">
        <v>1200000</v>
      </c>
      <c r="L811" s="587" t="s">
        <v>1711</v>
      </c>
      <c r="M811" s="895">
        <v>10</v>
      </c>
      <c r="P811" s="397"/>
      <c r="Q811" s="397"/>
      <c r="R811" s="397"/>
      <c r="S811" s="397"/>
      <c r="T811" s="397"/>
    </row>
    <row r="812" spans="3:20" s="872" customFormat="1" ht="27" customHeight="1">
      <c r="C812" s="587">
        <v>429</v>
      </c>
      <c r="D812" s="856" t="s">
        <v>4453</v>
      </c>
      <c r="E812" s="600">
        <v>869000127890</v>
      </c>
      <c r="F812" s="1586" t="s">
        <v>4582</v>
      </c>
      <c r="G812" s="1587"/>
      <c r="H812" s="907" t="s">
        <v>4583</v>
      </c>
      <c r="I812" s="587" t="s">
        <v>2263</v>
      </c>
      <c r="J812" s="649">
        <v>230469.23</v>
      </c>
      <c r="K812" s="649">
        <v>230469.23</v>
      </c>
      <c r="L812" s="587" t="s">
        <v>1711</v>
      </c>
      <c r="M812" s="895">
        <v>6</v>
      </c>
      <c r="P812" s="397"/>
      <c r="Q812" s="397"/>
      <c r="R812" s="397"/>
      <c r="S812" s="397"/>
      <c r="T812" s="397"/>
    </row>
    <row r="813" spans="3:20" s="872" customFormat="1" ht="27" customHeight="1">
      <c r="C813" s="587">
        <v>430</v>
      </c>
      <c r="D813" s="856" t="s">
        <v>4453</v>
      </c>
      <c r="E813" s="600">
        <v>869000127891</v>
      </c>
      <c r="F813" s="1586" t="s">
        <v>4582</v>
      </c>
      <c r="G813" s="1587"/>
      <c r="H813" s="907" t="s">
        <v>4584</v>
      </c>
      <c r="I813" s="587" t="s">
        <v>2263</v>
      </c>
      <c r="J813" s="649">
        <v>230469.23</v>
      </c>
      <c r="K813" s="649">
        <v>230469.23</v>
      </c>
      <c r="L813" s="587" t="s">
        <v>1711</v>
      </c>
      <c r="M813" s="895">
        <v>6</v>
      </c>
      <c r="P813" s="397"/>
      <c r="Q813" s="397"/>
      <c r="R813" s="397"/>
      <c r="S813" s="397"/>
      <c r="T813" s="397"/>
    </row>
    <row r="814" spans="3:20" s="872" customFormat="1" ht="27" customHeight="1">
      <c r="C814" s="587">
        <v>431</v>
      </c>
      <c r="D814" s="856" t="s">
        <v>4453</v>
      </c>
      <c r="E814" s="600">
        <v>869000127892</v>
      </c>
      <c r="F814" s="1586" t="s">
        <v>4582</v>
      </c>
      <c r="G814" s="1587"/>
      <c r="H814" s="907" t="s">
        <v>4585</v>
      </c>
      <c r="I814" s="587" t="s">
        <v>2263</v>
      </c>
      <c r="J814" s="649">
        <v>230469.23</v>
      </c>
      <c r="K814" s="649">
        <v>230469.23</v>
      </c>
      <c r="L814" s="587" t="s">
        <v>1711</v>
      </c>
      <c r="M814" s="895">
        <v>6</v>
      </c>
      <c r="P814" s="397"/>
      <c r="Q814" s="397"/>
      <c r="R814" s="397"/>
      <c r="S814" s="397"/>
      <c r="T814" s="397"/>
    </row>
    <row r="815" spans="3:20" s="872" customFormat="1" ht="27" customHeight="1">
      <c r="C815" s="587">
        <v>432</v>
      </c>
      <c r="D815" s="856" t="s">
        <v>4453</v>
      </c>
      <c r="E815" s="600">
        <v>869000127893</v>
      </c>
      <c r="F815" s="1586" t="s">
        <v>4582</v>
      </c>
      <c r="G815" s="1587"/>
      <c r="H815" s="907" t="s">
        <v>4586</v>
      </c>
      <c r="I815" s="587" t="s">
        <v>2263</v>
      </c>
      <c r="J815" s="649">
        <v>230469.23</v>
      </c>
      <c r="K815" s="649">
        <v>230469.23</v>
      </c>
      <c r="L815" s="587" t="s">
        <v>1711</v>
      </c>
      <c r="M815" s="895">
        <v>6</v>
      </c>
      <c r="P815" s="397"/>
      <c r="Q815" s="397"/>
      <c r="R815" s="397"/>
      <c r="S815" s="397"/>
      <c r="T815" s="397"/>
    </row>
    <row r="816" spans="3:20" s="872" customFormat="1" ht="27" customHeight="1">
      <c r="C816" s="587">
        <v>433</v>
      </c>
      <c r="D816" s="856" t="s">
        <v>4453</v>
      </c>
      <c r="E816" s="600">
        <v>869000127894</v>
      </c>
      <c r="F816" s="1586" t="s">
        <v>4582</v>
      </c>
      <c r="G816" s="1587"/>
      <c r="H816" s="907" t="s">
        <v>4587</v>
      </c>
      <c r="I816" s="587" t="s">
        <v>2263</v>
      </c>
      <c r="J816" s="649">
        <v>230469.23</v>
      </c>
      <c r="K816" s="649">
        <v>230469.23</v>
      </c>
      <c r="L816" s="587" t="s">
        <v>1711</v>
      </c>
      <c r="M816" s="895">
        <v>6</v>
      </c>
      <c r="P816" s="397"/>
      <c r="Q816" s="397"/>
      <c r="R816" s="397"/>
      <c r="S816" s="397"/>
      <c r="T816" s="397"/>
    </row>
    <row r="817" spans="3:20" s="872" customFormat="1" ht="27" customHeight="1">
      <c r="C817" s="587">
        <v>434</v>
      </c>
      <c r="D817" s="856" t="s">
        <v>4453</v>
      </c>
      <c r="E817" s="600">
        <v>165500163330</v>
      </c>
      <c r="F817" s="1586" t="s">
        <v>4588</v>
      </c>
      <c r="G817" s="1587"/>
      <c r="H817" s="907" t="s">
        <v>4589</v>
      </c>
      <c r="I817" s="587" t="s">
        <v>2263</v>
      </c>
      <c r="J817" s="649">
        <v>1744000</v>
      </c>
      <c r="K817" s="649">
        <v>121615.34</v>
      </c>
      <c r="L817" s="587" t="s">
        <v>1711</v>
      </c>
      <c r="M817" s="895">
        <v>8</v>
      </c>
      <c r="P817" s="397"/>
      <c r="Q817" s="397"/>
      <c r="R817" s="397"/>
      <c r="S817" s="397"/>
      <c r="T817" s="397"/>
    </row>
    <row r="818" spans="3:20" s="872" customFormat="1" ht="27" customHeight="1">
      <c r="C818" s="587">
        <v>435</v>
      </c>
      <c r="D818" s="856" t="s">
        <v>4453</v>
      </c>
      <c r="E818" s="600">
        <v>165500163331</v>
      </c>
      <c r="F818" s="1586" t="s">
        <v>4588</v>
      </c>
      <c r="G818" s="1587"/>
      <c r="H818" s="907" t="s">
        <v>4590</v>
      </c>
      <c r="I818" s="587" t="s">
        <v>2263</v>
      </c>
      <c r="J818" s="649">
        <v>1856000</v>
      </c>
      <c r="K818" s="649">
        <v>19704.87</v>
      </c>
      <c r="L818" s="587" t="s">
        <v>1711</v>
      </c>
      <c r="M818" s="895">
        <v>8</v>
      </c>
      <c r="P818" s="397"/>
      <c r="Q818" s="397"/>
      <c r="R818" s="397"/>
      <c r="S818" s="397"/>
      <c r="T818" s="397"/>
    </row>
    <row r="819" spans="3:20" s="872" customFormat="1" ht="27" customHeight="1">
      <c r="C819" s="587">
        <v>436</v>
      </c>
      <c r="D819" s="856" t="s">
        <v>4453</v>
      </c>
      <c r="E819" s="600">
        <v>165500163332</v>
      </c>
      <c r="F819" s="1586" t="s">
        <v>4588</v>
      </c>
      <c r="G819" s="1587"/>
      <c r="H819" s="907" t="s">
        <v>4591</v>
      </c>
      <c r="I819" s="587" t="s">
        <v>2263</v>
      </c>
      <c r="J819" s="649">
        <v>1856000</v>
      </c>
      <c r="K819" s="649">
        <v>19704.87</v>
      </c>
      <c r="L819" s="587" t="s">
        <v>1711</v>
      </c>
      <c r="M819" s="895">
        <v>8</v>
      </c>
      <c r="P819" s="397"/>
      <c r="Q819" s="397"/>
      <c r="R819" s="397"/>
      <c r="S819" s="397"/>
      <c r="T819" s="397"/>
    </row>
    <row r="820" spans="3:20" s="872" customFormat="1" ht="27" customHeight="1">
      <c r="C820" s="587">
        <v>437</v>
      </c>
      <c r="D820" s="856" t="s">
        <v>4453</v>
      </c>
      <c r="E820" s="600">
        <v>165500163333</v>
      </c>
      <c r="F820" s="1586" t="s">
        <v>4588</v>
      </c>
      <c r="G820" s="1587"/>
      <c r="H820" s="907" t="s">
        <v>4592</v>
      </c>
      <c r="I820" s="587" t="s">
        <v>2263</v>
      </c>
      <c r="J820" s="649">
        <v>1856000</v>
      </c>
      <c r="K820" s="649">
        <v>19704.87</v>
      </c>
      <c r="L820" s="587" t="s">
        <v>1711</v>
      </c>
      <c r="M820" s="895">
        <v>8</v>
      </c>
      <c r="P820" s="397"/>
      <c r="Q820" s="397"/>
      <c r="R820" s="397"/>
      <c r="S820" s="397"/>
      <c r="T820" s="397"/>
    </row>
    <row r="821" spans="3:20" s="872" customFormat="1" ht="27" customHeight="1">
      <c r="C821" s="587">
        <v>438</v>
      </c>
      <c r="D821" s="856" t="s">
        <v>4453</v>
      </c>
      <c r="E821" s="600">
        <v>165500163334</v>
      </c>
      <c r="F821" s="1586" t="s">
        <v>4588</v>
      </c>
      <c r="G821" s="1587"/>
      <c r="H821" s="907" t="s">
        <v>4593</v>
      </c>
      <c r="I821" s="587" t="s">
        <v>2263</v>
      </c>
      <c r="J821" s="649">
        <v>1856000</v>
      </c>
      <c r="K821" s="649">
        <v>19704.87</v>
      </c>
      <c r="L821" s="587" t="s">
        <v>1711</v>
      </c>
      <c r="M821" s="895">
        <v>8</v>
      </c>
      <c r="P821" s="397"/>
      <c r="Q821" s="397"/>
      <c r="R821" s="397"/>
      <c r="S821" s="397"/>
      <c r="T821" s="397"/>
    </row>
    <row r="822" spans="3:20" s="872" customFormat="1" ht="27" customHeight="1">
      <c r="C822" s="587">
        <v>439</v>
      </c>
      <c r="D822" s="856" t="s">
        <v>4453</v>
      </c>
      <c r="E822" s="600">
        <v>165500163335</v>
      </c>
      <c r="F822" s="1586" t="s">
        <v>4588</v>
      </c>
      <c r="G822" s="1587"/>
      <c r="H822" s="915" t="s">
        <v>4594</v>
      </c>
      <c r="I822" s="587" t="s">
        <v>2263</v>
      </c>
      <c r="J822" s="649">
        <v>1856000</v>
      </c>
      <c r="K822" s="649">
        <v>19704.87</v>
      </c>
      <c r="L822" s="587" t="s">
        <v>1711</v>
      </c>
      <c r="M822" s="895">
        <v>8</v>
      </c>
      <c r="P822" s="397"/>
      <c r="Q822" s="397"/>
      <c r="R822" s="397"/>
      <c r="S822" s="397"/>
      <c r="T822" s="397"/>
    </row>
    <row r="823" spans="3:20" s="872" customFormat="1" ht="27" customHeight="1">
      <c r="C823" s="587">
        <v>440</v>
      </c>
      <c r="D823" s="856" t="s">
        <v>4453</v>
      </c>
      <c r="E823" s="600">
        <v>165500163336</v>
      </c>
      <c r="F823" s="1586" t="s">
        <v>4588</v>
      </c>
      <c r="G823" s="1587"/>
      <c r="H823" s="907" t="s">
        <v>4595</v>
      </c>
      <c r="I823" s="587" t="s">
        <v>2263</v>
      </c>
      <c r="J823" s="649">
        <v>1856000</v>
      </c>
      <c r="K823" s="649">
        <v>19704.87</v>
      </c>
      <c r="L823" s="587" t="s">
        <v>1711</v>
      </c>
      <c r="M823" s="895">
        <v>8</v>
      </c>
      <c r="P823" s="397"/>
      <c r="Q823" s="397"/>
      <c r="R823" s="397"/>
      <c r="S823" s="397"/>
      <c r="T823" s="397"/>
    </row>
    <row r="824" spans="3:20" s="872" customFormat="1" ht="27" customHeight="1">
      <c r="C824" s="587">
        <v>441</v>
      </c>
      <c r="D824" s="856" t="s">
        <v>4453</v>
      </c>
      <c r="E824" s="600">
        <v>165500163337</v>
      </c>
      <c r="F824" s="1586" t="s">
        <v>4588</v>
      </c>
      <c r="G824" s="1587"/>
      <c r="H824" s="907" t="s">
        <v>4596</v>
      </c>
      <c r="I824" s="587" t="s">
        <v>2263</v>
      </c>
      <c r="J824" s="649">
        <v>1856000</v>
      </c>
      <c r="K824" s="649">
        <v>19704.87</v>
      </c>
      <c r="L824" s="587" t="s">
        <v>1711</v>
      </c>
      <c r="M824" s="895">
        <v>8</v>
      </c>
      <c r="P824" s="397"/>
      <c r="Q824" s="397"/>
      <c r="R824" s="397"/>
      <c r="S824" s="397"/>
      <c r="T824" s="397"/>
    </row>
    <row r="825" spans="3:20" s="872" customFormat="1" ht="27" customHeight="1">
      <c r="C825" s="587">
        <v>442</v>
      </c>
      <c r="D825" s="856" t="s">
        <v>4453</v>
      </c>
      <c r="E825" s="600">
        <v>165500163338</v>
      </c>
      <c r="F825" s="1586" t="s">
        <v>4588</v>
      </c>
      <c r="G825" s="1587"/>
      <c r="H825" s="907" t="s">
        <v>4597</v>
      </c>
      <c r="I825" s="587" t="s">
        <v>2263</v>
      </c>
      <c r="J825" s="649">
        <v>1856000</v>
      </c>
      <c r="K825" s="649">
        <v>19704.87</v>
      </c>
      <c r="L825" s="587" t="s">
        <v>1711</v>
      </c>
      <c r="M825" s="895">
        <v>8</v>
      </c>
      <c r="P825" s="397"/>
      <c r="Q825" s="397"/>
      <c r="R825" s="397"/>
      <c r="S825" s="397"/>
      <c r="T825" s="397"/>
    </row>
    <row r="826" spans="3:20" s="872" customFormat="1" ht="27" customHeight="1">
      <c r="C826" s="587">
        <v>443</v>
      </c>
      <c r="D826" s="856" t="s">
        <v>4453</v>
      </c>
      <c r="E826" s="600">
        <v>165500163339</v>
      </c>
      <c r="F826" s="1586" t="s">
        <v>4588</v>
      </c>
      <c r="G826" s="1587"/>
      <c r="H826" s="907" t="s">
        <v>4598</v>
      </c>
      <c r="I826" s="587" t="s">
        <v>2263</v>
      </c>
      <c r="J826" s="649">
        <v>1856000</v>
      </c>
      <c r="K826" s="649">
        <v>19704.87</v>
      </c>
      <c r="L826" s="587" t="s">
        <v>1711</v>
      </c>
      <c r="M826" s="895">
        <v>8</v>
      </c>
      <c r="P826" s="397"/>
      <c r="Q826" s="397"/>
      <c r="R826" s="397"/>
      <c r="S826" s="397"/>
      <c r="T826" s="397"/>
    </row>
    <row r="827" spans="3:20" s="872" customFormat="1" ht="27" customHeight="1">
      <c r="C827" s="587">
        <v>444</v>
      </c>
      <c r="D827" s="856" t="s">
        <v>4453</v>
      </c>
      <c r="E827" s="600">
        <v>165500163340</v>
      </c>
      <c r="F827" s="1586" t="s">
        <v>4588</v>
      </c>
      <c r="G827" s="1587"/>
      <c r="H827" s="907" t="s">
        <v>4599</v>
      </c>
      <c r="I827" s="587" t="s">
        <v>2263</v>
      </c>
      <c r="J827" s="649">
        <v>1856000</v>
      </c>
      <c r="K827" s="649">
        <v>19704.87</v>
      </c>
      <c r="L827" s="587" t="s">
        <v>1711</v>
      </c>
      <c r="M827" s="895">
        <v>8</v>
      </c>
      <c r="P827" s="397"/>
      <c r="Q827" s="397"/>
      <c r="R827" s="397"/>
      <c r="S827" s="397"/>
      <c r="T827" s="397"/>
    </row>
    <row r="828" spans="3:20" s="872" customFormat="1" ht="27" customHeight="1">
      <c r="C828" s="587">
        <v>445</v>
      </c>
      <c r="D828" s="856" t="s">
        <v>4453</v>
      </c>
      <c r="E828" s="600">
        <v>165500163341</v>
      </c>
      <c r="F828" s="1586" t="s">
        <v>4588</v>
      </c>
      <c r="G828" s="1587"/>
      <c r="H828" s="907" t="s">
        <v>4600</v>
      </c>
      <c r="I828" s="587" t="s">
        <v>2263</v>
      </c>
      <c r="J828" s="649">
        <v>1856000</v>
      </c>
      <c r="K828" s="649">
        <v>19704.87</v>
      </c>
      <c r="L828" s="587" t="s">
        <v>1711</v>
      </c>
      <c r="M828" s="895">
        <v>8</v>
      </c>
      <c r="P828" s="397"/>
      <c r="Q828" s="397"/>
      <c r="R828" s="397"/>
      <c r="S828" s="397"/>
      <c r="T828" s="397"/>
    </row>
    <row r="829" spans="3:20" s="872" customFormat="1" ht="27" customHeight="1">
      <c r="C829" s="587">
        <v>446</v>
      </c>
      <c r="D829" s="856" t="s">
        <v>4453</v>
      </c>
      <c r="E829" s="600">
        <v>165500163342</v>
      </c>
      <c r="F829" s="1586" t="s">
        <v>4588</v>
      </c>
      <c r="G829" s="1587"/>
      <c r="H829" s="907" t="s">
        <v>4601</v>
      </c>
      <c r="I829" s="587" t="s">
        <v>2263</v>
      </c>
      <c r="J829" s="649">
        <v>1856000</v>
      </c>
      <c r="K829" s="649">
        <v>19704.87</v>
      </c>
      <c r="L829" s="587" t="s">
        <v>1711</v>
      </c>
      <c r="M829" s="895">
        <v>8</v>
      </c>
      <c r="P829" s="397"/>
      <c r="Q829" s="397"/>
      <c r="R829" s="397"/>
      <c r="S829" s="397"/>
      <c r="T829" s="397"/>
    </row>
    <row r="830" spans="3:20" s="872" customFormat="1" ht="27" customHeight="1">
      <c r="C830" s="587">
        <v>447</v>
      </c>
      <c r="D830" s="856" t="s">
        <v>4453</v>
      </c>
      <c r="E830" s="600">
        <v>165500163343</v>
      </c>
      <c r="F830" s="1586" t="s">
        <v>4588</v>
      </c>
      <c r="G830" s="1587"/>
      <c r="H830" s="907" t="s">
        <v>4602</v>
      </c>
      <c r="I830" s="587" t="s">
        <v>2263</v>
      </c>
      <c r="J830" s="649">
        <v>1856000</v>
      </c>
      <c r="K830" s="649">
        <v>19704.87</v>
      </c>
      <c r="L830" s="587" t="s">
        <v>1711</v>
      </c>
      <c r="M830" s="895">
        <v>8</v>
      </c>
      <c r="P830" s="397"/>
      <c r="Q830" s="397"/>
      <c r="R830" s="397"/>
      <c r="S830" s="397"/>
      <c r="T830" s="397"/>
    </row>
    <row r="831" spans="3:20" s="872" customFormat="1" ht="27" customHeight="1">
      <c r="C831" s="587">
        <v>448</v>
      </c>
      <c r="D831" s="856" t="s">
        <v>4453</v>
      </c>
      <c r="E831" s="600">
        <v>165500163344</v>
      </c>
      <c r="F831" s="1586" t="s">
        <v>4588</v>
      </c>
      <c r="G831" s="1587"/>
      <c r="H831" s="907" t="s">
        <v>4603</v>
      </c>
      <c r="I831" s="587" t="s">
        <v>2263</v>
      </c>
      <c r="J831" s="649">
        <v>1856000</v>
      </c>
      <c r="K831" s="649">
        <v>19704.87</v>
      </c>
      <c r="L831" s="587" t="s">
        <v>1711</v>
      </c>
      <c r="M831" s="895">
        <v>8</v>
      </c>
      <c r="P831" s="397"/>
      <c r="Q831" s="397"/>
      <c r="R831" s="397"/>
      <c r="S831" s="397"/>
      <c r="T831" s="397"/>
    </row>
    <row r="832" spans="3:20" s="872" customFormat="1" ht="27" customHeight="1">
      <c r="C832" s="587">
        <v>449</v>
      </c>
      <c r="D832" s="856" t="s">
        <v>4453</v>
      </c>
      <c r="E832" s="600">
        <v>165500163345</v>
      </c>
      <c r="F832" s="1586" t="s">
        <v>4588</v>
      </c>
      <c r="G832" s="1587"/>
      <c r="H832" s="907" t="s">
        <v>4604</v>
      </c>
      <c r="I832" s="587" t="s">
        <v>2263</v>
      </c>
      <c r="J832" s="649">
        <v>1856000</v>
      </c>
      <c r="K832" s="649">
        <v>19704.87</v>
      </c>
      <c r="L832" s="587" t="s">
        <v>1711</v>
      </c>
      <c r="M832" s="895">
        <v>8</v>
      </c>
      <c r="P832" s="397"/>
      <c r="Q832" s="397"/>
      <c r="R832" s="397"/>
      <c r="S832" s="397"/>
      <c r="T832" s="397"/>
    </row>
    <row r="833" spans="3:20" s="872" customFormat="1" ht="27" customHeight="1">
      <c r="C833" s="587">
        <v>450</v>
      </c>
      <c r="D833" s="856" t="s">
        <v>4453</v>
      </c>
      <c r="E833" s="600">
        <v>165500163346</v>
      </c>
      <c r="F833" s="1586" t="s">
        <v>4588</v>
      </c>
      <c r="G833" s="1587"/>
      <c r="H833" s="907" t="s">
        <v>4605</v>
      </c>
      <c r="I833" s="587" t="s">
        <v>2263</v>
      </c>
      <c r="J833" s="649">
        <v>1856000</v>
      </c>
      <c r="K833" s="649">
        <v>19704.87</v>
      </c>
      <c r="L833" s="587" t="s">
        <v>1711</v>
      </c>
      <c r="M833" s="895">
        <v>8</v>
      </c>
      <c r="P833" s="397"/>
      <c r="Q833" s="397"/>
      <c r="R833" s="397"/>
      <c r="S833" s="397"/>
      <c r="T833" s="397"/>
    </row>
    <row r="834" spans="3:20" s="872" customFormat="1" ht="27" customHeight="1">
      <c r="C834" s="587">
        <v>451</v>
      </c>
      <c r="D834" s="856" t="s">
        <v>4453</v>
      </c>
      <c r="E834" s="600">
        <v>165500163347</v>
      </c>
      <c r="F834" s="1586" t="s">
        <v>4588</v>
      </c>
      <c r="G834" s="1587"/>
      <c r="H834" s="907" t="s">
        <v>4606</v>
      </c>
      <c r="I834" s="587" t="s">
        <v>2263</v>
      </c>
      <c r="J834" s="649">
        <v>1856000</v>
      </c>
      <c r="K834" s="649">
        <v>19704.87</v>
      </c>
      <c r="L834" s="587" t="s">
        <v>1711</v>
      </c>
      <c r="M834" s="895">
        <v>8</v>
      </c>
      <c r="P834" s="397"/>
      <c r="Q834" s="397"/>
      <c r="R834" s="397"/>
      <c r="S834" s="397"/>
      <c r="T834" s="397"/>
    </row>
    <row r="835" spans="3:20" s="872" customFormat="1" ht="27" customHeight="1">
      <c r="C835" s="587">
        <v>452</v>
      </c>
      <c r="D835" s="856" t="s">
        <v>4453</v>
      </c>
      <c r="E835" s="600">
        <v>165500163348</v>
      </c>
      <c r="F835" s="1586" t="s">
        <v>4588</v>
      </c>
      <c r="G835" s="1587"/>
      <c r="H835" s="907" t="s">
        <v>4607</v>
      </c>
      <c r="I835" s="587"/>
      <c r="J835" s="649">
        <v>1856000</v>
      </c>
      <c r="K835" s="649">
        <v>19704.87</v>
      </c>
      <c r="L835" s="587" t="s">
        <v>1711</v>
      </c>
      <c r="M835" s="895">
        <v>8</v>
      </c>
      <c r="P835" s="397"/>
      <c r="Q835" s="397"/>
      <c r="R835" s="397"/>
      <c r="S835" s="397"/>
      <c r="T835" s="397"/>
    </row>
    <row r="836" spans="3:20" s="872" customFormat="1" ht="27" customHeight="1">
      <c r="C836" s="587">
        <v>453</v>
      </c>
      <c r="D836" s="856" t="s">
        <v>4453</v>
      </c>
      <c r="E836" s="600">
        <v>165500163349</v>
      </c>
      <c r="F836" s="1586" t="s">
        <v>4588</v>
      </c>
      <c r="G836" s="1587"/>
      <c r="H836" s="907" t="s">
        <v>4608</v>
      </c>
      <c r="I836" s="587" t="s">
        <v>2263</v>
      </c>
      <c r="J836" s="649">
        <v>1856000</v>
      </c>
      <c r="K836" s="649">
        <v>19704.87</v>
      </c>
      <c r="L836" s="587" t="s">
        <v>1711</v>
      </c>
      <c r="M836" s="895">
        <v>8</v>
      </c>
      <c r="P836" s="397"/>
      <c r="Q836" s="397"/>
      <c r="R836" s="397"/>
      <c r="S836" s="397"/>
      <c r="T836" s="397"/>
    </row>
    <row r="837" spans="3:20" s="872" customFormat="1" ht="27" customHeight="1">
      <c r="C837" s="587">
        <v>454</v>
      </c>
      <c r="D837" s="856" t="s">
        <v>4062</v>
      </c>
      <c r="E837" s="597">
        <v>869000119644</v>
      </c>
      <c r="F837" s="1592" t="s">
        <v>4609</v>
      </c>
      <c r="G837" s="1592"/>
      <c r="H837" s="619" t="s">
        <v>4610</v>
      </c>
      <c r="I837" s="609" t="s">
        <v>3971</v>
      </c>
      <c r="J837" s="652">
        <v>1390950.14</v>
      </c>
      <c r="K837" s="652">
        <v>1390950.14</v>
      </c>
      <c r="L837" s="548" t="s">
        <v>1711</v>
      </c>
      <c r="M837" s="895">
        <v>8</v>
      </c>
      <c r="P837" s="397"/>
      <c r="Q837" s="397"/>
      <c r="R837" s="397"/>
      <c r="S837" s="397"/>
      <c r="T837" s="397"/>
    </row>
    <row r="838" spans="3:20" s="872" customFormat="1" ht="27" customHeight="1">
      <c r="C838" s="587">
        <v>455</v>
      </c>
      <c r="D838" s="856" t="s">
        <v>4121</v>
      </c>
      <c r="E838" s="900">
        <v>8690000120337</v>
      </c>
      <c r="F838" s="1503" t="s">
        <v>4611</v>
      </c>
      <c r="G838" s="1504"/>
      <c r="H838" s="855" t="s">
        <v>4612</v>
      </c>
      <c r="I838" s="857" t="s">
        <v>3971</v>
      </c>
      <c r="J838" s="649">
        <v>144300.29</v>
      </c>
      <c r="K838" s="649">
        <v>144300.29</v>
      </c>
      <c r="L838" s="587" t="s">
        <v>1711</v>
      </c>
      <c r="M838" s="895">
        <v>5</v>
      </c>
      <c r="P838" s="397"/>
      <c r="Q838" s="397"/>
      <c r="R838" s="397"/>
      <c r="S838" s="397"/>
      <c r="T838" s="397"/>
    </row>
    <row r="839" spans="3:20" s="872" customFormat="1" ht="27" customHeight="1">
      <c r="C839" s="587">
        <v>456</v>
      </c>
      <c r="D839" s="596" t="s">
        <v>4613</v>
      </c>
      <c r="E839" s="592">
        <v>869000079242</v>
      </c>
      <c r="F839" s="1581" t="s">
        <v>4614</v>
      </c>
      <c r="G839" s="1582"/>
      <c r="H839" s="617" t="s">
        <v>4615</v>
      </c>
      <c r="I839" s="594" t="s">
        <v>2263</v>
      </c>
      <c r="J839" s="649">
        <v>688925.16</v>
      </c>
      <c r="K839" s="649">
        <v>688925.16</v>
      </c>
      <c r="L839" s="594" t="s">
        <v>4616</v>
      </c>
      <c r="M839" s="896">
        <v>6</v>
      </c>
      <c r="P839" s="397"/>
      <c r="Q839" s="397"/>
      <c r="R839" s="397"/>
      <c r="S839" s="397"/>
      <c r="T839" s="397"/>
    </row>
    <row r="840" spans="3:20" s="872" customFormat="1" ht="27" customHeight="1">
      <c r="C840" s="587">
        <v>457</v>
      </c>
      <c r="D840" s="596" t="s">
        <v>4617</v>
      </c>
      <c r="E840" s="592">
        <v>166500004751</v>
      </c>
      <c r="F840" s="1581" t="s">
        <v>4618</v>
      </c>
      <c r="G840" s="1589"/>
      <c r="H840" s="617" t="s">
        <v>4619</v>
      </c>
      <c r="I840" s="594" t="s">
        <v>2263</v>
      </c>
      <c r="J840" s="649">
        <v>1758971.22</v>
      </c>
      <c r="K840" s="649">
        <v>9104405.9199999999</v>
      </c>
      <c r="L840" s="594" t="s">
        <v>4616</v>
      </c>
      <c r="M840" s="896">
        <v>8</v>
      </c>
      <c r="P840" s="397"/>
      <c r="Q840" s="397"/>
      <c r="R840" s="397"/>
      <c r="S840" s="397"/>
      <c r="T840" s="397"/>
    </row>
    <row r="841" spans="3:20" s="872" customFormat="1" ht="27" customHeight="1">
      <c r="C841" s="587">
        <v>458</v>
      </c>
      <c r="D841" s="596" t="s">
        <v>4617</v>
      </c>
      <c r="E841" s="592">
        <v>166500004752</v>
      </c>
      <c r="F841" s="1581" t="s">
        <v>4618</v>
      </c>
      <c r="G841" s="1589"/>
      <c r="H841" s="617" t="s">
        <v>4620</v>
      </c>
      <c r="I841" s="594" t="s">
        <v>2263</v>
      </c>
      <c r="J841" s="649">
        <v>1758971.22</v>
      </c>
      <c r="K841" s="649">
        <v>9104405.9199999999</v>
      </c>
      <c r="L841" s="594" t="s">
        <v>4616</v>
      </c>
      <c r="M841" s="896">
        <v>8</v>
      </c>
      <c r="P841" s="397"/>
      <c r="Q841" s="397"/>
      <c r="R841" s="397"/>
      <c r="S841" s="397"/>
      <c r="T841" s="397"/>
    </row>
    <row r="842" spans="3:20" s="872" customFormat="1" ht="27" customHeight="1">
      <c r="C842" s="587">
        <v>459</v>
      </c>
      <c r="D842" s="596" t="s">
        <v>4617</v>
      </c>
      <c r="E842" s="592">
        <v>166500004753</v>
      </c>
      <c r="F842" s="1581" t="s">
        <v>4618</v>
      </c>
      <c r="G842" s="1589"/>
      <c r="H842" s="617" t="s">
        <v>4621</v>
      </c>
      <c r="I842" s="594" t="s">
        <v>2263</v>
      </c>
      <c r="J842" s="649">
        <v>1758971.22</v>
      </c>
      <c r="K842" s="649">
        <v>9104405.9199999999</v>
      </c>
      <c r="L842" s="594" t="s">
        <v>4616</v>
      </c>
      <c r="M842" s="896">
        <v>8</v>
      </c>
      <c r="P842" s="397"/>
      <c r="Q842" s="397"/>
      <c r="R842" s="397"/>
      <c r="S842" s="397"/>
      <c r="T842" s="397"/>
    </row>
    <row r="843" spans="3:20" s="872" customFormat="1" ht="27" customHeight="1">
      <c r="C843" s="587">
        <v>460</v>
      </c>
      <c r="D843" s="596" t="s">
        <v>4617</v>
      </c>
      <c r="E843" s="592">
        <v>166500004754</v>
      </c>
      <c r="F843" s="1581" t="s">
        <v>4618</v>
      </c>
      <c r="G843" s="1589"/>
      <c r="H843" s="617" t="s">
        <v>4622</v>
      </c>
      <c r="I843" s="594" t="s">
        <v>2263</v>
      </c>
      <c r="J843" s="649">
        <v>1758971.22</v>
      </c>
      <c r="K843" s="649">
        <v>9104405.9199999999</v>
      </c>
      <c r="L843" s="594" t="s">
        <v>4616</v>
      </c>
      <c r="M843" s="896">
        <v>8</v>
      </c>
      <c r="P843" s="397"/>
      <c r="Q843" s="397"/>
      <c r="R843" s="397"/>
      <c r="S843" s="397"/>
      <c r="T843" s="397"/>
    </row>
    <row r="844" spans="3:20" s="872" customFormat="1" ht="27" customHeight="1">
      <c r="C844" s="587">
        <v>461</v>
      </c>
      <c r="D844" s="596" t="s">
        <v>4617</v>
      </c>
      <c r="E844" s="592">
        <v>166500004755</v>
      </c>
      <c r="F844" s="1581" t="s">
        <v>4618</v>
      </c>
      <c r="G844" s="1589"/>
      <c r="H844" s="617" t="s">
        <v>4623</v>
      </c>
      <c r="I844" s="594" t="s">
        <v>2263</v>
      </c>
      <c r="J844" s="649">
        <v>1758971.22</v>
      </c>
      <c r="K844" s="649">
        <v>9104405.9199999999</v>
      </c>
      <c r="L844" s="594" t="s">
        <v>4616</v>
      </c>
      <c r="M844" s="896">
        <v>8</v>
      </c>
      <c r="P844" s="397"/>
      <c r="Q844" s="397"/>
      <c r="R844" s="397"/>
      <c r="S844" s="397"/>
      <c r="T844" s="397"/>
    </row>
    <row r="845" spans="3:20" s="872" customFormat="1" ht="27" customHeight="1">
      <c r="C845" s="587">
        <v>462</v>
      </c>
      <c r="D845" s="596" t="s">
        <v>4617</v>
      </c>
      <c r="E845" s="592">
        <v>166500004756</v>
      </c>
      <c r="F845" s="1581" t="s">
        <v>4618</v>
      </c>
      <c r="G845" s="1589"/>
      <c r="H845" s="617" t="s">
        <v>4624</v>
      </c>
      <c r="I845" s="594" t="s">
        <v>2263</v>
      </c>
      <c r="J845" s="649">
        <v>1758971.22</v>
      </c>
      <c r="K845" s="649">
        <v>9104405.9199999999</v>
      </c>
      <c r="L845" s="594" t="s">
        <v>4616</v>
      </c>
      <c r="M845" s="896">
        <v>8</v>
      </c>
      <c r="P845" s="397"/>
      <c r="Q845" s="397"/>
      <c r="R845" s="397"/>
      <c r="S845" s="397"/>
      <c r="T845" s="397"/>
    </row>
    <row r="846" spans="3:20" s="872" customFormat="1" ht="27" customHeight="1">
      <c r="C846" s="587">
        <v>463</v>
      </c>
      <c r="D846" s="596" t="s">
        <v>4617</v>
      </c>
      <c r="E846" s="592">
        <v>166500004757</v>
      </c>
      <c r="F846" s="1581" t="s">
        <v>4618</v>
      </c>
      <c r="G846" s="1589"/>
      <c r="H846" s="617" t="s">
        <v>4625</v>
      </c>
      <c r="I846" s="594" t="s">
        <v>2263</v>
      </c>
      <c r="J846" s="649">
        <v>1758971.22</v>
      </c>
      <c r="K846" s="649">
        <v>9104405.9199999999</v>
      </c>
      <c r="L846" s="594" t="s">
        <v>4616</v>
      </c>
      <c r="M846" s="896">
        <v>8</v>
      </c>
      <c r="P846" s="397"/>
      <c r="Q846" s="397"/>
      <c r="R846" s="397"/>
      <c r="S846" s="397"/>
      <c r="T846" s="397"/>
    </row>
    <row r="847" spans="3:20" s="872" customFormat="1" ht="27" customHeight="1">
      <c r="C847" s="587">
        <v>464</v>
      </c>
      <c r="D847" s="596" t="s">
        <v>4617</v>
      </c>
      <c r="E847" s="592">
        <v>166500004758</v>
      </c>
      <c r="F847" s="1581" t="s">
        <v>4618</v>
      </c>
      <c r="G847" s="1589"/>
      <c r="H847" s="617" t="s">
        <v>4626</v>
      </c>
      <c r="I847" s="594" t="s">
        <v>2263</v>
      </c>
      <c r="J847" s="649">
        <v>1758971.22</v>
      </c>
      <c r="K847" s="649">
        <v>9104405.9199999999</v>
      </c>
      <c r="L847" s="594" t="s">
        <v>4616</v>
      </c>
      <c r="M847" s="896">
        <v>8</v>
      </c>
      <c r="P847" s="397"/>
      <c r="Q847" s="397"/>
      <c r="R847" s="397"/>
      <c r="S847" s="397"/>
      <c r="T847" s="397"/>
    </row>
    <row r="848" spans="3:20" s="872" customFormat="1" ht="27" customHeight="1">
      <c r="C848" s="587">
        <v>465</v>
      </c>
      <c r="D848" s="596" t="s">
        <v>4617</v>
      </c>
      <c r="E848" s="592">
        <v>166500004703</v>
      </c>
      <c r="F848" s="1577" t="s">
        <v>4627</v>
      </c>
      <c r="G848" s="1578"/>
      <c r="H848" s="617" t="s">
        <v>4628</v>
      </c>
      <c r="I848" s="594" t="s">
        <v>2263</v>
      </c>
      <c r="J848" s="649">
        <v>5693077.6500000004</v>
      </c>
      <c r="K848" s="649">
        <v>11781000</v>
      </c>
      <c r="L848" s="594" t="s">
        <v>4616</v>
      </c>
      <c r="M848" s="896">
        <v>8</v>
      </c>
      <c r="P848" s="397"/>
      <c r="Q848" s="397"/>
      <c r="R848" s="397"/>
      <c r="S848" s="397"/>
      <c r="T848" s="397"/>
    </row>
    <row r="849" spans="3:20" s="872" customFormat="1" ht="27" customHeight="1">
      <c r="C849" s="587">
        <v>466</v>
      </c>
      <c r="D849" s="916" t="s">
        <v>4026</v>
      </c>
      <c r="E849" s="600">
        <v>869000010782</v>
      </c>
      <c r="F849" s="853" t="s">
        <v>4629</v>
      </c>
      <c r="G849" s="602"/>
      <c r="H849" s="913" t="s">
        <v>4630</v>
      </c>
      <c r="I849" s="589" t="s">
        <v>2263</v>
      </c>
      <c r="J849" s="649">
        <v>208800</v>
      </c>
      <c r="K849" s="649">
        <v>208800</v>
      </c>
      <c r="L849" s="594" t="s">
        <v>4616</v>
      </c>
      <c r="M849" s="897">
        <v>6</v>
      </c>
      <c r="P849" s="397"/>
      <c r="Q849" s="397"/>
      <c r="R849" s="397"/>
      <c r="S849" s="397"/>
      <c r="T849" s="397"/>
    </row>
    <row r="850" spans="3:20" s="872" customFormat="1" ht="27" customHeight="1">
      <c r="C850" s="587">
        <v>467</v>
      </c>
      <c r="D850" s="856" t="s">
        <v>4026</v>
      </c>
      <c r="E850" s="600">
        <v>869000010787</v>
      </c>
      <c r="F850" s="853" t="s">
        <v>4629</v>
      </c>
      <c r="G850" s="602"/>
      <c r="H850" s="913" t="s">
        <v>4631</v>
      </c>
      <c r="I850" s="589" t="s">
        <v>2263</v>
      </c>
      <c r="J850" s="649">
        <v>208800</v>
      </c>
      <c r="K850" s="649">
        <v>208800</v>
      </c>
      <c r="L850" s="594" t="s">
        <v>4616</v>
      </c>
      <c r="M850" s="897">
        <v>6</v>
      </c>
      <c r="P850" s="397"/>
      <c r="Q850" s="397"/>
      <c r="R850" s="397"/>
      <c r="S850" s="397"/>
      <c r="T850" s="397"/>
    </row>
    <row r="851" spans="3:20" s="872" customFormat="1" ht="27" customHeight="1">
      <c r="C851" s="587">
        <v>468</v>
      </c>
      <c r="D851" s="856" t="s">
        <v>4026</v>
      </c>
      <c r="E851" s="600">
        <v>869000042435</v>
      </c>
      <c r="F851" s="853" t="s">
        <v>4632</v>
      </c>
      <c r="G851" s="602"/>
      <c r="H851" s="913" t="s">
        <v>4633</v>
      </c>
      <c r="I851" s="589" t="s">
        <v>2263</v>
      </c>
      <c r="J851" s="649">
        <v>195000</v>
      </c>
      <c r="K851" s="649">
        <v>195000</v>
      </c>
      <c r="L851" s="594" t="s">
        <v>4616</v>
      </c>
      <c r="M851" s="897">
        <v>8</v>
      </c>
      <c r="P851" s="397"/>
      <c r="Q851" s="397"/>
      <c r="R851" s="397"/>
      <c r="S851" s="397"/>
      <c r="T851" s="397"/>
    </row>
    <row r="852" spans="3:20" s="872" customFormat="1" ht="27" customHeight="1">
      <c r="C852" s="587">
        <v>469</v>
      </c>
      <c r="D852" s="856" t="s">
        <v>4026</v>
      </c>
      <c r="E852" s="600">
        <v>869000042436</v>
      </c>
      <c r="F852" s="853" t="s">
        <v>4634</v>
      </c>
      <c r="G852" s="602"/>
      <c r="H852" s="913" t="s">
        <v>4635</v>
      </c>
      <c r="I852" s="589" t="s">
        <v>2263</v>
      </c>
      <c r="J852" s="649">
        <v>279000</v>
      </c>
      <c r="K852" s="649">
        <v>279000</v>
      </c>
      <c r="L852" s="594" t="s">
        <v>4616</v>
      </c>
      <c r="M852" s="897">
        <v>8</v>
      </c>
      <c r="P852" s="397"/>
      <c r="Q852" s="397"/>
      <c r="R852" s="397"/>
      <c r="S852" s="397"/>
      <c r="T852" s="397"/>
    </row>
    <row r="853" spans="3:20" s="872" customFormat="1" ht="27" customHeight="1">
      <c r="C853" s="587">
        <v>470</v>
      </c>
      <c r="D853" s="856" t="s">
        <v>4026</v>
      </c>
      <c r="E853" s="600">
        <v>869000042437</v>
      </c>
      <c r="F853" s="853" t="s">
        <v>4634</v>
      </c>
      <c r="G853" s="602"/>
      <c r="H853" s="913" t="s">
        <v>4636</v>
      </c>
      <c r="I853" s="589" t="s">
        <v>2263</v>
      </c>
      <c r="J853" s="649">
        <v>279000</v>
      </c>
      <c r="K853" s="649">
        <v>279000</v>
      </c>
      <c r="L853" s="594" t="s">
        <v>4616</v>
      </c>
      <c r="M853" s="897">
        <v>8</v>
      </c>
      <c r="P853" s="397"/>
      <c r="Q853" s="397"/>
      <c r="R853" s="397"/>
      <c r="S853" s="397"/>
      <c r="T853" s="397"/>
    </row>
    <row r="854" spans="3:20" s="872" customFormat="1" ht="27" customHeight="1">
      <c r="C854" s="587">
        <v>471</v>
      </c>
      <c r="D854" s="856" t="s">
        <v>4026</v>
      </c>
      <c r="E854" s="600">
        <v>869000099496</v>
      </c>
      <c r="F854" s="1503" t="s">
        <v>4637</v>
      </c>
      <c r="G854" s="1504"/>
      <c r="H854" s="913" t="s">
        <v>4638</v>
      </c>
      <c r="I854" s="589" t="s">
        <v>2263</v>
      </c>
      <c r="J854" s="649">
        <v>226637.69</v>
      </c>
      <c r="K854" s="649">
        <v>226637.69</v>
      </c>
      <c r="L854" s="594" t="s">
        <v>4616</v>
      </c>
      <c r="M854" s="897">
        <v>5</v>
      </c>
      <c r="P854" s="397"/>
      <c r="Q854" s="397"/>
      <c r="R854" s="397"/>
      <c r="S854" s="397"/>
      <c r="T854" s="397"/>
    </row>
    <row r="855" spans="3:20" s="872" customFormat="1" ht="27" customHeight="1">
      <c r="C855" s="587">
        <v>472</v>
      </c>
      <c r="D855" s="856" t="s">
        <v>4026</v>
      </c>
      <c r="E855" s="600">
        <v>869000099497</v>
      </c>
      <c r="F855" s="1503" t="s">
        <v>4637</v>
      </c>
      <c r="G855" s="1504"/>
      <c r="H855" s="913" t="s">
        <v>4639</v>
      </c>
      <c r="I855" s="589" t="s">
        <v>2263</v>
      </c>
      <c r="J855" s="649">
        <v>226637.69</v>
      </c>
      <c r="K855" s="649">
        <v>226637.69</v>
      </c>
      <c r="L855" s="594" t="s">
        <v>4616</v>
      </c>
      <c r="M855" s="897">
        <v>5</v>
      </c>
      <c r="P855" s="397"/>
      <c r="Q855" s="397"/>
      <c r="R855" s="397"/>
      <c r="S855" s="397"/>
      <c r="T855" s="397"/>
    </row>
    <row r="856" spans="3:20" s="872" customFormat="1" ht="27" customHeight="1">
      <c r="C856" s="587">
        <v>473</v>
      </c>
      <c r="D856" s="856" t="s">
        <v>4026</v>
      </c>
      <c r="E856" s="600">
        <v>869000111137</v>
      </c>
      <c r="F856" s="853" t="s">
        <v>2104</v>
      </c>
      <c r="G856" s="602"/>
      <c r="H856" s="913" t="s">
        <v>4640</v>
      </c>
      <c r="I856" s="589" t="s">
        <v>2263</v>
      </c>
      <c r="J856" s="649">
        <v>457040</v>
      </c>
      <c r="K856" s="649">
        <v>457040</v>
      </c>
      <c r="L856" s="594" t="s">
        <v>4616</v>
      </c>
      <c r="M856" s="897">
        <v>6</v>
      </c>
      <c r="P856" s="397"/>
      <c r="Q856" s="397"/>
      <c r="R856" s="397"/>
      <c r="S856" s="397"/>
      <c r="T856" s="397"/>
    </row>
    <row r="857" spans="3:20" s="872" customFormat="1" ht="27" customHeight="1">
      <c r="C857" s="587">
        <v>474</v>
      </c>
      <c r="D857" s="856" t="s">
        <v>4026</v>
      </c>
      <c r="E857" s="600">
        <v>869000111153</v>
      </c>
      <c r="F857" s="853" t="s">
        <v>2104</v>
      </c>
      <c r="G857" s="602"/>
      <c r="H857" s="913" t="s">
        <v>4641</v>
      </c>
      <c r="I857" s="589" t="s">
        <v>2263</v>
      </c>
      <c r="J857" s="649">
        <v>457040</v>
      </c>
      <c r="K857" s="649">
        <v>457040</v>
      </c>
      <c r="L857" s="594" t="s">
        <v>4616</v>
      </c>
      <c r="M857" s="897">
        <v>6</v>
      </c>
      <c r="P857" s="397"/>
      <c r="Q857" s="397"/>
      <c r="R857" s="397"/>
      <c r="S857" s="397"/>
      <c r="T857" s="397"/>
    </row>
    <row r="858" spans="3:20" s="872" customFormat="1" ht="27" customHeight="1">
      <c r="C858" s="587">
        <v>475</v>
      </c>
      <c r="D858" s="856" t="s">
        <v>4026</v>
      </c>
      <c r="E858" s="600">
        <v>869000111154</v>
      </c>
      <c r="F858" s="853" t="s">
        <v>2104</v>
      </c>
      <c r="G858" s="602"/>
      <c r="H858" s="913" t="s">
        <v>4642</v>
      </c>
      <c r="I858" s="589" t="s">
        <v>2263</v>
      </c>
      <c r="J858" s="649">
        <v>457040</v>
      </c>
      <c r="K858" s="649">
        <v>457040</v>
      </c>
      <c r="L858" s="594" t="s">
        <v>4616</v>
      </c>
      <c r="M858" s="897">
        <v>6</v>
      </c>
      <c r="P858" s="397"/>
      <c r="Q858" s="397"/>
      <c r="R858" s="397"/>
      <c r="S858" s="397"/>
      <c r="T858" s="397"/>
    </row>
    <row r="859" spans="3:20" s="872" customFormat="1" ht="27" customHeight="1">
      <c r="C859" s="587">
        <v>476</v>
      </c>
      <c r="D859" s="596" t="s">
        <v>2217</v>
      </c>
      <c r="E859" s="615">
        <v>869000029241</v>
      </c>
      <c r="F859" s="1549" t="s">
        <v>4643</v>
      </c>
      <c r="G859" s="1585"/>
      <c r="H859" s="618" t="s">
        <v>4644</v>
      </c>
      <c r="I859" s="609" t="s">
        <v>3981</v>
      </c>
      <c r="J859" s="650">
        <v>139200</v>
      </c>
      <c r="K859" s="650">
        <v>139200</v>
      </c>
      <c r="L859" s="594" t="s">
        <v>4616</v>
      </c>
      <c r="M859" s="903">
        <v>6</v>
      </c>
      <c r="P859" s="397"/>
      <c r="Q859" s="397"/>
      <c r="R859" s="397"/>
      <c r="S859" s="397"/>
      <c r="T859" s="397"/>
    </row>
    <row r="860" spans="3:20" s="872" customFormat="1" ht="27" customHeight="1">
      <c r="C860" s="587">
        <v>477</v>
      </c>
      <c r="D860" s="596" t="s">
        <v>2217</v>
      </c>
      <c r="E860" s="615">
        <v>869000029272</v>
      </c>
      <c r="F860" s="1549" t="s">
        <v>4645</v>
      </c>
      <c r="G860" s="1585"/>
      <c r="H860" s="616" t="s">
        <v>4646</v>
      </c>
      <c r="I860" s="598" t="s">
        <v>3981</v>
      </c>
      <c r="J860" s="650">
        <v>290000</v>
      </c>
      <c r="K860" s="650">
        <v>290000</v>
      </c>
      <c r="L860" s="594" t="s">
        <v>4616</v>
      </c>
      <c r="M860" s="903">
        <v>7</v>
      </c>
      <c r="P860" s="397"/>
      <c r="Q860" s="397"/>
      <c r="R860" s="397"/>
      <c r="S860" s="397"/>
      <c r="T860" s="397"/>
    </row>
    <row r="861" spans="3:20" s="872" customFormat="1" ht="27" customHeight="1">
      <c r="C861" s="587">
        <v>478</v>
      </c>
      <c r="D861" s="596" t="s">
        <v>2217</v>
      </c>
      <c r="E861" s="615">
        <v>869000029273</v>
      </c>
      <c r="F861" s="1549" t="s">
        <v>4645</v>
      </c>
      <c r="G861" s="1585"/>
      <c r="H861" s="616" t="s">
        <v>4647</v>
      </c>
      <c r="I861" s="598" t="s">
        <v>3981</v>
      </c>
      <c r="J861" s="650">
        <v>290000</v>
      </c>
      <c r="K861" s="650">
        <v>290000</v>
      </c>
      <c r="L861" s="594" t="s">
        <v>4616</v>
      </c>
      <c r="M861" s="903">
        <v>7</v>
      </c>
      <c r="P861" s="397"/>
      <c r="Q861" s="397"/>
      <c r="R861" s="397"/>
      <c r="S861" s="397"/>
      <c r="T861" s="397"/>
    </row>
    <row r="862" spans="3:20" s="872" customFormat="1" ht="27" customHeight="1">
      <c r="C862" s="587">
        <v>479</v>
      </c>
      <c r="D862" s="596" t="s">
        <v>2217</v>
      </c>
      <c r="E862" s="615">
        <v>869000029291</v>
      </c>
      <c r="F862" s="1549" t="s">
        <v>2115</v>
      </c>
      <c r="G862" s="1585"/>
      <c r="H862" s="616" t="s">
        <v>4648</v>
      </c>
      <c r="I862" s="598" t="s">
        <v>3981</v>
      </c>
      <c r="J862" s="650">
        <v>338720</v>
      </c>
      <c r="K862" s="650">
        <v>338720</v>
      </c>
      <c r="L862" s="594" t="s">
        <v>4616</v>
      </c>
      <c r="M862" s="903">
        <v>10</v>
      </c>
      <c r="P862" s="397"/>
      <c r="Q862" s="397"/>
      <c r="R862" s="397"/>
      <c r="S862" s="397"/>
      <c r="T862" s="397"/>
    </row>
    <row r="863" spans="3:20" s="872" customFormat="1" ht="27" customHeight="1">
      <c r="C863" s="587">
        <v>480</v>
      </c>
      <c r="D863" s="596" t="s">
        <v>2217</v>
      </c>
      <c r="E863" s="615">
        <v>869000030750</v>
      </c>
      <c r="F863" s="1549" t="s">
        <v>4649</v>
      </c>
      <c r="G863" s="1585"/>
      <c r="H863" s="616" t="s">
        <v>4650</v>
      </c>
      <c r="I863" s="598" t="s">
        <v>3981</v>
      </c>
      <c r="J863" s="650">
        <v>300000</v>
      </c>
      <c r="K863" s="650">
        <v>300000</v>
      </c>
      <c r="L863" s="594" t="s">
        <v>4616</v>
      </c>
      <c r="M863" s="897">
        <v>4</v>
      </c>
      <c r="P863" s="397"/>
      <c r="Q863" s="397"/>
      <c r="R863" s="397"/>
      <c r="S863" s="397"/>
      <c r="T863" s="397"/>
    </row>
    <row r="864" spans="3:20" s="872" customFormat="1" ht="27" customHeight="1">
      <c r="C864" s="587">
        <v>481</v>
      </c>
      <c r="D864" s="596" t="s">
        <v>2217</v>
      </c>
      <c r="E864" s="615">
        <v>869000030751</v>
      </c>
      <c r="F864" s="1549" t="s">
        <v>2171</v>
      </c>
      <c r="G864" s="1585"/>
      <c r="H864" s="616" t="s">
        <v>2174</v>
      </c>
      <c r="I864" s="598" t="s">
        <v>3981</v>
      </c>
      <c r="J864" s="650">
        <v>300000</v>
      </c>
      <c r="K864" s="650">
        <v>300000</v>
      </c>
      <c r="L864" s="594" t="s">
        <v>4616</v>
      </c>
      <c r="M864" s="897">
        <v>12</v>
      </c>
      <c r="P864" s="397"/>
      <c r="Q864" s="397"/>
      <c r="R864" s="397"/>
      <c r="S864" s="397"/>
      <c r="T864" s="397"/>
    </row>
    <row r="865" spans="3:20" s="872" customFormat="1" ht="27" customHeight="1">
      <c r="C865" s="587">
        <v>482</v>
      </c>
      <c r="D865" s="596" t="s">
        <v>2217</v>
      </c>
      <c r="E865" s="615">
        <v>869000031078</v>
      </c>
      <c r="F865" s="1549" t="s">
        <v>2173</v>
      </c>
      <c r="G865" s="1585"/>
      <c r="H865" s="616" t="s">
        <v>4651</v>
      </c>
      <c r="I865" s="598" t="s">
        <v>3981</v>
      </c>
      <c r="J865" s="650">
        <v>87676.82</v>
      </c>
      <c r="K865" s="650">
        <v>87676.82</v>
      </c>
      <c r="L865" s="594" t="s">
        <v>4616</v>
      </c>
      <c r="M865" s="897">
        <v>25</v>
      </c>
      <c r="P865" s="397"/>
      <c r="Q865" s="397"/>
      <c r="R865" s="397"/>
      <c r="S865" s="397"/>
      <c r="T865" s="397"/>
    </row>
    <row r="866" spans="3:20" s="872" customFormat="1" ht="27" customHeight="1">
      <c r="C866" s="587">
        <v>483</v>
      </c>
      <c r="D866" s="596" t="s">
        <v>2217</v>
      </c>
      <c r="E866" s="615">
        <v>869000031085</v>
      </c>
      <c r="F866" s="1549" t="s">
        <v>2173</v>
      </c>
      <c r="G866" s="1585"/>
      <c r="H866" s="616" t="s">
        <v>4652</v>
      </c>
      <c r="I866" s="598" t="s">
        <v>3981</v>
      </c>
      <c r="J866" s="650">
        <v>87676.82</v>
      </c>
      <c r="K866" s="650">
        <v>87676.82</v>
      </c>
      <c r="L866" s="594" t="s">
        <v>4616</v>
      </c>
      <c r="M866" s="897">
        <v>5</v>
      </c>
      <c r="P866" s="397"/>
      <c r="Q866" s="397"/>
      <c r="R866" s="397"/>
      <c r="S866" s="397"/>
      <c r="T866" s="397"/>
    </row>
    <row r="867" spans="3:20" s="872" customFormat="1" ht="27" customHeight="1">
      <c r="C867" s="587">
        <v>484</v>
      </c>
      <c r="D867" s="596" t="s">
        <v>2217</v>
      </c>
      <c r="E867" s="615">
        <v>869000031086</v>
      </c>
      <c r="F867" s="1549" t="s">
        <v>2173</v>
      </c>
      <c r="G867" s="1585"/>
      <c r="H867" s="616" t="s">
        <v>4653</v>
      </c>
      <c r="I867" s="598" t="s">
        <v>3981</v>
      </c>
      <c r="J867" s="650">
        <v>87676.82</v>
      </c>
      <c r="K867" s="650">
        <v>87676.82</v>
      </c>
      <c r="L867" s="594" t="s">
        <v>4616</v>
      </c>
      <c r="M867" s="897">
        <v>5</v>
      </c>
      <c r="P867" s="397"/>
      <c r="Q867" s="397"/>
      <c r="R867" s="397"/>
      <c r="S867" s="397"/>
      <c r="T867" s="397"/>
    </row>
    <row r="868" spans="3:20" s="872" customFormat="1" ht="27" customHeight="1">
      <c r="C868" s="587">
        <v>485</v>
      </c>
      <c r="D868" s="596" t="s">
        <v>2217</v>
      </c>
      <c r="E868" s="615">
        <v>869000031087</v>
      </c>
      <c r="F868" s="1549" t="s">
        <v>2173</v>
      </c>
      <c r="G868" s="1585"/>
      <c r="H868" s="616" t="s">
        <v>4654</v>
      </c>
      <c r="I868" s="598" t="s">
        <v>3981</v>
      </c>
      <c r="J868" s="650">
        <v>87676.82</v>
      </c>
      <c r="K868" s="650">
        <v>87676.82</v>
      </c>
      <c r="L868" s="594" t="s">
        <v>4616</v>
      </c>
      <c r="M868" s="897">
        <v>5</v>
      </c>
      <c r="P868" s="397"/>
      <c r="Q868" s="397"/>
      <c r="R868" s="397"/>
      <c r="S868" s="397"/>
      <c r="T868" s="397"/>
    </row>
    <row r="869" spans="3:20" s="872" customFormat="1" ht="27" customHeight="1">
      <c r="C869" s="587">
        <v>486</v>
      </c>
      <c r="D869" s="596" t="s">
        <v>2217</v>
      </c>
      <c r="E869" s="615">
        <v>869000031090</v>
      </c>
      <c r="F869" s="1549" t="s">
        <v>2173</v>
      </c>
      <c r="G869" s="1585"/>
      <c r="H869" s="616" t="s">
        <v>4655</v>
      </c>
      <c r="I869" s="598" t="s">
        <v>3981</v>
      </c>
      <c r="J869" s="650">
        <v>87676.82</v>
      </c>
      <c r="K869" s="650">
        <v>87676.82</v>
      </c>
      <c r="L869" s="594" t="s">
        <v>4616</v>
      </c>
      <c r="M869" s="897">
        <v>5</v>
      </c>
      <c r="P869" s="397"/>
      <c r="Q869" s="397"/>
      <c r="R869" s="397"/>
      <c r="S869" s="397"/>
      <c r="T869" s="397"/>
    </row>
    <row r="870" spans="3:20" s="872" customFormat="1" ht="27" customHeight="1">
      <c r="C870" s="587">
        <v>487</v>
      </c>
      <c r="D870" s="596" t="s">
        <v>2217</v>
      </c>
      <c r="E870" s="615">
        <v>869000031093</v>
      </c>
      <c r="F870" s="1549" t="s">
        <v>2173</v>
      </c>
      <c r="G870" s="1585"/>
      <c r="H870" s="616" t="s">
        <v>4656</v>
      </c>
      <c r="I870" s="598" t="s">
        <v>3981</v>
      </c>
      <c r="J870" s="650">
        <v>87676.82</v>
      </c>
      <c r="K870" s="650">
        <v>87676.82</v>
      </c>
      <c r="L870" s="594" t="s">
        <v>4616</v>
      </c>
      <c r="M870" s="897">
        <v>5</v>
      </c>
      <c r="P870" s="397"/>
      <c r="Q870" s="397"/>
      <c r="R870" s="397"/>
      <c r="S870" s="397"/>
      <c r="T870" s="397"/>
    </row>
    <row r="871" spans="3:20" s="872" customFormat="1" ht="27" customHeight="1">
      <c r="C871" s="587">
        <v>488</v>
      </c>
      <c r="D871" s="596" t="s">
        <v>2217</v>
      </c>
      <c r="E871" s="615">
        <v>869000031094</v>
      </c>
      <c r="F871" s="1549" t="s">
        <v>2173</v>
      </c>
      <c r="G871" s="1585"/>
      <c r="H871" s="616" t="s">
        <v>4657</v>
      </c>
      <c r="I871" s="598" t="s">
        <v>3981</v>
      </c>
      <c r="J871" s="650">
        <v>87676.82</v>
      </c>
      <c r="K871" s="650">
        <v>87676.82</v>
      </c>
      <c r="L871" s="594" t="s">
        <v>4616</v>
      </c>
      <c r="M871" s="897">
        <v>5</v>
      </c>
      <c r="P871" s="397"/>
      <c r="Q871" s="397"/>
      <c r="R871" s="397"/>
      <c r="S871" s="397"/>
      <c r="T871" s="397"/>
    </row>
    <row r="872" spans="3:20" s="872" customFormat="1" ht="27" customHeight="1">
      <c r="C872" s="587">
        <v>489</v>
      </c>
      <c r="D872" s="596" t="s">
        <v>2217</v>
      </c>
      <c r="E872" s="615">
        <v>869000031095</v>
      </c>
      <c r="F872" s="1549" t="s">
        <v>2173</v>
      </c>
      <c r="G872" s="1585"/>
      <c r="H872" s="616" t="s">
        <v>4658</v>
      </c>
      <c r="I872" s="598" t="s">
        <v>3981</v>
      </c>
      <c r="J872" s="650">
        <v>87676.82</v>
      </c>
      <c r="K872" s="650">
        <v>87676.82</v>
      </c>
      <c r="L872" s="594" t="s">
        <v>4616</v>
      </c>
      <c r="M872" s="897">
        <v>5</v>
      </c>
      <c r="P872" s="397"/>
      <c r="Q872" s="397"/>
      <c r="R872" s="397"/>
      <c r="S872" s="397"/>
      <c r="T872" s="397"/>
    </row>
    <row r="873" spans="3:20" s="872" customFormat="1" ht="27" customHeight="1">
      <c r="C873" s="587">
        <v>490</v>
      </c>
      <c r="D873" s="596" t="s">
        <v>2217</v>
      </c>
      <c r="E873" s="615">
        <v>869000031105</v>
      </c>
      <c r="F873" s="1549" t="s">
        <v>2172</v>
      </c>
      <c r="G873" s="1585"/>
      <c r="H873" s="616" t="s">
        <v>4659</v>
      </c>
      <c r="I873" s="598" t="s">
        <v>3981</v>
      </c>
      <c r="J873" s="650">
        <v>240712.01</v>
      </c>
      <c r="K873" s="650">
        <v>240712.01</v>
      </c>
      <c r="L873" s="594" t="s">
        <v>4616</v>
      </c>
      <c r="M873" s="897">
        <v>8</v>
      </c>
      <c r="P873" s="397"/>
      <c r="Q873" s="397"/>
      <c r="R873" s="397"/>
      <c r="S873" s="397"/>
      <c r="T873" s="397"/>
    </row>
    <row r="874" spans="3:20" s="872" customFormat="1" ht="27" customHeight="1">
      <c r="C874" s="587">
        <v>491</v>
      </c>
      <c r="D874" s="596" t="s">
        <v>2217</v>
      </c>
      <c r="E874" s="615">
        <v>869000031106</v>
      </c>
      <c r="F874" s="1549" t="s">
        <v>2172</v>
      </c>
      <c r="G874" s="1585"/>
      <c r="H874" s="616" t="s">
        <v>4660</v>
      </c>
      <c r="I874" s="598" t="s">
        <v>3981</v>
      </c>
      <c r="J874" s="650">
        <v>240712.01</v>
      </c>
      <c r="K874" s="650">
        <v>240712.01</v>
      </c>
      <c r="L874" s="594" t="s">
        <v>4616</v>
      </c>
      <c r="M874" s="897">
        <v>8</v>
      </c>
      <c r="P874" s="397"/>
      <c r="Q874" s="397"/>
      <c r="R874" s="397"/>
      <c r="S874" s="397"/>
      <c r="T874" s="397"/>
    </row>
    <row r="875" spans="3:20" s="872" customFormat="1" ht="27" customHeight="1">
      <c r="C875" s="587">
        <v>492</v>
      </c>
      <c r="D875" s="596" t="s">
        <v>2217</v>
      </c>
      <c r="E875" s="615">
        <v>869000031110</v>
      </c>
      <c r="F875" s="1549" t="s">
        <v>2172</v>
      </c>
      <c r="G875" s="1585"/>
      <c r="H875" s="616" t="s">
        <v>2198</v>
      </c>
      <c r="I875" s="598" t="s">
        <v>3981</v>
      </c>
      <c r="J875" s="650">
        <v>240712.01</v>
      </c>
      <c r="K875" s="650">
        <v>240712.01</v>
      </c>
      <c r="L875" s="594" t="s">
        <v>4616</v>
      </c>
      <c r="M875" s="897">
        <v>8</v>
      </c>
      <c r="P875" s="397"/>
      <c r="Q875" s="397"/>
      <c r="R875" s="397"/>
      <c r="S875" s="397"/>
      <c r="T875" s="397"/>
    </row>
    <row r="876" spans="3:20" s="872" customFormat="1" ht="27" customHeight="1">
      <c r="C876" s="587">
        <v>493</v>
      </c>
      <c r="D876" s="596" t="s">
        <v>2217</v>
      </c>
      <c r="E876" s="615">
        <v>869000079857</v>
      </c>
      <c r="F876" s="1549" t="s">
        <v>4661</v>
      </c>
      <c r="G876" s="1585"/>
      <c r="H876" s="616" t="s">
        <v>4662</v>
      </c>
      <c r="I876" s="598" t="s">
        <v>3981</v>
      </c>
      <c r="J876" s="650">
        <v>416500</v>
      </c>
      <c r="K876" s="650">
        <v>416500</v>
      </c>
      <c r="L876" s="594" t="s">
        <v>4616</v>
      </c>
      <c r="M876" s="897">
        <v>4</v>
      </c>
      <c r="P876" s="397"/>
      <c r="Q876" s="397"/>
      <c r="R876" s="397"/>
      <c r="S876" s="397"/>
      <c r="T876" s="397"/>
    </row>
    <row r="877" spans="3:20" s="872" customFormat="1" ht="27" customHeight="1">
      <c r="C877" s="587">
        <v>494</v>
      </c>
      <c r="D877" s="596" t="s">
        <v>2217</v>
      </c>
      <c r="E877" s="597">
        <v>869000079872</v>
      </c>
      <c r="F877" s="1551" t="s">
        <v>2116</v>
      </c>
      <c r="G877" s="1580"/>
      <c r="H877" s="619" t="s">
        <v>4663</v>
      </c>
      <c r="I877" s="598" t="s">
        <v>3981</v>
      </c>
      <c r="J877" s="654">
        <v>821219</v>
      </c>
      <c r="K877" s="654">
        <v>821219</v>
      </c>
      <c r="L877" s="594" t="s">
        <v>4616</v>
      </c>
      <c r="M877" s="897">
        <v>5</v>
      </c>
      <c r="P877" s="397"/>
      <c r="Q877" s="397"/>
      <c r="R877" s="397"/>
      <c r="S877" s="397"/>
      <c r="T877" s="397"/>
    </row>
    <row r="878" spans="3:20" s="872" customFormat="1" ht="27" customHeight="1">
      <c r="C878" s="587">
        <v>495</v>
      </c>
      <c r="D878" s="856" t="s">
        <v>4253</v>
      </c>
      <c r="E878" s="588">
        <v>869000125501</v>
      </c>
      <c r="F878" s="1501" t="s">
        <v>4664</v>
      </c>
      <c r="G878" s="1579"/>
      <c r="H878" s="620" t="s">
        <v>4665</v>
      </c>
      <c r="I878" s="587" t="s">
        <v>3971</v>
      </c>
      <c r="J878" s="656">
        <v>100000</v>
      </c>
      <c r="K878" s="656">
        <v>100000</v>
      </c>
      <c r="L878" s="594" t="s">
        <v>4616</v>
      </c>
      <c r="M878" s="895">
        <v>4</v>
      </c>
      <c r="P878" s="397"/>
      <c r="Q878" s="397"/>
      <c r="R878" s="397"/>
      <c r="S878" s="397"/>
      <c r="T878" s="397"/>
    </row>
    <row r="879" spans="3:20" s="872" customFormat="1" ht="27" customHeight="1">
      <c r="C879" s="587">
        <v>496</v>
      </c>
      <c r="D879" s="856" t="s">
        <v>4253</v>
      </c>
      <c r="E879" s="588">
        <v>869000125614</v>
      </c>
      <c r="F879" s="1501" t="s">
        <v>4664</v>
      </c>
      <c r="G879" s="1579"/>
      <c r="H879" s="620" t="s">
        <v>4666</v>
      </c>
      <c r="I879" s="587" t="s">
        <v>3971</v>
      </c>
      <c r="J879" s="656">
        <v>100000</v>
      </c>
      <c r="K879" s="656">
        <v>100000</v>
      </c>
      <c r="L879" s="594" t="s">
        <v>4616</v>
      </c>
      <c r="M879" s="895">
        <v>4</v>
      </c>
      <c r="P879" s="397"/>
      <c r="Q879" s="397"/>
      <c r="R879" s="397"/>
      <c r="S879" s="397"/>
      <c r="T879" s="397"/>
    </row>
    <row r="880" spans="3:20" s="872" customFormat="1" ht="27" customHeight="1">
      <c r="C880" s="587">
        <v>497</v>
      </c>
      <c r="D880" s="856" t="s">
        <v>4047</v>
      </c>
      <c r="E880" s="588">
        <v>869000124858</v>
      </c>
      <c r="F880" s="1503" t="s">
        <v>4629</v>
      </c>
      <c r="G880" s="1504"/>
      <c r="H880" s="913" t="s">
        <v>4667</v>
      </c>
      <c r="I880" s="587" t="s">
        <v>3971</v>
      </c>
      <c r="J880" s="656">
        <v>599900</v>
      </c>
      <c r="K880" s="656">
        <v>599900</v>
      </c>
      <c r="L880" s="594" t="s">
        <v>4616</v>
      </c>
      <c r="M880" s="895">
        <v>6</v>
      </c>
      <c r="P880" s="397"/>
      <c r="Q880" s="397"/>
      <c r="R880" s="397"/>
      <c r="S880" s="397"/>
      <c r="T880" s="397"/>
    </row>
    <row r="881" spans="3:20" s="872" customFormat="1" ht="27" customHeight="1">
      <c r="C881" s="587">
        <v>498</v>
      </c>
      <c r="D881" s="856" t="s">
        <v>4047</v>
      </c>
      <c r="E881" s="588">
        <v>869000124865</v>
      </c>
      <c r="F881" s="1503" t="s">
        <v>4629</v>
      </c>
      <c r="G881" s="1504"/>
      <c r="H881" s="913" t="s">
        <v>4668</v>
      </c>
      <c r="I881" s="587" t="s">
        <v>3971</v>
      </c>
      <c r="J881" s="656">
        <v>599900</v>
      </c>
      <c r="K881" s="656">
        <v>599900</v>
      </c>
      <c r="L881" s="594" t="s">
        <v>4616</v>
      </c>
      <c r="M881" s="895">
        <v>6</v>
      </c>
      <c r="P881" s="397"/>
      <c r="Q881" s="397"/>
      <c r="R881" s="397"/>
      <c r="S881" s="397"/>
      <c r="T881" s="397"/>
    </row>
    <row r="882" spans="3:20" s="872" customFormat="1" ht="27" customHeight="1">
      <c r="C882" s="587">
        <v>499</v>
      </c>
      <c r="D882" s="856" t="s">
        <v>4047</v>
      </c>
      <c r="E882" s="588">
        <v>869000124999</v>
      </c>
      <c r="F882" s="1503" t="s">
        <v>4669</v>
      </c>
      <c r="G882" s="1504"/>
      <c r="H882" s="913" t="s">
        <v>4670</v>
      </c>
      <c r="I882" s="587" t="s">
        <v>3971</v>
      </c>
      <c r="J882" s="656">
        <v>290000</v>
      </c>
      <c r="K882" s="656">
        <v>290000</v>
      </c>
      <c r="L882" s="594" t="s">
        <v>4616</v>
      </c>
      <c r="M882" s="895">
        <v>6</v>
      </c>
      <c r="P882" s="397"/>
      <c r="Q882" s="397"/>
      <c r="R882" s="397"/>
      <c r="S882" s="397"/>
      <c r="T882" s="397"/>
    </row>
    <row r="883" spans="3:20" s="872" customFormat="1" ht="27" customHeight="1">
      <c r="C883" s="587">
        <v>500</v>
      </c>
      <c r="D883" s="856" t="s">
        <v>4047</v>
      </c>
      <c r="E883" s="588">
        <v>869000125001</v>
      </c>
      <c r="F883" s="1503" t="s">
        <v>4671</v>
      </c>
      <c r="G883" s="1504"/>
      <c r="H883" s="913" t="s">
        <v>4672</v>
      </c>
      <c r="I883" s="587" t="s">
        <v>3971</v>
      </c>
      <c r="J883" s="656">
        <v>178976</v>
      </c>
      <c r="K883" s="656">
        <v>178976</v>
      </c>
      <c r="L883" s="594" t="s">
        <v>4616</v>
      </c>
      <c r="M883" s="895">
        <v>8</v>
      </c>
      <c r="P883" s="397"/>
      <c r="Q883" s="397"/>
      <c r="R883" s="397"/>
      <c r="S883" s="397"/>
      <c r="T883" s="397"/>
    </row>
    <row r="884" spans="3:20" s="872" customFormat="1" ht="27" customHeight="1">
      <c r="C884" s="587">
        <v>501</v>
      </c>
      <c r="D884" s="856" t="s">
        <v>4047</v>
      </c>
      <c r="E884" s="588">
        <v>869000125015</v>
      </c>
      <c r="F884" s="1503" t="s">
        <v>4673</v>
      </c>
      <c r="G884" s="1504"/>
      <c r="H884" s="913" t="s">
        <v>4674</v>
      </c>
      <c r="I884" s="587" t="s">
        <v>3971</v>
      </c>
      <c r="J884" s="656">
        <v>178976</v>
      </c>
      <c r="K884" s="656">
        <v>178976</v>
      </c>
      <c r="L884" s="594" t="s">
        <v>4616</v>
      </c>
      <c r="M884" s="895">
        <v>8</v>
      </c>
      <c r="P884" s="397"/>
      <c r="Q884" s="397"/>
      <c r="R884" s="397"/>
      <c r="S884" s="397"/>
      <c r="T884" s="397"/>
    </row>
    <row r="885" spans="3:20" s="872" customFormat="1" ht="27" customHeight="1">
      <c r="C885" s="587">
        <v>502</v>
      </c>
      <c r="D885" s="856" t="s">
        <v>4453</v>
      </c>
      <c r="E885" s="600">
        <v>869000128510</v>
      </c>
      <c r="F885" s="1501" t="s">
        <v>4675</v>
      </c>
      <c r="G885" s="1579"/>
      <c r="H885" s="620">
        <v>8.0040300000000005E+24</v>
      </c>
      <c r="I885" s="589" t="s">
        <v>2263</v>
      </c>
      <c r="J885" s="649">
        <v>500000</v>
      </c>
      <c r="K885" s="649">
        <v>500000</v>
      </c>
      <c r="L885" s="594" t="s">
        <v>4616</v>
      </c>
      <c r="M885" s="897">
        <v>6</v>
      </c>
      <c r="P885" s="397"/>
      <c r="Q885" s="397"/>
      <c r="R885" s="397"/>
      <c r="S885" s="397"/>
      <c r="T885" s="397"/>
    </row>
    <row r="886" spans="3:20" s="872" customFormat="1" ht="27" customHeight="1">
      <c r="C886" s="587">
        <v>503</v>
      </c>
      <c r="D886" s="856" t="s">
        <v>4453</v>
      </c>
      <c r="E886" s="600">
        <v>869000128453</v>
      </c>
      <c r="F886" s="1501" t="s">
        <v>4676</v>
      </c>
      <c r="G886" s="1579"/>
      <c r="H886" s="620" t="s">
        <v>4677</v>
      </c>
      <c r="I886" s="589" t="s">
        <v>2263</v>
      </c>
      <c r="J886" s="649">
        <v>480000</v>
      </c>
      <c r="K886" s="649">
        <v>480000</v>
      </c>
      <c r="L886" s="594" t="s">
        <v>4616</v>
      </c>
      <c r="M886" s="897">
        <v>6</v>
      </c>
      <c r="P886" s="397"/>
      <c r="Q886" s="397"/>
      <c r="R886" s="397"/>
      <c r="S886" s="397"/>
      <c r="T886" s="397"/>
    </row>
    <row r="887" spans="3:20" s="872" customFormat="1" ht="27" customHeight="1">
      <c r="C887" s="587">
        <v>504</v>
      </c>
      <c r="D887" s="856" t="s">
        <v>4453</v>
      </c>
      <c r="E887" s="600">
        <v>869000128454</v>
      </c>
      <c r="F887" s="1501" t="s">
        <v>4676</v>
      </c>
      <c r="G887" s="1579"/>
      <c r="H887" s="620" t="s">
        <v>4678</v>
      </c>
      <c r="I887" s="589" t="s">
        <v>2263</v>
      </c>
      <c r="J887" s="649">
        <v>480000</v>
      </c>
      <c r="K887" s="649">
        <v>480000</v>
      </c>
      <c r="L887" s="594" t="s">
        <v>4616</v>
      </c>
      <c r="M887" s="897">
        <v>8</v>
      </c>
      <c r="P887" s="397"/>
      <c r="Q887" s="397"/>
      <c r="R887" s="397"/>
      <c r="S887" s="397"/>
      <c r="T887" s="397"/>
    </row>
    <row r="888" spans="3:20" s="872" customFormat="1" ht="27" customHeight="1">
      <c r="C888" s="587">
        <v>505</v>
      </c>
      <c r="D888" s="856" t="s">
        <v>4453</v>
      </c>
      <c r="E888" s="600">
        <v>869000128452</v>
      </c>
      <c r="F888" s="1501" t="s">
        <v>4679</v>
      </c>
      <c r="G888" s="1579"/>
      <c r="H888" s="620" t="s">
        <v>4680</v>
      </c>
      <c r="I888" s="589" t="s">
        <v>2263</v>
      </c>
      <c r="J888" s="649">
        <v>1078799</v>
      </c>
      <c r="K888" s="649">
        <v>1078799</v>
      </c>
      <c r="L888" s="594" t="s">
        <v>4616</v>
      </c>
      <c r="M888" s="897">
        <v>8</v>
      </c>
      <c r="P888" s="397"/>
      <c r="Q888" s="397"/>
      <c r="R888" s="397"/>
      <c r="S888" s="397"/>
      <c r="T888" s="397"/>
    </row>
    <row r="889" spans="3:20" s="872" customFormat="1" ht="27" customHeight="1">
      <c r="C889" s="587">
        <v>506</v>
      </c>
      <c r="D889" s="856" t="s">
        <v>4453</v>
      </c>
      <c r="E889" s="600">
        <v>869000128554</v>
      </c>
      <c r="F889" s="1501" t="s">
        <v>4681</v>
      </c>
      <c r="G889" s="1579"/>
      <c r="H889" s="620" t="s">
        <v>4682</v>
      </c>
      <c r="I889" s="589" t="s">
        <v>2263</v>
      </c>
      <c r="J889" s="649">
        <v>117546</v>
      </c>
      <c r="K889" s="649">
        <v>117546</v>
      </c>
      <c r="L889" s="594" t="s">
        <v>4616</v>
      </c>
      <c r="M889" s="897">
        <v>8</v>
      </c>
      <c r="P889" s="397"/>
      <c r="Q889" s="397"/>
      <c r="R889" s="397"/>
      <c r="S889" s="397"/>
      <c r="T889" s="397"/>
    </row>
    <row r="890" spans="3:20" s="872" customFormat="1" ht="27" customHeight="1">
      <c r="C890" s="587">
        <v>507</v>
      </c>
      <c r="D890" s="856" t="s">
        <v>4453</v>
      </c>
      <c r="E890" s="600">
        <v>869000128555</v>
      </c>
      <c r="F890" s="1501" t="s">
        <v>4681</v>
      </c>
      <c r="G890" s="1579"/>
      <c r="H890" s="620" t="s">
        <v>4683</v>
      </c>
      <c r="I890" s="589" t="s">
        <v>2263</v>
      </c>
      <c r="J890" s="649">
        <v>117546</v>
      </c>
      <c r="K890" s="649">
        <v>117546</v>
      </c>
      <c r="L890" s="594" t="s">
        <v>4616</v>
      </c>
      <c r="M890" s="897">
        <v>5</v>
      </c>
      <c r="P890" s="397"/>
      <c r="Q890" s="397"/>
      <c r="R890" s="397"/>
      <c r="S890" s="397"/>
      <c r="T890" s="397"/>
    </row>
    <row r="891" spans="3:20" s="872" customFormat="1" ht="27" customHeight="1">
      <c r="C891" s="587">
        <v>508</v>
      </c>
      <c r="D891" s="856" t="s">
        <v>4453</v>
      </c>
      <c r="E891" s="600">
        <v>869000128549</v>
      </c>
      <c r="F891" s="1501" t="s">
        <v>4684</v>
      </c>
      <c r="G891" s="1579"/>
      <c r="H891" s="620" t="s">
        <v>4685</v>
      </c>
      <c r="I891" s="589" t="s">
        <v>2263</v>
      </c>
      <c r="J891" s="649">
        <v>186528</v>
      </c>
      <c r="K891" s="649">
        <v>186528</v>
      </c>
      <c r="L891" s="594" t="s">
        <v>4616</v>
      </c>
      <c r="M891" s="897">
        <v>5</v>
      </c>
      <c r="P891" s="397"/>
      <c r="Q891" s="397"/>
      <c r="R891" s="397"/>
      <c r="S891" s="397"/>
      <c r="T891" s="397"/>
    </row>
    <row r="892" spans="3:20" s="872" customFormat="1" ht="27" customHeight="1">
      <c r="C892" s="587">
        <v>509</v>
      </c>
      <c r="D892" s="856" t="s">
        <v>4453</v>
      </c>
      <c r="E892" s="600">
        <v>869000128550</v>
      </c>
      <c r="F892" s="1501" t="s">
        <v>4684</v>
      </c>
      <c r="G892" s="1579"/>
      <c r="H892" s="620" t="s">
        <v>4686</v>
      </c>
      <c r="I892" s="589" t="s">
        <v>2263</v>
      </c>
      <c r="J892" s="649">
        <v>186528</v>
      </c>
      <c r="K892" s="649">
        <v>186528</v>
      </c>
      <c r="L892" s="594" t="s">
        <v>4616</v>
      </c>
      <c r="M892" s="897">
        <v>5</v>
      </c>
      <c r="P892" s="397"/>
      <c r="Q892" s="397"/>
      <c r="R892" s="397"/>
      <c r="S892" s="397"/>
      <c r="T892" s="397"/>
    </row>
    <row r="893" spans="3:20" s="872" customFormat="1" ht="27" customHeight="1">
      <c r="C893" s="587">
        <v>510</v>
      </c>
      <c r="D893" s="856" t="s">
        <v>4453</v>
      </c>
      <c r="E893" s="600">
        <v>869000128551</v>
      </c>
      <c r="F893" s="1501" t="s">
        <v>4684</v>
      </c>
      <c r="G893" s="1579"/>
      <c r="H893" s="620" t="s">
        <v>4687</v>
      </c>
      <c r="I893" s="589" t="s">
        <v>2263</v>
      </c>
      <c r="J893" s="649">
        <v>186528</v>
      </c>
      <c r="K893" s="649">
        <v>186528</v>
      </c>
      <c r="L893" s="594" t="s">
        <v>4616</v>
      </c>
      <c r="M893" s="897">
        <v>5</v>
      </c>
      <c r="P893" s="397"/>
      <c r="Q893" s="397"/>
      <c r="R893" s="397"/>
      <c r="S893" s="397"/>
      <c r="T893" s="397"/>
    </row>
    <row r="894" spans="3:20" s="872" customFormat="1" ht="27" customHeight="1">
      <c r="C894" s="587">
        <v>511</v>
      </c>
      <c r="D894" s="856" t="s">
        <v>4453</v>
      </c>
      <c r="E894" s="600">
        <v>869000128552</v>
      </c>
      <c r="F894" s="1501" t="s">
        <v>4688</v>
      </c>
      <c r="G894" s="1579"/>
      <c r="H894" s="620" t="s">
        <v>4689</v>
      </c>
      <c r="I894" s="589" t="s">
        <v>2263</v>
      </c>
      <c r="J894" s="649">
        <v>195000</v>
      </c>
      <c r="K894" s="649">
        <v>195000</v>
      </c>
      <c r="L894" s="594" t="s">
        <v>4616</v>
      </c>
      <c r="M894" s="897">
        <v>5</v>
      </c>
      <c r="P894" s="397"/>
      <c r="Q894" s="397"/>
      <c r="R894" s="397"/>
      <c r="S894" s="397"/>
      <c r="T894" s="397"/>
    </row>
    <row r="895" spans="3:20" s="872" customFormat="1" ht="27" customHeight="1">
      <c r="C895" s="587">
        <v>512</v>
      </c>
      <c r="D895" s="856" t="s">
        <v>4453</v>
      </c>
      <c r="E895" s="600">
        <v>869000128553</v>
      </c>
      <c r="F895" s="1501" t="s">
        <v>4688</v>
      </c>
      <c r="G895" s="1579"/>
      <c r="H895" s="620" t="s">
        <v>4690</v>
      </c>
      <c r="I895" s="589" t="s">
        <v>2263</v>
      </c>
      <c r="J895" s="649">
        <v>195000</v>
      </c>
      <c r="K895" s="649">
        <v>195000</v>
      </c>
      <c r="L895" s="594" t="s">
        <v>4616</v>
      </c>
      <c r="M895" s="897">
        <v>5</v>
      </c>
      <c r="P895" s="397"/>
      <c r="Q895" s="397"/>
      <c r="R895" s="397"/>
      <c r="S895" s="397"/>
      <c r="T895" s="397"/>
    </row>
    <row r="896" spans="3:20" s="872" customFormat="1" ht="27" customHeight="1">
      <c r="C896" s="587">
        <v>513</v>
      </c>
      <c r="D896" s="856" t="s">
        <v>4453</v>
      </c>
      <c r="E896" s="600">
        <v>869000128558</v>
      </c>
      <c r="F896" s="1501" t="s">
        <v>4676</v>
      </c>
      <c r="G896" s="1579"/>
      <c r="H896" s="620" t="s">
        <v>4691</v>
      </c>
      <c r="I896" s="589" t="s">
        <v>2263</v>
      </c>
      <c r="J896" s="649">
        <v>480000</v>
      </c>
      <c r="K896" s="649">
        <v>480000</v>
      </c>
      <c r="L896" s="594" t="s">
        <v>4616</v>
      </c>
      <c r="M896" s="897">
        <v>5</v>
      </c>
      <c r="P896" s="397"/>
      <c r="Q896" s="397"/>
      <c r="R896" s="397"/>
      <c r="S896" s="397"/>
      <c r="T896" s="397"/>
    </row>
    <row r="897" spans="3:20" s="872" customFormat="1" ht="27" customHeight="1">
      <c r="C897" s="587">
        <v>514</v>
      </c>
      <c r="D897" s="856" t="s">
        <v>4453</v>
      </c>
      <c r="E897" s="600">
        <v>869000128460</v>
      </c>
      <c r="F897" s="1501" t="s">
        <v>4684</v>
      </c>
      <c r="G897" s="1579"/>
      <c r="H897" s="620" t="s">
        <v>4692</v>
      </c>
      <c r="I897" s="589" t="s">
        <v>2263</v>
      </c>
      <c r="J897" s="649">
        <v>186528</v>
      </c>
      <c r="K897" s="649">
        <v>186528</v>
      </c>
      <c r="L897" s="594" t="s">
        <v>4616</v>
      </c>
      <c r="M897" s="897">
        <v>5</v>
      </c>
      <c r="P897" s="397"/>
      <c r="Q897" s="397"/>
      <c r="R897" s="397"/>
      <c r="S897" s="397"/>
      <c r="T897" s="397"/>
    </row>
    <row r="898" spans="3:20" s="872" customFormat="1" ht="27" customHeight="1">
      <c r="C898" s="587">
        <v>515</v>
      </c>
      <c r="D898" s="856" t="s">
        <v>4453</v>
      </c>
      <c r="E898" s="600">
        <v>869000128461</v>
      </c>
      <c r="F898" s="1501" t="s">
        <v>4676</v>
      </c>
      <c r="G898" s="1579"/>
      <c r="H898" s="620" t="s">
        <v>4693</v>
      </c>
      <c r="I898" s="589" t="s">
        <v>2263</v>
      </c>
      <c r="J898" s="649">
        <v>480000</v>
      </c>
      <c r="K898" s="649">
        <v>480000</v>
      </c>
      <c r="L898" s="594" t="s">
        <v>4616</v>
      </c>
      <c r="M898" s="897">
        <v>5</v>
      </c>
      <c r="P898" s="397"/>
      <c r="Q898" s="397"/>
      <c r="R898" s="397"/>
      <c r="S898" s="397"/>
      <c r="T898" s="397"/>
    </row>
    <row r="899" spans="3:20" s="872" customFormat="1" ht="27" customHeight="1">
      <c r="C899" s="587">
        <v>516</v>
      </c>
      <c r="D899" s="856" t="s">
        <v>4453</v>
      </c>
      <c r="E899" s="600">
        <v>869000127489</v>
      </c>
      <c r="F899" s="1501" t="s">
        <v>4694</v>
      </c>
      <c r="G899" s="1579"/>
      <c r="H899" s="620" t="s">
        <v>4695</v>
      </c>
      <c r="I899" s="589" t="s">
        <v>2263</v>
      </c>
      <c r="J899" s="649">
        <v>405790</v>
      </c>
      <c r="K899" s="649">
        <v>405790</v>
      </c>
      <c r="L899" s="594" t="s">
        <v>4616</v>
      </c>
      <c r="M899" s="897">
        <v>5</v>
      </c>
      <c r="P899" s="397"/>
      <c r="Q899" s="397"/>
      <c r="R899" s="397"/>
      <c r="S899" s="397"/>
      <c r="T899" s="397"/>
    </row>
    <row r="900" spans="3:20" s="872" customFormat="1" ht="27" customHeight="1">
      <c r="C900" s="587">
        <v>517</v>
      </c>
      <c r="D900" s="856" t="s">
        <v>4453</v>
      </c>
      <c r="E900" s="600">
        <v>869000127490</v>
      </c>
      <c r="F900" s="1501" t="s">
        <v>4694</v>
      </c>
      <c r="G900" s="1579"/>
      <c r="H900" s="620" t="s">
        <v>4696</v>
      </c>
      <c r="I900" s="589" t="s">
        <v>2263</v>
      </c>
      <c r="J900" s="649">
        <v>560000.01</v>
      </c>
      <c r="K900" s="649">
        <v>560000.01</v>
      </c>
      <c r="L900" s="594" t="s">
        <v>4616</v>
      </c>
      <c r="M900" s="897">
        <v>5</v>
      </c>
      <c r="P900" s="397"/>
      <c r="Q900" s="397"/>
      <c r="R900" s="397"/>
      <c r="S900" s="397"/>
      <c r="T900" s="397"/>
    </row>
    <row r="901" spans="3:20" s="872" customFormat="1" ht="27" customHeight="1">
      <c r="C901" s="587">
        <v>518</v>
      </c>
      <c r="D901" s="856" t="s">
        <v>4453</v>
      </c>
      <c r="E901" s="600">
        <v>869000127651</v>
      </c>
      <c r="F901" s="1501" t="s">
        <v>4684</v>
      </c>
      <c r="G901" s="1579"/>
      <c r="H901" s="620" t="s">
        <v>4697</v>
      </c>
      <c r="I901" s="589" t="s">
        <v>2263</v>
      </c>
      <c r="J901" s="649">
        <v>186528</v>
      </c>
      <c r="K901" s="649">
        <v>186528</v>
      </c>
      <c r="L901" s="594" t="s">
        <v>4616</v>
      </c>
      <c r="M901" s="897">
        <v>6</v>
      </c>
      <c r="P901" s="397"/>
      <c r="Q901" s="397"/>
      <c r="R901" s="397"/>
      <c r="S901" s="397"/>
      <c r="T901" s="397"/>
    </row>
    <row r="902" spans="3:20" s="872" customFormat="1" ht="27" customHeight="1">
      <c r="C902" s="587">
        <v>519</v>
      </c>
      <c r="D902" s="856" t="s">
        <v>4453</v>
      </c>
      <c r="E902" s="600">
        <v>869000127652</v>
      </c>
      <c r="F902" s="1501" t="s">
        <v>4684</v>
      </c>
      <c r="G902" s="1579"/>
      <c r="H902" s="620" t="s">
        <v>4698</v>
      </c>
      <c r="I902" s="589" t="s">
        <v>2263</v>
      </c>
      <c r="J902" s="649">
        <v>186528</v>
      </c>
      <c r="K902" s="649">
        <v>186528</v>
      </c>
      <c r="L902" s="594" t="s">
        <v>4616</v>
      </c>
      <c r="M902" s="897">
        <v>6</v>
      </c>
      <c r="P902" s="397"/>
      <c r="Q902" s="397"/>
      <c r="R902" s="397"/>
      <c r="S902" s="397"/>
      <c r="T902" s="397"/>
    </row>
    <row r="903" spans="3:20" s="872" customFormat="1" ht="27" customHeight="1">
      <c r="C903" s="587">
        <v>520</v>
      </c>
      <c r="D903" s="856" t="s">
        <v>4062</v>
      </c>
      <c r="E903" s="597">
        <v>869000119645</v>
      </c>
      <c r="F903" s="1583" t="s">
        <v>2116</v>
      </c>
      <c r="G903" s="1583"/>
      <c r="H903" s="619" t="s">
        <v>4699</v>
      </c>
      <c r="I903" s="609" t="s">
        <v>3971</v>
      </c>
      <c r="J903" s="652">
        <v>328999</v>
      </c>
      <c r="K903" s="652">
        <v>328999</v>
      </c>
      <c r="L903" s="594" t="s">
        <v>4616</v>
      </c>
      <c r="M903" s="895">
        <v>3</v>
      </c>
      <c r="P903" s="397"/>
      <c r="Q903" s="397"/>
      <c r="R903" s="397"/>
      <c r="S903" s="397"/>
      <c r="T903" s="397"/>
    </row>
    <row r="904" spans="3:20" s="872" customFormat="1" ht="27" customHeight="1">
      <c r="C904" s="587">
        <v>521</v>
      </c>
      <c r="D904" s="856" t="s">
        <v>4062</v>
      </c>
      <c r="E904" s="597">
        <v>869000119646</v>
      </c>
      <c r="F904" s="1583" t="s">
        <v>4700</v>
      </c>
      <c r="G904" s="1583"/>
      <c r="H904" s="619" t="s">
        <v>4701</v>
      </c>
      <c r="I904" s="609" t="s">
        <v>3971</v>
      </c>
      <c r="J904" s="652">
        <v>236000</v>
      </c>
      <c r="K904" s="652">
        <v>236000</v>
      </c>
      <c r="L904" s="594" t="s">
        <v>4616</v>
      </c>
      <c r="M904" s="895">
        <v>3</v>
      </c>
      <c r="P904" s="397"/>
      <c r="Q904" s="397"/>
      <c r="R904" s="397"/>
      <c r="S904" s="397"/>
      <c r="T904" s="397"/>
    </row>
    <row r="905" spans="3:20" s="872" customFormat="1" ht="27" customHeight="1">
      <c r="C905" s="587">
        <v>522</v>
      </c>
      <c r="D905" s="856" t="s">
        <v>4062</v>
      </c>
      <c r="E905" s="597">
        <v>869000119651</v>
      </c>
      <c r="F905" s="1583" t="s">
        <v>2116</v>
      </c>
      <c r="G905" s="1583"/>
      <c r="H905" s="619" t="s">
        <v>4702</v>
      </c>
      <c r="I905" s="598" t="s">
        <v>3971</v>
      </c>
      <c r="J905" s="654">
        <v>174000</v>
      </c>
      <c r="K905" s="654">
        <v>174000</v>
      </c>
      <c r="L905" s="594" t="s">
        <v>4616</v>
      </c>
      <c r="M905" s="895">
        <v>2</v>
      </c>
      <c r="P905" s="397"/>
      <c r="Q905" s="397"/>
      <c r="R905" s="397"/>
      <c r="S905" s="397"/>
      <c r="T905" s="397"/>
    </row>
    <row r="906" spans="3:20" s="872" customFormat="1" ht="27" customHeight="1">
      <c r="C906" s="587">
        <v>523</v>
      </c>
      <c r="D906" s="856" t="s">
        <v>4062</v>
      </c>
      <c r="E906" s="597">
        <v>869000119652</v>
      </c>
      <c r="F906" s="1583" t="s">
        <v>2116</v>
      </c>
      <c r="G906" s="1583"/>
      <c r="H906" s="619" t="s">
        <v>4703</v>
      </c>
      <c r="I906" s="598" t="s">
        <v>3971</v>
      </c>
      <c r="J906" s="654">
        <v>328999</v>
      </c>
      <c r="K906" s="654">
        <v>328999</v>
      </c>
      <c r="L906" s="594" t="s">
        <v>4616</v>
      </c>
      <c r="M906" s="895">
        <v>2</v>
      </c>
      <c r="P906" s="397"/>
      <c r="Q906" s="397"/>
      <c r="R906" s="397"/>
      <c r="S906" s="397"/>
      <c r="T906" s="397"/>
    </row>
    <row r="907" spans="3:20" s="872" customFormat="1" ht="27" customHeight="1">
      <c r="C907" s="587">
        <v>524</v>
      </c>
      <c r="D907" s="856" t="s">
        <v>4062</v>
      </c>
      <c r="E907" s="917">
        <v>869000119713</v>
      </c>
      <c r="F907" s="1583" t="s">
        <v>2116</v>
      </c>
      <c r="G907" s="1583"/>
      <c r="H907" s="918" t="s">
        <v>4704</v>
      </c>
      <c r="I907" s="598" t="s">
        <v>3971</v>
      </c>
      <c r="J907" s="655">
        <v>864892.6</v>
      </c>
      <c r="K907" s="655">
        <v>864892.6</v>
      </c>
      <c r="L907" s="594" t="s">
        <v>4616</v>
      </c>
      <c r="M907" s="895">
        <v>2</v>
      </c>
      <c r="P907" s="397"/>
      <c r="Q907" s="397"/>
      <c r="R907" s="397"/>
      <c r="S907" s="397"/>
      <c r="T907" s="397"/>
    </row>
    <row r="908" spans="3:20" s="872" customFormat="1" ht="27" customHeight="1">
      <c r="C908" s="587">
        <v>525</v>
      </c>
      <c r="D908" s="591" t="s">
        <v>4169</v>
      </c>
      <c r="E908" s="600">
        <v>869000020526</v>
      </c>
      <c r="F908" s="1584" t="s">
        <v>3843</v>
      </c>
      <c r="G908" s="1584"/>
      <c r="H908" s="620" t="s">
        <v>4705</v>
      </c>
      <c r="I908" s="589" t="s">
        <v>3924</v>
      </c>
      <c r="J908" s="649">
        <v>205000</v>
      </c>
      <c r="K908" s="649">
        <v>205000</v>
      </c>
      <c r="L908" s="594" t="s">
        <v>4616</v>
      </c>
      <c r="M908" s="901">
        <v>3</v>
      </c>
      <c r="P908" s="397"/>
      <c r="Q908" s="397"/>
      <c r="R908" s="397"/>
      <c r="S908" s="397"/>
      <c r="T908" s="397"/>
    </row>
    <row r="909" spans="3:20" s="872" customFormat="1" ht="27" customHeight="1">
      <c r="C909" s="587">
        <v>526</v>
      </c>
      <c r="D909" s="591" t="s">
        <v>4169</v>
      </c>
      <c r="E909" s="600">
        <v>869000020527</v>
      </c>
      <c r="F909" s="1584" t="s">
        <v>3843</v>
      </c>
      <c r="G909" s="1584"/>
      <c r="H909" s="620" t="s">
        <v>4706</v>
      </c>
      <c r="I909" s="589" t="s">
        <v>3924</v>
      </c>
      <c r="J909" s="649">
        <v>205000</v>
      </c>
      <c r="K909" s="649">
        <v>205000</v>
      </c>
      <c r="L909" s="594" t="s">
        <v>4616</v>
      </c>
      <c r="M909" s="901">
        <v>3</v>
      </c>
      <c r="P909" s="397"/>
      <c r="Q909" s="397"/>
      <c r="R909" s="397"/>
      <c r="S909" s="397"/>
      <c r="T909" s="397"/>
    </row>
    <row r="910" spans="3:20" s="872" customFormat="1" ht="27" customHeight="1">
      <c r="C910" s="587">
        <v>527</v>
      </c>
      <c r="D910" s="591" t="s">
        <v>4169</v>
      </c>
      <c r="E910" s="600">
        <v>869000029934</v>
      </c>
      <c r="F910" s="1584" t="s">
        <v>4707</v>
      </c>
      <c r="G910" s="1584"/>
      <c r="H910" s="620" t="s">
        <v>4708</v>
      </c>
      <c r="I910" s="589" t="s">
        <v>3924</v>
      </c>
      <c r="J910" s="649">
        <v>196350</v>
      </c>
      <c r="K910" s="649">
        <v>196350</v>
      </c>
      <c r="L910" s="594" t="s">
        <v>4616</v>
      </c>
      <c r="M910" s="901">
        <v>3</v>
      </c>
      <c r="P910" s="397"/>
      <c r="Q910" s="397"/>
      <c r="R910" s="397"/>
      <c r="S910" s="397"/>
      <c r="T910" s="397"/>
    </row>
    <row r="911" spans="3:20" s="872" customFormat="1" ht="27" customHeight="1">
      <c r="C911" s="587">
        <v>528</v>
      </c>
      <c r="D911" s="591" t="s">
        <v>4169</v>
      </c>
      <c r="E911" s="600">
        <v>869000029935</v>
      </c>
      <c r="F911" s="1584" t="s">
        <v>4707</v>
      </c>
      <c r="G911" s="1584"/>
      <c r="H911" s="620" t="s">
        <v>4709</v>
      </c>
      <c r="I911" s="589" t="s">
        <v>3924</v>
      </c>
      <c r="J911" s="649">
        <v>196350</v>
      </c>
      <c r="K911" s="649">
        <v>196350</v>
      </c>
      <c r="L911" s="594" t="s">
        <v>4616</v>
      </c>
      <c r="M911" s="901">
        <v>3</v>
      </c>
      <c r="P911" s="397"/>
      <c r="Q911" s="397"/>
      <c r="R911" s="397"/>
      <c r="S911" s="397"/>
      <c r="T911" s="397"/>
    </row>
    <row r="912" spans="3:20" s="872" customFormat="1" ht="27" customHeight="1">
      <c r="C912" s="587">
        <v>529</v>
      </c>
      <c r="D912" s="591" t="s">
        <v>4169</v>
      </c>
      <c r="E912" s="600">
        <v>869000029936</v>
      </c>
      <c r="F912" s="1584" t="s">
        <v>4707</v>
      </c>
      <c r="G912" s="1584"/>
      <c r="H912" s="620" t="s">
        <v>4710</v>
      </c>
      <c r="I912" s="589" t="s">
        <v>3924</v>
      </c>
      <c r="J912" s="649">
        <v>196350</v>
      </c>
      <c r="K912" s="649">
        <v>196350</v>
      </c>
      <c r="L912" s="594" t="s">
        <v>4616</v>
      </c>
      <c r="M912" s="901">
        <v>3</v>
      </c>
      <c r="P912" s="397"/>
      <c r="Q912" s="397"/>
      <c r="R912" s="397"/>
      <c r="S912" s="397"/>
      <c r="T912" s="397"/>
    </row>
    <row r="913" spans="3:20" s="872" customFormat="1" ht="27" customHeight="1">
      <c r="C913" s="587">
        <v>530</v>
      </c>
      <c r="D913" s="591" t="s">
        <v>4169</v>
      </c>
      <c r="E913" s="600">
        <v>869000029937</v>
      </c>
      <c r="F913" s="1584" t="s">
        <v>4707</v>
      </c>
      <c r="G913" s="1584"/>
      <c r="H913" s="620" t="s">
        <v>4711</v>
      </c>
      <c r="I913" s="589" t="s">
        <v>3924</v>
      </c>
      <c r="J913" s="649">
        <v>196350</v>
      </c>
      <c r="K913" s="649">
        <v>196350</v>
      </c>
      <c r="L913" s="594" t="s">
        <v>4616</v>
      </c>
      <c r="M913" s="901">
        <v>3</v>
      </c>
      <c r="P913" s="397"/>
      <c r="Q913" s="397"/>
      <c r="R913" s="397"/>
      <c r="S913" s="397"/>
      <c r="T913" s="397"/>
    </row>
    <row r="914" spans="3:20" s="872" customFormat="1" ht="27" customHeight="1">
      <c r="C914" s="587">
        <v>531</v>
      </c>
      <c r="D914" s="591" t="s">
        <v>4169</v>
      </c>
      <c r="E914" s="600">
        <v>869000029938</v>
      </c>
      <c r="F914" s="1584" t="s">
        <v>4707</v>
      </c>
      <c r="G914" s="1584"/>
      <c r="H914" s="620" t="s">
        <v>4712</v>
      </c>
      <c r="I914" s="589" t="s">
        <v>3924</v>
      </c>
      <c r="J914" s="649">
        <v>196350</v>
      </c>
      <c r="K914" s="649">
        <v>196350</v>
      </c>
      <c r="L914" s="594" t="s">
        <v>4616</v>
      </c>
      <c r="M914" s="901">
        <v>3</v>
      </c>
      <c r="P914" s="397"/>
      <c r="Q914" s="397"/>
      <c r="R914" s="397"/>
      <c r="S914" s="397"/>
      <c r="T914" s="397"/>
    </row>
    <row r="915" spans="3:20" s="872" customFormat="1" ht="27" customHeight="1">
      <c r="C915" s="587">
        <v>532</v>
      </c>
      <c r="D915" s="591" t="s">
        <v>4169</v>
      </c>
      <c r="E915" s="600">
        <v>869000029939</v>
      </c>
      <c r="F915" s="1584" t="s">
        <v>4707</v>
      </c>
      <c r="G915" s="1584"/>
      <c r="H915" s="620" t="s">
        <v>4713</v>
      </c>
      <c r="I915" s="589" t="s">
        <v>3924</v>
      </c>
      <c r="J915" s="649">
        <v>196350</v>
      </c>
      <c r="K915" s="649">
        <v>196350</v>
      </c>
      <c r="L915" s="594" t="s">
        <v>4616</v>
      </c>
      <c r="M915" s="901">
        <v>3</v>
      </c>
      <c r="P915" s="397"/>
      <c r="Q915" s="397"/>
      <c r="R915" s="397"/>
      <c r="S915" s="397"/>
      <c r="T915" s="397"/>
    </row>
    <row r="916" spans="3:20" s="872" customFormat="1" ht="27" customHeight="1">
      <c r="C916" s="587">
        <v>533</v>
      </c>
      <c r="D916" s="591" t="s">
        <v>4169</v>
      </c>
      <c r="E916" s="600">
        <v>869000029940</v>
      </c>
      <c r="F916" s="1584" t="s">
        <v>4707</v>
      </c>
      <c r="G916" s="1584"/>
      <c r="H916" s="620" t="s">
        <v>4714</v>
      </c>
      <c r="I916" s="589" t="s">
        <v>3924</v>
      </c>
      <c r="J916" s="649">
        <v>196350</v>
      </c>
      <c r="K916" s="649">
        <v>196350</v>
      </c>
      <c r="L916" s="594" t="s">
        <v>4616</v>
      </c>
      <c r="M916" s="901">
        <v>3</v>
      </c>
      <c r="P916" s="397"/>
      <c r="Q916" s="397"/>
      <c r="R916" s="397"/>
      <c r="S916" s="397"/>
      <c r="T916" s="397"/>
    </row>
    <row r="917" spans="3:20" s="872" customFormat="1" ht="27" customHeight="1">
      <c r="C917" s="587">
        <v>534</v>
      </c>
      <c r="D917" s="591" t="s">
        <v>4169</v>
      </c>
      <c r="E917" s="600">
        <v>869000029941</v>
      </c>
      <c r="F917" s="1584" t="s">
        <v>4707</v>
      </c>
      <c r="G917" s="1584"/>
      <c r="H917" s="620" t="s">
        <v>4715</v>
      </c>
      <c r="I917" s="589" t="s">
        <v>3924</v>
      </c>
      <c r="J917" s="649">
        <v>196350</v>
      </c>
      <c r="K917" s="649">
        <v>196350</v>
      </c>
      <c r="L917" s="594" t="s">
        <v>4616</v>
      </c>
      <c r="M917" s="901">
        <v>3</v>
      </c>
      <c r="P917" s="397"/>
      <c r="Q917" s="397"/>
      <c r="R917" s="397"/>
      <c r="S917" s="397"/>
      <c r="T917" s="397"/>
    </row>
    <row r="918" spans="3:20" s="872" customFormat="1" ht="27" customHeight="1">
      <c r="C918" s="587">
        <v>535</v>
      </c>
      <c r="D918" s="591" t="s">
        <v>4169</v>
      </c>
      <c r="E918" s="600">
        <v>869000029942</v>
      </c>
      <c r="F918" s="1584" t="s">
        <v>4707</v>
      </c>
      <c r="G918" s="1584"/>
      <c r="H918" s="620" t="s">
        <v>4716</v>
      </c>
      <c r="I918" s="589" t="s">
        <v>3924</v>
      </c>
      <c r="J918" s="649">
        <v>196350</v>
      </c>
      <c r="K918" s="649">
        <v>196350</v>
      </c>
      <c r="L918" s="594" t="s">
        <v>4616</v>
      </c>
      <c r="M918" s="901">
        <v>3</v>
      </c>
      <c r="P918" s="397"/>
      <c r="Q918" s="397"/>
      <c r="R918" s="397"/>
      <c r="S918" s="397"/>
      <c r="T918" s="397"/>
    </row>
    <row r="919" spans="3:20" s="872" customFormat="1" ht="27" customHeight="1">
      <c r="C919" s="587">
        <v>536</v>
      </c>
      <c r="D919" s="591" t="s">
        <v>4169</v>
      </c>
      <c r="E919" s="600">
        <v>869000029943</v>
      </c>
      <c r="F919" s="1584" t="s">
        <v>4707</v>
      </c>
      <c r="G919" s="1584"/>
      <c r="H919" s="620" t="s">
        <v>4717</v>
      </c>
      <c r="I919" s="589" t="s">
        <v>3924</v>
      </c>
      <c r="J919" s="649">
        <v>196350</v>
      </c>
      <c r="K919" s="649">
        <v>196350</v>
      </c>
      <c r="L919" s="594" t="s">
        <v>4616</v>
      </c>
      <c r="M919" s="901">
        <v>3</v>
      </c>
      <c r="P919" s="397"/>
      <c r="Q919" s="397"/>
      <c r="R919" s="397"/>
      <c r="S919" s="397"/>
      <c r="T919" s="397"/>
    </row>
    <row r="920" spans="3:20" s="872" customFormat="1" ht="27" customHeight="1">
      <c r="C920" s="587">
        <v>537</v>
      </c>
      <c r="D920" s="591" t="s">
        <v>4169</v>
      </c>
      <c r="E920" s="600">
        <v>165500167307</v>
      </c>
      <c r="F920" s="1584" t="s">
        <v>4718</v>
      </c>
      <c r="G920" s="1584"/>
      <c r="H920" s="620" t="s">
        <v>4719</v>
      </c>
      <c r="I920" s="589" t="s">
        <v>4720</v>
      </c>
      <c r="J920" s="649">
        <v>6589561.0700000003</v>
      </c>
      <c r="K920" s="649">
        <v>7115.75</v>
      </c>
      <c r="L920" s="594" t="s">
        <v>4616</v>
      </c>
      <c r="M920" s="901">
        <v>3</v>
      </c>
      <c r="P920" s="397"/>
      <c r="Q920" s="397"/>
      <c r="R920" s="397"/>
      <c r="S920" s="397"/>
      <c r="T920" s="397"/>
    </row>
    <row r="921" spans="3:20" s="872" customFormat="1" ht="27" customHeight="1">
      <c r="C921" s="587">
        <v>538</v>
      </c>
      <c r="D921" s="591" t="s">
        <v>4169</v>
      </c>
      <c r="E921" s="600">
        <v>166500005189</v>
      </c>
      <c r="F921" s="1584" t="s">
        <v>4721</v>
      </c>
      <c r="G921" s="1584"/>
      <c r="H921" s="620" t="s">
        <v>4722</v>
      </c>
      <c r="I921" s="589" t="s">
        <v>3924</v>
      </c>
      <c r="J921" s="649">
        <v>4629100</v>
      </c>
      <c r="K921" s="649">
        <v>2597439.44</v>
      </c>
      <c r="L921" s="594" t="s">
        <v>4616</v>
      </c>
      <c r="M921" s="901">
        <v>10</v>
      </c>
      <c r="P921" s="397"/>
      <c r="Q921" s="397"/>
      <c r="R921" s="397"/>
      <c r="S921" s="397"/>
      <c r="T921" s="397"/>
    </row>
    <row r="922" spans="3:20" s="872" customFormat="1" ht="27" customHeight="1">
      <c r="C922" s="587">
        <v>539</v>
      </c>
      <c r="D922" s="591" t="s">
        <v>4169</v>
      </c>
      <c r="E922" s="600">
        <v>166500005190</v>
      </c>
      <c r="F922" s="1584" t="s">
        <v>2782</v>
      </c>
      <c r="G922" s="1584"/>
      <c r="H922" s="620" t="s">
        <v>4723</v>
      </c>
      <c r="I922" s="589" t="s">
        <v>3924</v>
      </c>
      <c r="J922" s="649">
        <v>7992400</v>
      </c>
      <c r="K922" s="649">
        <v>930653.5</v>
      </c>
      <c r="L922" s="594" t="s">
        <v>4616</v>
      </c>
      <c r="M922" s="901">
        <v>10</v>
      </c>
      <c r="P922" s="397"/>
      <c r="Q922" s="397"/>
      <c r="R922" s="397"/>
      <c r="S922" s="397"/>
      <c r="T922" s="397"/>
    </row>
    <row r="923" spans="3:20" s="872" customFormat="1" ht="27" customHeight="1">
      <c r="C923" s="587">
        <v>540</v>
      </c>
      <c r="D923" s="591" t="s">
        <v>4169</v>
      </c>
      <c r="E923" s="600">
        <v>166500005191</v>
      </c>
      <c r="F923" s="1584" t="s">
        <v>4724</v>
      </c>
      <c r="G923" s="1584"/>
      <c r="H923" s="620" t="s">
        <v>4725</v>
      </c>
      <c r="I923" s="589" t="s">
        <v>3924</v>
      </c>
      <c r="J923" s="649">
        <v>4686400</v>
      </c>
      <c r="K923" s="649">
        <v>545695.23</v>
      </c>
      <c r="L923" s="594" t="s">
        <v>4616</v>
      </c>
      <c r="M923" s="901">
        <v>10</v>
      </c>
      <c r="P923" s="397"/>
      <c r="Q923" s="397"/>
      <c r="R923" s="397"/>
      <c r="S923" s="397"/>
      <c r="T923" s="397"/>
    </row>
    <row r="924" spans="3:20" s="872" customFormat="1" ht="27" customHeight="1">
      <c r="C924" s="587">
        <v>541</v>
      </c>
      <c r="D924" s="591" t="s">
        <v>4169</v>
      </c>
      <c r="E924" s="600">
        <v>167000020019</v>
      </c>
      <c r="F924" s="1584" t="s">
        <v>4726</v>
      </c>
      <c r="G924" s="1584"/>
      <c r="H924" s="620" t="s">
        <v>4727</v>
      </c>
      <c r="I924" s="589" t="s">
        <v>4728</v>
      </c>
      <c r="J924" s="649">
        <v>1710000</v>
      </c>
      <c r="K924" s="649">
        <v>2109.9899999999998</v>
      </c>
      <c r="L924" s="594" t="s">
        <v>4616</v>
      </c>
      <c r="M924" s="901">
        <v>2</v>
      </c>
      <c r="P924" s="397"/>
      <c r="Q924" s="397"/>
      <c r="R924" s="397"/>
      <c r="S924" s="397"/>
      <c r="T924" s="397"/>
    </row>
    <row r="925" spans="3:20" s="872" customFormat="1" ht="27" customHeight="1">
      <c r="C925" s="587">
        <v>542</v>
      </c>
      <c r="D925" s="591" t="s">
        <v>4169</v>
      </c>
      <c r="E925" s="600">
        <v>165500095951</v>
      </c>
      <c r="F925" s="1584" t="s">
        <v>4729</v>
      </c>
      <c r="G925" s="1584"/>
      <c r="H925" s="620" t="s">
        <v>4730</v>
      </c>
      <c r="I925" s="589" t="s">
        <v>4731</v>
      </c>
      <c r="J925" s="649">
        <v>7697691</v>
      </c>
      <c r="K925" s="649">
        <v>3184.58</v>
      </c>
      <c r="L925" s="594" t="s">
        <v>4616</v>
      </c>
      <c r="M925" s="901">
        <v>5</v>
      </c>
      <c r="P925" s="397"/>
      <c r="Q925" s="397"/>
      <c r="R925" s="397"/>
      <c r="S925" s="397"/>
      <c r="T925" s="397"/>
    </row>
    <row r="926" spans="3:20" s="872" customFormat="1" ht="27" customHeight="1">
      <c r="C926" s="587">
        <v>543</v>
      </c>
      <c r="D926" s="591" t="s">
        <v>4014</v>
      </c>
      <c r="E926" s="592">
        <v>869000021828</v>
      </c>
      <c r="F926" s="605" t="s">
        <v>4732</v>
      </c>
      <c r="G926" s="606"/>
      <c r="H926" s="617" t="s">
        <v>4733</v>
      </c>
      <c r="I926" s="594" t="s">
        <v>3981</v>
      </c>
      <c r="J926" s="649">
        <v>23750</v>
      </c>
      <c r="K926" s="649">
        <v>23750</v>
      </c>
      <c r="L926" s="594" t="s">
        <v>1710</v>
      </c>
      <c r="M926" s="896">
        <v>2.2999999999999998</v>
      </c>
      <c r="P926" s="397"/>
      <c r="Q926" s="397"/>
      <c r="R926" s="397"/>
      <c r="S926" s="397"/>
      <c r="T926" s="397"/>
    </row>
    <row r="927" spans="3:20" s="872" customFormat="1" ht="27" customHeight="1">
      <c r="C927" s="587">
        <v>544</v>
      </c>
      <c r="D927" s="591" t="s">
        <v>4014</v>
      </c>
      <c r="E927" s="592">
        <v>869000021829</v>
      </c>
      <c r="F927" s="605" t="s">
        <v>4732</v>
      </c>
      <c r="G927" s="606"/>
      <c r="H927" s="617" t="s">
        <v>4734</v>
      </c>
      <c r="I927" s="594" t="s">
        <v>3981</v>
      </c>
      <c r="J927" s="649">
        <v>23750</v>
      </c>
      <c r="K927" s="649">
        <v>23750</v>
      </c>
      <c r="L927" s="594" t="s">
        <v>1710</v>
      </c>
      <c r="M927" s="896">
        <v>2.2999999999999998</v>
      </c>
      <c r="P927" s="397"/>
      <c r="Q927" s="397"/>
      <c r="R927" s="397"/>
      <c r="S927" s="397"/>
      <c r="T927" s="397"/>
    </row>
    <row r="928" spans="3:20" s="872" customFormat="1" ht="27" customHeight="1">
      <c r="C928" s="587">
        <v>545</v>
      </c>
      <c r="D928" s="591" t="s">
        <v>4014</v>
      </c>
      <c r="E928" s="592">
        <v>869000021830</v>
      </c>
      <c r="F928" s="605" t="s">
        <v>4732</v>
      </c>
      <c r="G928" s="606"/>
      <c r="H928" s="617" t="s">
        <v>4735</v>
      </c>
      <c r="I928" s="594" t="s">
        <v>3981</v>
      </c>
      <c r="J928" s="649">
        <v>23750</v>
      </c>
      <c r="K928" s="649">
        <v>23750</v>
      </c>
      <c r="L928" s="594" t="s">
        <v>1710</v>
      </c>
      <c r="M928" s="896">
        <v>2.2999999999999998</v>
      </c>
      <c r="P928" s="397"/>
      <c r="Q928" s="397"/>
      <c r="R928" s="397"/>
      <c r="S928" s="397"/>
      <c r="T928" s="397"/>
    </row>
    <row r="929" spans="3:20" s="872" customFormat="1" ht="27" customHeight="1">
      <c r="C929" s="587">
        <v>546</v>
      </c>
      <c r="D929" s="591" t="s">
        <v>4014</v>
      </c>
      <c r="E929" s="592">
        <v>869000021831</v>
      </c>
      <c r="F929" s="605" t="s">
        <v>4732</v>
      </c>
      <c r="G929" s="606"/>
      <c r="H929" s="617" t="s">
        <v>4736</v>
      </c>
      <c r="I929" s="594" t="s">
        <v>3981</v>
      </c>
      <c r="J929" s="649">
        <v>23750</v>
      </c>
      <c r="K929" s="649">
        <v>23750</v>
      </c>
      <c r="L929" s="594" t="s">
        <v>1710</v>
      </c>
      <c r="M929" s="896">
        <v>2.2999999999999998</v>
      </c>
      <c r="P929" s="397"/>
      <c r="Q929" s="397"/>
      <c r="R929" s="397"/>
      <c r="S929" s="397"/>
      <c r="T929" s="397"/>
    </row>
    <row r="930" spans="3:20" s="872" customFormat="1" ht="27" customHeight="1">
      <c r="C930" s="587">
        <v>547</v>
      </c>
      <c r="D930" s="591" t="s">
        <v>4014</v>
      </c>
      <c r="E930" s="592">
        <v>869000021832</v>
      </c>
      <c r="F930" s="605" t="s">
        <v>4732</v>
      </c>
      <c r="G930" s="606"/>
      <c r="H930" s="617" t="s">
        <v>4737</v>
      </c>
      <c r="I930" s="594" t="s">
        <v>3981</v>
      </c>
      <c r="J930" s="649">
        <v>23750</v>
      </c>
      <c r="K930" s="649">
        <v>23750</v>
      </c>
      <c r="L930" s="594" t="s">
        <v>1710</v>
      </c>
      <c r="M930" s="896">
        <v>2.2999999999999998</v>
      </c>
      <c r="P930" s="397"/>
      <c r="Q930" s="397"/>
      <c r="R930" s="397"/>
      <c r="S930" s="397"/>
      <c r="T930" s="397"/>
    </row>
    <row r="931" spans="3:20" s="872" customFormat="1" ht="27" customHeight="1">
      <c r="C931" s="587">
        <v>548</v>
      </c>
      <c r="D931" s="591" t="s">
        <v>4014</v>
      </c>
      <c r="E931" s="592">
        <v>869000021833</v>
      </c>
      <c r="F931" s="605" t="s">
        <v>4732</v>
      </c>
      <c r="G931" s="606"/>
      <c r="H931" s="617" t="s">
        <v>4738</v>
      </c>
      <c r="I931" s="594" t="s">
        <v>3981</v>
      </c>
      <c r="J931" s="649">
        <v>23750</v>
      </c>
      <c r="K931" s="649">
        <v>23750</v>
      </c>
      <c r="L931" s="594" t="s">
        <v>1710</v>
      </c>
      <c r="M931" s="896">
        <v>2.2999999999999998</v>
      </c>
      <c r="P931" s="397"/>
      <c r="Q931" s="397"/>
      <c r="R931" s="397"/>
      <c r="S931" s="397"/>
      <c r="T931" s="397"/>
    </row>
    <row r="932" spans="3:20" s="872" customFormat="1" ht="27" customHeight="1">
      <c r="C932" s="587">
        <v>549</v>
      </c>
      <c r="D932" s="591" t="s">
        <v>4014</v>
      </c>
      <c r="E932" s="592">
        <v>869000021834</v>
      </c>
      <c r="F932" s="605" t="s">
        <v>4732</v>
      </c>
      <c r="G932" s="606"/>
      <c r="H932" s="617" t="s">
        <v>4739</v>
      </c>
      <c r="I932" s="594" t="s">
        <v>3981</v>
      </c>
      <c r="J932" s="649">
        <v>23750</v>
      </c>
      <c r="K932" s="649">
        <v>23750</v>
      </c>
      <c r="L932" s="594" t="s">
        <v>1710</v>
      </c>
      <c r="M932" s="896">
        <v>2.2999999999999998</v>
      </c>
      <c r="P932" s="397"/>
      <c r="Q932" s="397"/>
      <c r="R932" s="397"/>
      <c r="S932" s="397"/>
      <c r="T932" s="397"/>
    </row>
    <row r="933" spans="3:20" s="872" customFormat="1" ht="27" customHeight="1">
      <c r="C933" s="587">
        <v>550</v>
      </c>
      <c r="D933" s="591" t="s">
        <v>4014</v>
      </c>
      <c r="E933" s="592">
        <v>869000021835</v>
      </c>
      <c r="F933" s="605" t="s">
        <v>4732</v>
      </c>
      <c r="G933" s="606"/>
      <c r="H933" s="617" t="s">
        <v>4740</v>
      </c>
      <c r="I933" s="594" t="s">
        <v>3981</v>
      </c>
      <c r="J933" s="649">
        <v>23750</v>
      </c>
      <c r="K933" s="649">
        <v>23750</v>
      </c>
      <c r="L933" s="594" t="s">
        <v>1710</v>
      </c>
      <c r="M933" s="896">
        <v>2.2999999999999998</v>
      </c>
      <c r="P933" s="397"/>
      <c r="Q933" s="397"/>
      <c r="R933" s="397"/>
      <c r="S933" s="397"/>
      <c r="T933" s="397"/>
    </row>
    <row r="934" spans="3:20" s="872" customFormat="1" ht="27" customHeight="1">
      <c r="C934" s="587">
        <v>551</v>
      </c>
      <c r="D934" s="591" t="s">
        <v>4014</v>
      </c>
      <c r="E934" s="592">
        <v>869000021836</v>
      </c>
      <c r="F934" s="605" t="s">
        <v>4732</v>
      </c>
      <c r="G934" s="606"/>
      <c r="H934" s="617" t="s">
        <v>4741</v>
      </c>
      <c r="I934" s="594" t="s">
        <v>3981</v>
      </c>
      <c r="J934" s="649">
        <v>23750</v>
      </c>
      <c r="K934" s="649">
        <v>23750</v>
      </c>
      <c r="L934" s="594" t="s">
        <v>1710</v>
      </c>
      <c r="M934" s="896">
        <v>2.2999999999999998</v>
      </c>
      <c r="P934" s="397"/>
      <c r="Q934" s="397"/>
      <c r="R934" s="397"/>
      <c r="S934" s="397"/>
      <c r="T934" s="397"/>
    </row>
    <row r="935" spans="3:20" s="872" customFormat="1" ht="27" customHeight="1">
      <c r="C935" s="587">
        <v>552</v>
      </c>
      <c r="D935" s="591" t="s">
        <v>4014</v>
      </c>
      <c r="E935" s="592">
        <v>869000021837</v>
      </c>
      <c r="F935" s="605" t="s">
        <v>4732</v>
      </c>
      <c r="G935" s="606"/>
      <c r="H935" s="617" t="s">
        <v>4742</v>
      </c>
      <c r="I935" s="594" t="s">
        <v>3981</v>
      </c>
      <c r="J935" s="649">
        <v>23750</v>
      </c>
      <c r="K935" s="649">
        <v>23750</v>
      </c>
      <c r="L935" s="594" t="s">
        <v>1710</v>
      </c>
      <c r="M935" s="896">
        <v>2.2999999999999998</v>
      </c>
      <c r="P935" s="397"/>
      <c r="Q935" s="397"/>
      <c r="R935" s="397"/>
      <c r="S935" s="397"/>
      <c r="T935" s="397"/>
    </row>
    <row r="936" spans="3:20" s="872" customFormat="1" ht="27" customHeight="1">
      <c r="C936" s="587">
        <v>553</v>
      </c>
      <c r="D936" s="591" t="s">
        <v>4014</v>
      </c>
      <c r="E936" s="592">
        <v>869000021838</v>
      </c>
      <c r="F936" s="605" t="s">
        <v>4732</v>
      </c>
      <c r="G936" s="606"/>
      <c r="H936" s="617" t="s">
        <v>4743</v>
      </c>
      <c r="I936" s="594" t="s">
        <v>3981</v>
      </c>
      <c r="J936" s="649">
        <v>23750</v>
      </c>
      <c r="K936" s="649">
        <v>23750</v>
      </c>
      <c r="L936" s="594" t="s">
        <v>1710</v>
      </c>
      <c r="M936" s="896">
        <v>2.2999999999999998</v>
      </c>
      <c r="P936" s="397"/>
      <c r="Q936" s="397"/>
      <c r="R936" s="397"/>
      <c r="S936" s="397"/>
      <c r="T936" s="397"/>
    </row>
    <row r="937" spans="3:20" s="872" customFormat="1" ht="27" customHeight="1">
      <c r="C937" s="587">
        <v>554</v>
      </c>
      <c r="D937" s="591" t="s">
        <v>4014</v>
      </c>
      <c r="E937" s="592">
        <v>869000021839</v>
      </c>
      <c r="F937" s="605" t="s">
        <v>4732</v>
      </c>
      <c r="G937" s="606"/>
      <c r="H937" s="617" t="s">
        <v>4744</v>
      </c>
      <c r="I937" s="594" t="s">
        <v>3981</v>
      </c>
      <c r="J937" s="649">
        <v>23750</v>
      </c>
      <c r="K937" s="649">
        <v>23750</v>
      </c>
      <c r="L937" s="594" t="s">
        <v>1710</v>
      </c>
      <c r="M937" s="896">
        <v>2.2999999999999998</v>
      </c>
      <c r="P937" s="397"/>
      <c r="Q937" s="397"/>
      <c r="R937" s="397"/>
      <c r="S937" s="397"/>
      <c r="T937" s="397"/>
    </row>
    <row r="938" spans="3:20" s="872" customFormat="1" ht="27" customHeight="1">
      <c r="C938" s="587">
        <v>555</v>
      </c>
      <c r="D938" s="591" t="s">
        <v>4014</v>
      </c>
      <c r="E938" s="592">
        <v>869000021840</v>
      </c>
      <c r="F938" s="605" t="s">
        <v>4732</v>
      </c>
      <c r="G938" s="606"/>
      <c r="H938" s="617" t="s">
        <v>4745</v>
      </c>
      <c r="I938" s="594" t="s">
        <v>3981</v>
      </c>
      <c r="J938" s="649">
        <v>23750</v>
      </c>
      <c r="K938" s="649">
        <v>23750</v>
      </c>
      <c r="L938" s="594" t="s">
        <v>1710</v>
      </c>
      <c r="M938" s="896">
        <v>2.2999999999999998</v>
      </c>
      <c r="P938" s="397"/>
      <c r="Q938" s="397"/>
      <c r="R938" s="397"/>
      <c r="S938" s="397"/>
      <c r="T938" s="397"/>
    </row>
    <row r="939" spans="3:20" s="872" customFormat="1" ht="27" customHeight="1">
      <c r="C939" s="587">
        <v>556</v>
      </c>
      <c r="D939" s="591" t="s">
        <v>4014</v>
      </c>
      <c r="E939" s="592">
        <v>869000021841</v>
      </c>
      <c r="F939" s="605" t="s">
        <v>4732</v>
      </c>
      <c r="G939" s="606"/>
      <c r="H939" s="617" t="s">
        <v>4746</v>
      </c>
      <c r="I939" s="594" t="s">
        <v>3981</v>
      </c>
      <c r="J939" s="649">
        <v>23750</v>
      </c>
      <c r="K939" s="649">
        <v>23750</v>
      </c>
      <c r="L939" s="594" t="s">
        <v>1710</v>
      </c>
      <c r="M939" s="896">
        <v>2.2999999999999998</v>
      </c>
      <c r="P939" s="397"/>
      <c r="Q939" s="397"/>
      <c r="R939" s="397"/>
      <c r="S939" s="397"/>
      <c r="T939" s="397"/>
    </row>
    <row r="940" spans="3:20" s="872" customFormat="1" ht="27" customHeight="1">
      <c r="C940" s="587">
        <v>557</v>
      </c>
      <c r="D940" s="591" t="s">
        <v>4014</v>
      </c>
      <c r="E940" s="592">
        <v>869000021842</v>
      </c>
      <c r="F940" s="605" t="s">
        <v>4732</v>
      </c>
      <c r="G940" s="606"/>
      <c r="H940" s="617" t="s">
        <v>4747</v>
      </c>
      <c r="I940" s="594" t="s">
        <v>3981</v>
      </c>
      <c r="J940" s="649">
        <v>23750</v>
      </c>
      <c r="K940" s="649">
        <v>23750</v>
      </c>
      <c r="L940" s="594" t="s">
        <v>1710</v>
      </c>
      <c r="M940" s="896">
        <v>2.2999999999999998</v>
      </c>
      <c r="P940" s="397"/>
      <c r="Q940" s="397"/>
      <c r="R940" s="397"/>
      <c r="S940" s="397"/>
      <c r="T940" s="397"/>
    </row>
    <row r="941" spans="3:20" s="872" customFormat="1" ht="27" customHeight="1">
      <c r="C941" s="587">
        <v>558</v>
      </c>
      <c r="D941" s="591" t="s">
        <v>4014</v>
      </c>
      <c r="E941" s="592">
        <v>869000021843</v>
      </c>
      <c r="F941" s="605" t="s">
        <v>4732</v>
      </c>
      <c r="G941" s="606"/>
      <c r="H941" s="617" t="s">
        <v>4748</v>
      </c>
      <c r="I941" s="594" t="s">
        <v>3981</v>
      </c>
      <c r="J941" s="649">
        <v>23750</v>
      </c>
      <c r="K941" s="649">
        <v>23750</v>
      </c>
      <c r="L941" s="594" t="s">
        <v>1710</v>
      </c>
      <c r="M941" s="896">
        <v>2.2999999999999998</v>
      </c>
      <c r="P941" s="397"/>
      <c r="Q941" s="397"/>
      <c r="R941" s="397"/>
      <c r="S941" s="397"/>
      <c r="T941" s="397"/>
    </row>
    <row r="942" spans="3:20" s="872" customFormat="1" ht="27" customHeight="1">
      <c r="C942" s="587">
        <v>559</v>
      </c>
      <c r="D942" s="591" t="s">
        <v>4014</v>
      </c>
      <c r="E942" s="592">
        <v>869000021844</v>
      </c>
      <c r="F942" s="605" t="s">
        <v>4732</v>
      </c>
      <c r="G942" s="606"/>
      <c r="H942" s="617" t="s">
        <v>4749</v>
      </c>
      <c r="I942" s="594" t="s">
        <v>3981</v>
      </c>
      <c r="J942" s="649">
        <v>23750</v>
      </c>
      <c r="K942" s="649">
        <v>23750</v>
      </c>
      <c r="L942" s="594" t="s">
        <v>1710</v>
      </c>
      <c r="M942" s="896">
        <v>2.2999999999999998</v>
      </c>
      <c r="P942" s="397"/>
      <c r="Q942" s="397"/>
      <c r="R942" s="397"/>
      <c r="S942" s="397"/>
      <c r="T942" s="397"/>
    </row>
    <row r="943" spans="3:20" s="872" customFormat="1" ht="27" customHeight="1">
      <c r="C943" s="587">
        <v>560</v>
      </c>
      <c r="D943" s="591" t="s">
        <v>4014</v>
      </c>
      <c r="E943" s="592">
        <v>869000021845</v>
      </c>
      <c r="F943" s="605" t="s">
        <v>4732</v>
      </c>
      <c r="G943" s="606"/>
      <c r="H943" s="617" t="s">
        <v>4750</v>
      </c>
      <c r="I943" s="594" t="s">
        <v>3981</v>
      </c>
      <c r="J943" s="649">
        <v>23750</v>
      </c>
      <c r="K943" s="649">
        <v>23750</v>
      </c>
      <c r="L943" s="594" t="s">
        <v>1710</v>
      </c>
      <c r="M943" s="896">
        <v>2.2999999999999998</v>
      </c>
      <c r="P943" s="397"/>
      <c r="Q943" s="397"/>
      <c r="R943" s="397"/>
      <c r="S943" s="397"/>
      <c r="T943" s="397"/>
    </row>
    <row r="944" spans="3:20" s="872" customFormat="1" ht="27" customHeight="1">
      <c r="C944" s="587">
        <v>561</v>
      </c>
      <c r="D944" s="591" t="s">
        <v>4014</v>
      </c>
      <c r="E944" s="592">
        <v>869000021846</v>
      </c>
      <c r="F944" s="605" t="s">
        <v>4732</v>
      </c>
      <c r="G944" s="606"/>
      <c r="H944" s="617" t="s">
        <v>4751</v>
      </c>
      <c r="I944" s="594" t="s">
        <v>3981</v>
      </c>
      <c r="J944" s="649">
        <v>23750</v>
      </c>
      <c r="K944" s="649">
        <v>23750</v>
      </c>
      <c r="L944" s="594" t="s">
        <v>1710</v>
      </c>
      <c r="M944" s="896">
        <v>2.2999999999999998</v>
      </c>
      <c r="P944" s="397"/>
      <c r="Q944" s="397"/>
      <c r="R944" s="397"/>
      <c r="S944" s="397"/>
      <c r="T944" s="397"/>
    </row>
    <row r="945" spans="3:20" s="872" customFormat="1" ht="27" customHeight="1">
      <c r="C945" s="587">
        <v>562</v>
      </c>
      <c r="D945" s="591" t="s">
        <v>4014</v>
      </c>
      <c r="E945" s="592">
        <v>869000021847</v>
      </c>
      <c r="F945" s="605" t="s">
        <v>4732</v>
      </c>
      <c r="G945" s="606"/>
      <c r="H945" s="617" t="s">
        <v>4752</v>
      </c>
      <c r="I945" s="594" t="s">
        <v>3981</v>
      </c>
      <c r="J945" s="649">
        <v>23750</v>
      </c>
      <c r="K945" s="649">
        <v>23750</v>
      </c>
      <c r="L945" s="594" t="s">
        <v>1710</v>
      </c>
      <c r="M945" s="896">
        <v>2.2999999999999998</v>
      </c>
      <c r="P945" s="397"/>
      <c r="Q945" s="397"/>
      <c r="R945" s="397"/>
      <c r="S945" s="397"/>
      <c r="T945" s="397"/>
    </row>
    <row r="946" spans="3:20" s="872" customFormat="1" ht="27" customHeight="1">
      <c r="C946" s="587">
        <v>563</v>
      </c>
      <c r="D946" s="591" t="s">
        <v>4014</v>
      </c>
      <c r="E946" s="592">
        <v>869000021806</v>
      </c>
      <c r="F946" s="605" t="s">
        <v>4753</v>
      </c>
      <c r="G946" s="606"/>
      <c r="H946" s="617" t="s">
        <v>4754</v>
      </c>
      <c r="I946" s="594" t="s">
        <v>3981</v>
      </c>
      <c r="J946" s="649">
        <v>60024.3</v>
      </c>
      <c r="K946" s="649">
        <v>60024.3</v>
      </c>
      <c r="L946" s="594" t="s">
        <v>1710</v>
      </c>
      <c r="M946" s="896">
        <v>2.5</v>
      </c>
      <c r="P946" s="397"/>
      <c r="Q946" s="397"/>
      <c r="R946" s="397"/>
      <c r="S946" s="397"/>
      <c r="T946" s="397"/>
    </row>
    <row r="947" spans="3:20" s="872" customFormat="1" ht="27" customHeight="1">
      <c r="C947" s="587">
        <v>564</v>
      </c>
      <c r="D947" s="591" t="s">
        <v>4014</v>
      </c>
      <c r="E947" s="592">
        <v>869000021807</v>
      </c>
      <c r="F947" s="605" t="s">
        <v>4753</v>
      </c>
      <c r="G947" s="606"/>
      <c r="H947" s="617" t="s">
        <v>4755</v>
      </c>
      <c r="I947" s="594" t="s">
        <v>3981</v>
      </c>
      <c r="J947" s="649">
        <v>60024.3</v>
      </c>
      <c r="K947" s="649">
        <v>60024.3</v>
      </c>
      <c r="L947" s="594" t="s">
        <v>1710</v>
      </c>
      <c r="M947" s="896">
        <v>2.5</v>
      </c>
      <c r="P947" s="397"/>
      <c r="Q947" s="397"/>
      <c r="R947" s="397"/>
      <c r="S947" s="397"/>
      <c r="T947" s="397"/>
    </row>
    <row r="948" spans="3:20" s="872" customFormat="1" ht="27" customHeight="1">
      <c r="C948" s="587">
        <v>565</v>
      </c>
      <c r="D948" s="591" t="s">
        <v>4014</v>
      </c>
      <c r="E948" s="592">
        <v>869000021808</v>
      </c>
      <c r="F948" s="605" t="s">
        <v>4753</v>
      </c>
      <c r="G948" s="606"/>
      <c r="H948" s="617" t="s">
        <v>4756</v>
      </c>
      <c r="I948" s="594" t="s">
        <v>3981</v>
      </c>
      <c r="J948" s="649">
        <v>60024.3</v>
      </c>
      <c r="K948" s="649">
        <v>60024.3</v>
      </c>
      <c r="L948" s="594" t="s">
        <v>1710</v>
      </c>
      <c r="M948" s="896">
        <v>2.5</v>
      </c>
      <c r="P948" s="397"/>
      <c r="Q948" s="397"/>
      <c r="R948" s="397"/>
      <c r="S948" s="397"/>
      <c r="T948" s="397"/>
    </row>
    <row r="949" spans="3:20" s="872" customFormat="1" ht="27" customHeight="1">
      <c r="C949" s="587">
        <v>566</v>
      </c>
      <c r="D949" s="591" t="s">
        <v>4014</v>
      </c>
      <c r="E949" s="592">
        <v>869000021814</v>
      </c>
      <c r="F949" s="605" t="s">
        <v>4753</v>
      </c>
      <c r="G949" s="606"/>
      <c r="H949" s="617" t="s">
        <v>4757</v>
      </c>
      <c r="I949" s="594" t="s">
        <v>3981</v>
      </c>
      <c r="J949" s="649">
        <v>60024.3</v>
      </c>
      <c r="K949" s="649">
        <v>60024.3</v>
      </c>
      <c r="L949" s="594" t="s">
        <v>1710</v>
      </c>
      <c r="M949" s="896">
        <v>2.5</v>
      </c>
      <c r="P949" s="397"/>
      <c r="Q949" s="397"/>
      <c r="R949" s="397"/>
      <c r="S949" s="397"/>
      <c r="T949" s="397"/>
    </row>
    <row r="950" spans="3:20" s="872" customFormat="1" ht="27" customHeight="1">
      <c r="C950" s="587">
        <v>567</v>
      </c>
      <c r="D950" s="591" t="s">
        <v>4014</v>
      </c>
      <c r="E950" s="592">
        <v>869000021815</v>
      </c>
      <c r="F950" s="605" t="s">
        <v>4753</v>
      </c>
      <c r="G950" s="606"/>
      <c r="H950" s="617" t="s">
        <v>4758</v>
      </c>
      <c r="I950" s="594" t="s">
        <v>3981</v>
      </c>
      <c r="J950" s="649">
        <v>60024.3</v>
      </c>
      <c r="K950" s="649">
        <v>60024.3</v>
      </c>
      <c r="L950" s="594" t="s">
        <v>1710</v>
      </c>
      <c r="M950" s="896">
        <v>2.5</v>
      </c>
      <c r="P950" s="397"/>
      <c r="Q950" s="397"/>
      <c r="R950" s="397"/>
      <c r="S950" s="397"/>
      <c r="T950" s="397"/>
    </row>
    <row r="951" spans="3:20" s="872" customFormat="1" ht="27" customHeight="1">
      <c r="C951" s="587">
        <v>568</v>
      </c>
      <c r="D951" s="591" t="s">
        <v>4014</v>
      </c>
      <c r="E951" s="592">
        <v>869000021816</v>
      </c>
      <c r="F951" s="605" t="s">
        <v>4753</v>
      </c>
      <c r="G951" s="606"/>
      <c r="H951" s="617" t="s">
        <v>4759</v>
      </c>
      <c r="I951" s="594" t="s">
        <v>3981</v>
      </c>
      <c r="J951" s="649">
        <v>60024.3</v>
      </c>
      <c r="K951" s="649">
        <v>60024.3</v>
      </c>
      <c r="L951" s="594" t="s">
        <v>1710</v>
      </c>
      <c r="M951" s="896">
        <v>2.5</v>
      </c>
      <c r="P951" s="397"/>
      <c r="Q951" s="397"/>
      <c r="R951" s="397"/>
      <c r="S951" s="397"/>
      <c r="T951" s="397"/>
    </row>
    <row r="952" spans="3:20" s="872" customFormat="1" ht="27" customHeight="1">
      <c r="C952" s="587">
        <v>569</v>
      </c>
      <c r="D952" s="591" t="s">
        <v>4014</v>
      </c>
      <c r="E952" s="592">
        <v>869000021817</v>
      </c>
      <c r="F952" s="605" t="s">
        <v>4753</v>
      </c>
      <c r="G952" s="606"/>
      <c r="H952" s="617" t="s">
        <v>4760</v>
      </c>
      <c r="I952" s="594" t="s">
        <v>3981</v>
      </c>
      <c r="J952" s="649">
        <v>60024.3</v>
      </c>
      <c r="K952" s="649">
        <v>60024.3</v>
      </c>
      <c r="L952" s="594" t="s">
        <v>1710</v>
      </c>
      <c r="M952" s="896">
        <v>2.5</v>
      </c>
      <c r="P952" s="397"/>
      <c r="Q952" s="397"/>
      <c r="R952" s="397"/>
      <c r="S952" s="397"/>
      <c r="T952" s="397"/>
    </row>
    <row r="953" spans="3:20" s="872" customFormat="1" ht="27" customHeight="1">
      <c r="C953" s="587">
        <v>570</v>
      </c>
      <c r="D953" s="591" t="s">
        <v>4014</v>
      </c>
      <c r="E953" s="592">
        <v>869000021818</v>
      </c>
      <c r="F953" s="605" t="s">
        <v>4753</v>
      </c>
      <c r="G953" s="606"/>
      <c r="H953" s="617" t="s">
        <v>4761</v>
      </c>
      <c r="I953" s="594" t="s">
        <v>3981</v>
      </c>
      <c r="J953" s="649">
        <v>60024.3</v>
      </c>
      <c r="K953" s="649">
        <v>60024.3</v>
      </c>
      <c r="L953" s="594" t="s">
        <v>1710</v>
      </c>
      <c r="M953" s="896">
        <v>2.5</v>
      </c>
      <c r="P953" s="397"/>
      <c r="Q953" s="397"/>
      <c r="R953" s="397"/>
      <c r="S953" s="397"/>
      <c r="T953" s="397"/>
    </row>
    <row r="954" spans="3:20" s="872" customFormat="1" ht="27" customHeight="1">
      <c r="C954" s="587">
        <v>571</v>
      </c>
      <c r="D954" s="591" t="s">
        <v>4014</v>
      </c>
      <c r="E954" s="592">
        <v>869000021819</v>
      </c>
      <c r="F954" s="605" t="s">
        <v>4753</v>
      </c>
      <c r="G954" s="606"/>
      <c r="H954" s="617" t="s">
        <v>4762</v>
      </c>
      <c r="I954" s="594" t="s">
        <v>3981</v>
      </c>
      <c r="J954" s="649">
        <v>60024.3</v>
      </c>
      <c r="K954" s="649">
        <v>60024.3</v>
      </c>
      <c r="L954" s="594" t="s">
        <v>1710</v>
      </c>
      <c r="M954" s="896">
        <v>2.5</v>
      </c>
      <c r="P954" s="397"/>
      <c r="Q954" s="397"/>
      <c r="R954" s="397"/>
      <c r="S954" s="397"/>
      <c r="T954" s="397"/>
    </row>
    <row r="955" spans="3:20" s="872" customFormat="1" ht="27" customHeight="1">
      <c r="C955" s="587">
        <v>572</v>
      </c>
      <c r="D955" s="591" t="s">
        <v>4014</v>
      </c>
      <c r="E955" s="592">
        <v>869000021821</v>
      </c>
      <c r="F955" s="605" t="s">
        <v>4753</v>
      </c>
      <c r="G955" s="606"/>
      <c r="H955" s="617" t="s">
        <v>4763</v>
      </c>
      <c r="I955" s="594" t="s">
        <v>3981</v>
      </c>
      <c r="J955" s="649">
        <v>60024.3</v>
      </c>
      <c r="K955" s="649">
        <v>60024.3</v>
      </c>
      <c r="L955" s="594" t="s">
        <v>1710</v>
      </c>
      <c r="M955" s="896">
        <v>2.5</v>
      </c>
      <c r="P955" s="397"/>
      <c r="Q955" s="397"/>
      <c r="R955" s="397"/>
      <c r="S955" s="397"/>
      <c r="T955" s="397"/>
    </row>
    <row r="956" spans="3:20" s="872" customFormat="1" ht="27" customHeight="1">
      <c r="C956" s="587">
        <v>573</v>
      </c>
      <c r="D956" s="856" t="s">
        <v>4026</v>
      </c>
      <c r="E956" s="600">
        <v>869000099533</v>
      </c>
      <c r="F956" s="853" t="s">
        <v>4764</v>
      </c>
      <c r="G956" s="602"/>
      <c r="H956" s="913" t="s">
        <v>4765</v>
      </c>
      <c r="I956" s="589" t="s">
        <v>2263</v>
      </c>
      <c r="J956" s="649">
        <v>810000</v>
      </c>
      <c r="K956" s="649">
        <v>810000</v>
      </c>
      <c r="L956" s="589" t="s">
        <v>1710</v>
      </c>
      <c r="M956" s="897">
        <v>3</v>
      </c>
      <c r="P956" s="397"/>
      <c r="Q956" s="397"/>
      <c r="R956" s="397"/>
      <c r="S956" s="397"/>
      <c r="T956" s="397"/>
    </row>
    <row r="957" spans="3:20" s="872" customFormat="1" ht="27" customHeight="1">
      <c r="C957" s="587">
        <v>574</v>
      </c>
      <c r="D957" s="856" t="s">
        <v>4026</v>
      </c>
      <c r="E957" s="600">
        <v>869000099540</v>
      </c>
      <c r="F957" s="853" t="s">
        <v>4764</v>
      </c>
      <c r="G957" s="602"/>
      <c r="H957" s="913" t="s">
        <v>4766</v>
      </c>
      <c r="I957" s="589" t="s">
        <v>2263</v>
      </c>
      <c r="J957" s="649">
        <v>720000</v>
      </c>
      <c r="K957" s="649">
        <v>720000</v>
      </c>
      <c r="L957" s="589" t="s">
        <v>1710</v>
      </c>
      <c r="M957" s="897">
        <v>3</v>
      </c>
      <c r="P957" s="397"/>
      <c r="Q957" s="397"/>
      <c r="R957" s="397"/>
      <c r="S957" s="397"/>
      <c r="T957" s="397"/>
    </row>
    <row r="958" spans="3:20" s="872" customFormat="1" ht="27" customHeight="1">
      <c r="C958" s="587">
        <v>575</v>
      </c>
      <c r="D958" s="856" t="s">
        <v>4026</v>
      </c>
      <c r="E958" s="600">
        <v>869000099546</v>
      </c>
      <c r="F958" s="853" t="s">
        <v>4764</v>
      </c>
      <c r="G958" s="602"/>
      <c r="H958" s="913" t="s">
        <v>4767</v>
      </c>
      <c r="I958" s="589" t="s">
        <v>2263</v>
      </c>
      <c r="J958" s="649">
        <v>710000</v>
      </c>
      <c r="K958" s="649">
        <v>710000</v>
      </c>
      <c r="L958" s="589" t="s">
        <v>1710</v>
      </c>
      <c r="M958" s="897">
        <v>3</v>
      </c>
      <c r="P958" s="397"/>
      <c r="Q958" s="397"/>
      <c r="R958" s="397"/>
      <c r="S958" s="397"/>
      <c r="T958" s="397"/>
    </row>
    <row r="959" spans="3:20" s="872" customFormat="1" ht="27" customHeight="1">
      <c r="C959" s="587">
        <v>576</v>
      </c>
      <c r="D959" s="596" t="s">
        <v>2217</v>
      </c>
      <c r="E959" s="615">
        <v>869000029250</v>
      </c>
      <c r="F959" s="1549" t="s">
        <v>2114</v>
      </c>
      <c r="G959" s="1585"/>
      <c r="H959" s="618" t="s">
        <v>4768</v>
      </c>
      <c r="I959" s="609" t="s">
        <v>3981</v>
      </c>
      <c r="J959" s="650">
        <v>290000</v>
      </c>
      <c r="K959" s="650">
        <v>290000</v>
      </c>
      <c r="L959" s="609" t="s">
        <v>1710</v>
      </c>
      <c r="M959" s="903">
        <v>5</v>
      </c>
      <c r="P959" s="397"/>
      <c r="Q959" s="397"/>
      <c r="R959" s="397"/>
      <c r="S959" s="397"/>
      <c r="T959" s="397"/>
    </row>
    <row r="960" spans="3:20" s="872" customFormat="1" ht="27" customHeight="1">
      <c r="C960" s="587">
        <v>577</v>
      </c>
      <c r="D960" s="596" t="s">
        <v>2217</v>
      </c>
      <c r="E960" s="615">
        <v>869000029254</v>
      </c>
      <c r="F960" s="1549" t="s">
        <v>2114</v>
      </c>
      <c r="G960" s="1585"/>
      <c r="H960" s="618" t="s">
        <v>4769</v>
      </c>
      <c r="I960" s="609" t="s">
        <v>3981</v>
      </c>
      <c r="J960" s="650">
        <v>290000</v>
      </c>
      <c r="K960" s="650">
        <v>290000</v>
      </c>
      <c r="L960" s="609" t="s">
        <v>1710</v>
      </c>
      <c r="M960" s="903">
        <v>5</v>
      </c>
      <c r="P960" s="397"/>
      <c r="Q960" s="397"/>
      <c r="R960" s="397"/>
      <c r="S960" s="397"/>
      <c r="T960" s="397"/>
    </row>
    <row r="961" spans="3:20" s="872" customFormat="1" ht="27" customHeight="1">
      <c r="C961" s="587">
        <v>578</v>
      </c>
      <c r="D961" s="596" t="s">
        <v>2217</v>
      </c>
      <c r="E961" s="615">
        <v>869000029256</v>
      </c>
      <c r="F961" s="1549" t="s">
        <v>2114</v>
      </c>
      <c r="G961" s="1585"/>
      <c r="H961" s="618" t="s">
        <v>2121</v>
      </c>
      <c r="I961" s="609" t="s">
        <v>3981</v>
      </c>
      <c r="J961" s="650">
        <v>290000</v>
      </c>
      <c r="K961" s="650">
        <v>290000</v>
      </c>
      <c r="L961" s="609" t="s">
        <v>1710</v>
      </c>
      <c r="M961" s="903">
        <v>5</v>
      </c>
      <c r="P961" s="397"/>
      <c r="Q961" s="397"/>
      <c r="R961" s="397"/>
      <c r="S961" s="397"/>
      <c r="T961" s="397"/>
    </row>
    <row r="962" spans="3:20" s="872" customFormat="1" ht="27" customHeight="1">
      <c r="C962" s="587">
        <v>579</v>
      </c>
      <c r="D962" s="596" t="s">
        <v>2217</v>
      </c>
      <c r="E962" s="615">
        <v>869000029259</v>
      </c>
      <c r="F962" s="1549" t="s">
        <v>2114</v>
      </c>
      <c r="G962" s="1585"/>
      <c r="H962" s="618" t="s">
        <v>4770</v>
      </c>
      <c r="I962" s="609" t="s">
        <v>3981</v>
      </c>
      <c r="J962" s="650">
        <v>290000</v>
      </c>
      <c r="K962" s="650">
        <v>290000</v>
      </c>
      <c r="L962" s="609" t="s">
        <v>1710</v>
      </c>
      <c r="M962" s="903">
        <v>5</v>
      </c>
      <c r="P962" s="397"/>
      <c r="Q962" s="397"/>
      <c r="R962" s="397"/>
      <c r="S962" s="397"/>
      <c r="T962" s="397"/>
    </row>
    <row r="963" spans="3:20" s="872" customFormat="1" ht="27" customHeight="1">
      <c r="C963" s="587">
        <v>580</v>
      </c>
      <c r="D963" s="596" t="s">
        <v>2217</v>
      </c>
      <c r="E963" s="615">
        <v>869000029261</v>
      </c>
      <c r="F963" s="1549" t="s">
        <v>2114</v>
      </c>
      <c r="G963" s="1585"/>
      <c r="H963" s="618" t="s">
        <v>4771</v>
      </c>
      <c r="I963" s="609" t="s">
        <v>3981</v>
      </c>
      <c r="J963" s="650">
        <v>290000</v>
      </c>
      <c r="K963" s="650">
        <v>290000</v>
      </c>
      <c r="L963" s="609" t="s">
        <v>1710</v>
      </c>
      <c r="M963" s="903">
        <v>5</v>
      </c>
      <c r="P963" s="397"/>
      <c r="Q963" s="397"/>
      <c r="R963" s="397"/>
      <c r="S963" s="397"/>
      <c r="T963" s="397"/>
    </row>
    <row r="964" spans="3:20" s="872" customFormat="1" ht="27" customHeight="1">
      <c r="C964" s="587">
        <v>581</v>
      </c>
      <c r="D964" s="596" t="s">
        <v>2217</v>
      </c>
      <c r="E964" s="615">
        <v>869000029262</v>
      </c>
      <c r="F964" s="1549" t="s">
        <v>2114</v>
      </c>
      <c r="G964" s="1585"/>
      <c r="H964" s="618" t="s">
        <v>4772</v>
      </c>
      <c r="I964" s="609" t="s">
        <v>3981</v>
      </c>
      <c r="J964" s="650">
        <v>290000</v>
      </c>
      <c r="K964" s="650">
        <v>290000</v>
      </c>
      <c r="L964" s="609" t="s">
        <v>1710</v>
      </c>
      <c r="M964" s="903">
        <v>5</v>
      </c>
      <c r="P964" s="397"/>
      <c r="Q964" s="397"/>
      <c r="R964" s="397"/>
      <c r="S964" s="397"/>
      <c r="T964" s="397"/>
    </row>
    <row r="965" spans="3:20" s="872" customFormat="1" ht="27" customHeight="1">
      <c r="C965" s="587">
        <v>582</v>
      </c>
      <c r="D965" s="596" t="s">
        <v>2217</v>
      </c>
      <c r="E965" s="615">
        <v>869000029264</v>
      </c>
      <c r="F965" s="1549" t="s">
        <v>2114</v>
      </c>
      <c r="G965" s="1585"/>
      <c r="H965" s="618" t="s">
        <v>4773</v>
      </c>
      <c r="I965" s="609" t="s">
        <v>3981</v>
      </c>
      <c r="J965" s="650">
        <v>290000</v>
      </c>
      <c r="K965" s="650">
        <v>290000</v>
      </c>
      <c r="L965" s="609" t="s">
        <v>1710</v>
      </c>
      <c r="M965" s="903">
        <v>5</v>
      </c>
      <c r="P965" s="397"/>
      <c r="Q965" s="397"/>
      <c r="R965" s="397"/>
      <c r="S965" s="397"/>
      <c r="T965" s="397"/>
    </row>
    <row r="966" spans="3:20" s="872" customFormat="1" ht="27" customHeight="1">
      <c r="C966" s="587">
        <v>583</v>
      </c>
      <c r="D966" s="596" t="s">
        <v>2217</v>
      </c>
      <c r="E966" s="615">
        <v>869000029265</v>
      </c>
      <c r="F966" s="1549" t="s">
        <v>2114</v>
      </c>
      <c r="G966" s="1585"/>
      <c r="H966" s="618" t="s">
        <v>4774</v>
      </c>
      <c r="I966" s="609" t="s">
        <v>3981</v>
      </c>
      <c r="J966" s="650">
        <v>290000</v>
      </c>
      <c r="K966" s="650">
        <v>290000</v>
      </c>
      <c r="L966" s="609" t="s">
        <v>1710</v>
      </c>
      <c r="M966" s="903">
        <v>5</v>
      </c>
      <c r="P966" s="397"/>
      <c r="Q966" s="397"/>
      <c r="R966" s="397"/>
      <c r="S966" s="397"/>
      <c r="T966" s="397"/>
    </row>
    <row r="967" spans="3:20" s="872" customFormat="1" ht="27" customHeight="1">
      <c r="C967" s="587">
        <v>584</v>
      </c>
      <c r="D967" s="596" t="s">
        <v>2217</v>
      </c>
      <c r="E967" s="615">
        <v>869000029266</v>
      </c>
      <c r="F967" s="1549" t="s">
        <v>2114</v>
      </c>
      <c r="G967" s="1585"/>
      <c r="H967" s="618" t="s">
        <v>4775</v>
      </c>
      <c r="I967" s="609" t="s">
        <v>3981</v>
      </c>
      <c r="J967" s="650">
        <v>290000</v>
      </c>
      <c r="K967" s="650">
        <v>290000</v>
      </c>
      <c r="L967" s="609" t="s">
        <v>1710</v>
      </c>
      <c r="M967" s="903">
        <v>5</v>
      </c>
      <c r="P967" s="397"/>
      <c r="Q967" s="397"/>
      <c r="R967" s="397"/>
      <c r="S967" s="397"/>
      <c r="T967" s="397"/>
    </row>
    <row r="968" spans="3:20" s="872" customFormat="1" ht="27" customHeight="1">
      <c r="C968" s="587">
        <v>585</v>
      </c>
      <c r="D968" s="596" t="s">
        <v>2217</v>
      </c>
      <c r="E968" s="615">
        <v>869000029267</v>
      </c>
      <c r="F968" s="1549" t="s">
        <v>2114</v>
      </c>
      <c r="G968" s="1585"/>
      <c r="H968" s="618" t="s">
        <v>4776</v>
      </c>
      <c r="I968" s="609" t="s">
        <v>3981</v>
      </c>
      <c r="J968" s="650">
        <v>290000</v>
      </c>
      <c r="K968" s="650">
        <v>290000</v>
      </c>
      <c r="L968" s="609" t="s">
        <v>1710</v>
      </c>
      <c r="M968" s="903">
        <v>5</v>
      </c>
      <c r="P968" s="397"/>
      <c r="Q968" s="397"/>
      <c r="R968" s="397"/>
      <c r="S968" s="397"/>
      <c r="T968" s="397"/>
    </row>
    <row r="969" spans="3:20" s="872" customFormat="1" ht="27" customHeight="1">
      <c r="C969" s="587">
        <v>586</v>
      </c>
      <c r="D969" s="596" t="s">
        <v>2217</v>
      </c>
      <c r="E969" s="615">
        <v>869000029268</v>
      </c>
      <c r="F969" s="1549" t="s">
        <v>2114</v>
      </c>
      <c r="G969" s="1585"/>
      <c r="H969" s="618" t="s">
        <v>4777</v>
      </c>
      <c r="I969" s="609" t="s">
        <v>3981</v>
      </c>
      <c r="J969" s="650">
        <v>290000</v>
      </c>
      <c r="K969" s="650">
        <v>290000</v>
      </c>
      <c r="L969" s="609" t="s">
        <v>1710</v>
      </c>
      <c r="M969" s="903">
        <v>5</v>
      </c>
      <c r="P969" s="397"/>
      <c r="Q969" s="397"/>
      <c r="R969" s="397"/>
      <c r="S969" s="397"/>
      <c r="T969" s="397"/>
    </row>
    <row r="970" spans="3:20" s="872" customFormat="1" ht="27" customHeight="1">
      <c r="C970" s="587">
        <v>587</v>
      </c>
      <c r="D970" s="596" t="s">
        <v>2217</v>
      </c>
      <c r="E970" s="615">
        <v>869000029269</v>
      </c>
      <c r="F970" s="1549" t="s">
        <v>2114</v>
      </c>
      <c r="G970" s="1585"/>
      <c r="H970" s="618" t="s">
        <v>2122</v>
      </c>
      <c r="I970" s="609" t="s">
        <v>3981</v>
      </c>
      <c r="J970" s="650">
        <v>290000</v>
      </c>
      <c r="K970" s="650">
        <v>290000</v>
      </c>
      <c r="L970" s="609" t="s">
        <v>1710</v>
      </c>
      <c r="M970" s="903">
        <v>5</v>
      </c>
      <c r="P970" s="397"/>
      <c r="Q970" s="397"/>
      <c r="R970" s="397"/>
      <c r="S970" s="397"/>
      <c r="T970" s="397"/>
    </row>
    <row r="971" spans="3:20" s="872" customFormat="1" ht="27" customHeight="1">
      <c r="C971" s="587">
        <v>588</v>
      </c>
      <c r="D971" s="596" t="s">
        <v>2217</v>
      </c>
      <c r="E971" s="597">
        <v>869000029271</v>
      </c>
      <c r="F971" s="1549" t="s">
        <v>2114</v>
      </c>
      <c r="G971" s="1585"/>
      <c r="H971" s="619" t="s">
        <v>2123</v>
      </c>
      <c r="I971" s="598" t="s">
        <v>3981</v>
      </c>
      <c r="J971" s="651">
        <v>290000</v>
      </c>
      <c r="K971" s="651">
        <v>290000</v>
      </c>
      <c r="L971" s="609" t="s">
        <v>1710</v>
      </c>
      <c r="M971" s="903">
        <v>5</v>
      </c>
      <c r="P971" s="397"/>
      <c r="Q971" s="397"/>
      <c r="R971" s="397"/>
      <c r="S971" s="397"/>
      <c r="T971" s="397"/>
    </row>
    <row r="972" spans="3:20" s="872" customFormat="1" ht="27" customHeight="1">
      <c r="C972" s="587">
        <v>589</v>
      </c>
      <c r="D972" s="596" t="s">
        <v>2217</v>
      </c>
      <c r="E972" s="615">
        <v>869000079865</v>
      </c>
      <c r="F972" s="1549" t="s">
        <v>4661</v>
      </c>
      <c r="G972" s="1585"/>
      <c r="H972" s="616" t="s">
        <v>4778</v>
      </c>
      <c r="I972" s="598" t="s">
        <v>3981</v>
      </c>
      <c r="J972" s="650">
        <v>416500</v>
      </c>
      <c r="K972" s="650">
        <v>416500</v>
      </c>
      <c r="L972" s="609" t="s">
        <v>1710</v>
      </c>
      <c r="M972" s="897">
        <v>4</v>
      </c>
      <c r="P972" s="397"/>
      <c r="Q972" s="397"/>
      <c r="R972" s="397"/>
      <c r="S972" s="397"/>
      <c r="T972" s="397"/>
    </row>
    <row r="973" spans="3:20" s="872" customFormat="1" ht="27" customHeight="1">
      <c r="C973" s="587">
        <v>590</v>
      </c>
      <c r="D973" s="596" t="s">
        <v>2217</v>
      </c>
      <c r="E973" s="615">
        <v>869000079868</v>
      </c>
      <c r="F973" s="1549" t="s">
        <v>4661</v>
      </c>
      <c r="G973" s="1585"/>
      <c r="H973" s="616" t="s">
        <v>4779</v>
      </c>
      <c r="I973" s="598" t="s">
        <v>3981</v>
      </c>
      <c r="J973" s="650">
        <v>416500</v>
      </c>
      <c r="K973" s="650">
        <v>416500</v>
      </c>
      <c r="L973" s="609" t="s">
        <v>1710</v>
      </c>
      <c r="M973" s="897">
        <v>4</v>
      </c>
      <c r="P973" s="397"/>
      <c r="Q973" s="397"/>
      <c r="R973" s="397"/>
      <c r="S973" s="397"/>
      <c r="T973" s="397"/>
    </row>
    <row r="974" spans="3:20" s="872" customFormat="1" ht="27" customHeight="1">
      <c r="C974" s="587">
        <v>591</v>
      </c>
      <c r="D974" s="596" t="s">
        <v>2217</v>
      </c>
      <c r="E974" s="615">
        <v>869000079869</v>
      </c>
      <c r="F974" s="1549" t="s">
        <v>4661</v>
      </c>
      <c r="G974" s="1585"/>
      <c r="H974" s="616" t="s">
        <v>4780</v>
      </c>
      <c r="I974" s="598" t="s">
        <v>3981</v>
      </c>
      <c r="J974" s="650">
        <v>416500</v>
      </c>
      <c r="K974" s="650">
        <v>416500</v>
      </c>
      <c r="L974" s="609" t="s">
        <v>1710</v>
      </c>
      <c r="M974" s="897">
        <v>4</v>
      </c>
      <c r="P974" s="397"/>
      <c r="Q974" s="397"/>
      <c r="R974" s="397"/>
      <c r="S974" s="397"/>
      <c r="T974" s="397"/>
    </row>
    <row r="975" spans="3:20" s="872" customFormat="1" ht="27" customHeight="1">
      <c r="C975" s="587">
        <v>592</v>
      </c>
      <c r="D975" s="596" t="s">
        <v>2217</v>
      </c>
      <c r="E975" s="615">
        <v>869000079870</v>
      </c>
      <c r="F975" s="1551" t="s">
        <v>4661</v>
      </c>
      <c r="G975" s="1580"/>
      <c r="H975" s="616" t="s">
        <v>4781</v>
      </c>
      <c r="I975" s="598" t="s">
        <v>3981</v>
      </c>
      <c r="J975" s="652">
        <v>416500</v>
      </c>
      <c r="K975" s="652">
        <v>416500</v>
      </c>
      <c r="L975" s="609" t="s">
        <v>1710</v>
      </c>
      <c r="M975" s="897">
        <v>4</v>
      </c>
      <c r="P975" s="397"/>
      <c r="Q975" s="397"/>
      <c r="R975" s="397"/>
      <c r="S975" s="397"/>
      <c r="T975" s="397"/>
    </row>
    <row r="976" spans="3:20" s="872" customFormat="1" ht="27" customHeight="1">
      <c r="C976" s="587">
        <v>593</v>
      </c>
      <c r="D976" s="596" t="s">
        <v>2217</v>
      </c>
      <c r="E976" s="597">
        <v>869000079871</v>
      </c>
      <c r="F976" s="1551" t="s">
        <v>4661</v>
      </c>
      <c r="G976" s="1580"/>
      <c r="H976" s="619" t="s">
        <v>4782</v>
      </c>
      <c r="I976" s="598" t="s">
        <v>3981</v>
      </c>
      <c r="J976" s="652">
        <v>416500</v>
      </c>
      <c r="K976" s="652">
        <v>416500</v>
      </c>
      <c r="L976" s="609" t="s">
        <v>1710</v>
      </c>
      <c r="M976" s="897">
        <v>4</v>
      </c>
      <c r="P976" s="397"/>
      <c r="Q976" s="397"/>
      <c r="R976" s="397"/>
      <c r="S976" s="397"/>
      <c r="T976" s="397"/>
    </row>
    <row r="977" spans="3:20" s="872" customFormat="1" ht="27" customHeight="1">
      <c r="C977" s="587">
        <v>594</v>
      </c>
      <c r="D977" s="856" t="s">
        <v>4121</v>
      </c>
      <c r="E977" s="900">
        <v>869000120306</v>
      </c>
      <c r="F977" s="1503" t="s">
        <v>2829</v>
      </c>
      <c r="G977" s="1504"/>
      <c r="H977" s="855" t="s">
        <v>4783</v>
      </c>
      <c r="I977" s="857" t="s">
        <v>3971</v>
      </c>
      <c r="J977" s="652">
        <v>391058</v>
      </c>
      <c r="K977" s="652">
        <v>391058</v>
      </c>
      <c r="L977" s="589" t="s">
        <v>1710</v>
      </c>
      <c r="M977" s="897">
        <v>15</v>
      </c>
      <c r="P977" s="397"/>
      <c r="Q977" s="397"/>
      <c r="R977" s="397"/>
      <c r="S977" s="397"/>
      <c r="T977" s="397"/>
    </row>
    <row r="978" spans="3:20" s="872" customFormat="1" ht="27" customHeight="1">
      <c r="C978" s="587">
        <v>595</v>
      </c>
      <c r="D978" s="856" t="s">
        <v>4121</v>
      </c>
      <c r="E978" s="900">
        <v>869000120283</v>
      </c>
      <c r="F978" s="1503" t="s">
        <v>2829</v>
      </c>
      <c r="G978" s="1504"/>
      <c r="H978" s="855" t="s">
        <v>4784</v>
      </c>
      <c r="I978" s="857" t="s">
        <v>3971</v>
      </c>
      <c r="J978" s="652">
        <v>391058</v>
      </c>
      <c r="K978" s="652">
        <v>391058</v>
      </c>
      <c r="L978" s="589" t="s">
        <v>1710</v>
      </c>
      <c r="M978" s="897">
        <v>15</v>
      </c>
      <c r="P978" s="397"/>
      <c r="Q978" s="397"/>
      <c r="R978" s="397"/>
      <c r="S978" s="397"/>
      <c r="T978" s="397"/>
    </row>
    <row r="979" spans="3:20" s="872" customFormat="1" ht="27" customHeight="1">
      <c r="C979" s="587">
        <v>596</v>
      </c>
      <c r="D979" s="856" t="s">
        <v>4121</v>
      </c>
      <c r="E979" s="900">
        <v>869000120650</v>
      </c>
      <c r="F979" s="1503" t="s">
        <v>4785</v>
      </c>
      <c r="G979" s="1504"/>
      <c r="H979" s="855" t="s">
        <v>4786</v>
      </c>
      <c r="I979" s="857" t="s">
        <v>3971</v>
      </c>
      <c r="J979" s="652">
        <v>156000</v>
      </c>
      <c r="K979" s="652">
        <v>156000</v>
      </c>
      <c r="L979" s="589" t="s">
        <v>1710</v>
      </c>
      <c r="M979" s="897">
        <v>1</v>
      </c>
      <c r="P979" s="397"/>
      <c r="Q979" s="397"/>
      <c r="R979" s="397"/>
      <c r="S979" s="397"/>
      <c r="T979" s="397"/>
    </row>
    <row r="980" spans="3:20" s="872" customFormat="1" ht="27" customHeight="1">
      <c r="C980" s="587">
        <v>597</v>
      </c>
      <c r="D980" s="856" t="s">
        <v>4121</v>
      </c>
      <c r="E980" s="900">
        <v>869000120651</v>
      </c>
      <c r="F980" s="1503" t="s">
        <v>4785</v>
      </c>
      <c r="G980" s="1504"/>
      <c r="H980" s="855" t="s">
        <v>4787</v>
      </c>
      <c r="I980" s="857" t="s">
        <v>3971</v>
      </c>
      <c r="J980" s="652">
        <v>156000</v>
      </c>
      <c r="K980" s="652">
        <v>156000</v>
      </c>
      <c r="L980" s="589" t="s">
        <v>1710</v>
      </c>
      <c r="M980" s="897">
        <v>1</v>
      </c>
      <c r="P980" s="397"/>
      <c r="Q980" s="397"/>
      <c r="R980" s="397"/>
      <c r="S980" s="397"/>
      <c r="T980" s="397"/>
    </row>
    <row r="981" spans="3:20" s="872" customFormat="1" ht="27" customHeight="1">
      <c r="C981" s="587">
        <v>598</v>
      </c>
      <c r="D981" s="856" t="s">
        <v>4121</v>
      </c>
      <c r="E981" s="900">
        <v>869000120652</v>
      </c>
      <c r="F981" s="1503" t="s">
        <v>4785</v>
      </c>
      <c r="G981" s="1504"/>
      <c r="H981" s="855" t="s">
        <v>4788</v>
      </c>
      <c r="I981" s="857" t="s">
        <v>3971</v>
      </c>
      <c r="J981" s="652">
        <v>156000</v>
      </c>
      <c r="K981" s="652">
        <v>156000</v>
      </c>
      <c r="L981" s="589" t="s">
        <v>1710</v>
      </c>
      <c r="M981" s="897">
        <v>1</v>
      </c>
      <c r="P981" s="397"/>
      <c r="Q981" s="397"/>
      <c r="R981" s="397"/>
      <c r="S981" s="397"/>
      <c r="T981" s="397"/>
    </row>
    <row r="982" spans="3:20" s="872" customFormat="1" ht="27" customHeight="1">
      <c r="C982" s="587">
        <v>599</v>
      </c>
      <c r="D982" s="856" t="s">
        <v>4121</v>
      </c>
      <c r="E982" s="900">
        <v>869000120653</v>
      </c>
      <c r="F982" s="1503" t="s">
        <v>4785</v>
      </c>
      <c r="G982" s="1504"/>
      <c r="H982" s="855" t="s">
        <v>4789</v>
      </c>
      <c r="I982" s="857" t="s">
        <v>3971</v>
      </c>
      <c r="J982" s="652">
        <v>156000</v>
      </c>
      <c r="K982" s="652">
        <v>156000</v>
      </c>
      <c r="L982" s="589" t="s">
        <v>1710</v>
      </c>
      <c r="M982" s="897">
        <v>1</v>
      </c>
      <c r="P982" s="397"/>
      <c r="Q982" s="397"/>
      <c r="R982" s="397"/>
      <c r="S982" s="397"/>
      <c r="T982" s="397"/>
    </row>
    <row r="983" spans="3:20" s="872" customFormat="1" ht="27" customHeight="1">
      <c r="C983" s="587">
        <v>600</v>
      </c>
      <c r="D983" s="856" t="s">
        <v>4121</v>
      </c>
      <c r="E983" s="900">
        <v>869000120644</v>
      </c>
      <c r="F983" s="1503" t="s">
        <v>4790</v>
      </c>
      <c r="G983" s="1504"/>
      <c r="H983" s="855" t="s">
        <v>4791</v>
      </c>
      <c r="I983" s="857" t="s">
        <v>3971</v>
      </c>
      <c r="J983" s="652">
        <v>320266.67</v>
      </c>
      <c r="K983" s="652">
        <v>320266.67</v>
      </c>
      <c r="L983" s="589" t="s">
        <v>1710</v>
      </c>
      <c r="M983" s="897">
        <v>2</v>
      </c>
      <c r="P983" s="397"/>
      <c r="Q983" s="397"/>
      <c r="R983" s="397"/>
      <c r="S983" s="397"/>
      <c r="T983" s="397"/>
    </row>
    <row r="984" spans="3:20" s="872" customFormat="1" ht="27" customHeight="1">
      <c r="C984" s="587">
        <v>601</v>
      </c>
      <c r="D984" s="856" t="s">
        <v>4121</v>
      </c>
      <c r="E984" s="900">
        <v>869000120645</v>
      </c>
      <c r="F984" s="1503" t="s">
        <v>4790</v>
      </c>
      <c r="G984" s="1504"/>
      <c r="H984" s="857" t="s">
        <v>4792</v>
      </c>
      <c r="I984" s="857" t="s">
        <v>3971</v>
      </c>
      <c r="J984" s="652">
        <v>320266.67</v>
      </c>
      <c r="K984" s="652">
        <v>320266.67</v>
      </c>
      <c r="L984" s="589" t="s">
        <v>1710</v>
      </c>
      <c r="M984" s="897">
        <v>2</v>
      </c>
      <c r="P984" s="397"/>
      <c r="Q984" s="397"/>
      <c r="R984" s="397"/>
      <c r="S984" s="397"/>
      <c r="T984" s="397"/>
    </row>
    <row r="985" spans="3:20" s="872" customFormat="1" ht="27" customHeight="1">
      <c r="C985" s="587">
        <v>602</v>
      </c>
      <c r="D985" s="591" t="s">
        <v>4169</v>
      </c>
      <c r="E985" s="600">
        <v>869000020180</v>
      </c>
      <c r="F985" s="1584" t="s">
        <v>4793</v>
      </c>
      <c r="G985" s="1584"/>
      <c r="H985" s="589" t="s">
        <v>4794</v>
      </c>
      <c r="I985" s="589" t="s">
        <v>3924</v>
      </c>
      <c r="J985" s="652">
        <v>220400</v>
      </c>
      <c r="K985" s="652">
        <v>220400</v>
      </c>
      <c r="L985" s="607" t="s">
        <v>1710</v>
      </c>
      <c r="M985" s="901">
        <v>4</v>
      </c>
      <c r="P985" s="397"/>
      <c r="Q985" s="397"/>
      <c r="R985" s="397"/>
      <c r="S985" s="397"/>
      <c r="T985" s="397"/>
    </row>
    <row r="986" spans="3:20" s="872" customFormat="1" ht="27" customHeight="1">
      <c r="C986" s="587">
        <v>603</v>
      </c>
      <c r="D986" s="591" t="s">
        <v>4169</v>
      </c>
      <c r="E986" s="600">
        <v>869000020186</v>
      </c>
      <c r="F986" s="1584" t="s">
        <v>4793</v>
      </c>
      <c r="G986" s="1584"/>
      <c r="H986" s="589" t="s">
        <v>4795</v>
      </c>
      <c r="I986" s="589" t="s">
        <v>3924</v>
      </c>
      <c r="J986" s="652">
        <v>220400</v>
      </c>
      <c r="K986" s="652">
        <v>220400</v>
      </c>
      <c r="L986" s="607" t="s">
        <v>1710</v>
      </c>
      <c r="M986" s="901">
        <v>4</v>
      </c>
      <c r="P986" s="397"/>
      <c r="Q986" s="397"/>
      <c r="R986" s="397"/>
      <c r="S986" s="397"/>
      <c r="T986" s="397"/>
    </row>
    <row r="987" spans="3:20" s="872" customFormat="1" ht="27" customHeight="1">
      <c r="C987" s="587">
        <v>604</v>
      </c>
      <c r="D987" s="591" t="s">
        <v>4169</v>
      </c>
      <c r="E987" s="600">
        <v>869000020187</v>
      </c>
      <c r="F987" s="1584" t="s">
        <v>4793</v>
      </c>
      <c r="G987" s="1584"/>
      <c r="H987" s="589" t="s">
        <v>4796</v>
      </c>
      <c r="I987" s="589" t="s">
        <v>3924</v>
      </c>
      <c r="J987" s="652">
        <v>220400</v>
      </c>
      <c r="K987" s="652">
        <v>220400</v>
      </c>
      <c r="L987" s="607" t="s">
        <v>1710</v>
      </c>
      <c r="M987" s="901">
        <v>4</v>
      </c>
      <c r="P987" s="397"/>
      <c r="Q987" s="397"/>
      <c r="R987" s="397"/>
      <c r="S987" s="397"/>
      <c r="T987" s="397"/>
    </row>
    <row r="988" spans="3:20" s="872" customFormat="1" ht="27" customHeight="1">
      <c r="C988" s="587">
        <v>605</v>
      </c>
      <c r="D988" s="591" t="s">
        <v>4169</v>
      </c>
      <c r="E988" s="600">
        <v>869000020189</v>
      </c>
      <c r="F988" s="1584" t="s">
        <v>4793</v>
      </c>
      <c r="G988" s="1584"/>
      <c r="H988" s="589" t="s">
        <v>4797</v>
      </c>
      <c r="I988" s="589" t="s">
        <v>3924</v>
      </c>
      <c r="J988" s="652">
        <v>220400</v>
      </c>
      <c r="K988" s="652">
        <v>220400</v>
      </c>
      <c r="L988" s="607" t="s">
        <v>1710</v>
      </c>
      <c r="M988" s="901">
        <v>4</v>
      </c>
      <c r="P988" s="397"/>
      <c r="Q988" s="397"/>
      <c r="R988" s="397"/>
      <c r="S988" s="397"/>
      <c r="T988" s="397"/>
    </row>
    <row r="989" spans="3:20" s="872" customFormat="1" ht="27" customHeight="1">
      <c r="C989" s="587">
        <v>606</v>
      </c>
      <c r="D989" s="591" t="s">
        <v>4169</v>
      </c>
      <c r="E989" s="600">
        <v>869000020190</v>
      </c>
      <c r="F989" s="1584" t="s">
        <v>4793</v>
      </c>
      <c r="G989" s="1584"/>
      <c r="H989" s="589" t="s">
        <v>4798</v>
      </c>
      <c r="I989" s="589" t="s">
        <v>3924</v>
      </c>
      <c r="J989" s="652">
        <v>220400</v>
      </c>
      <c r="K989" s="652">
        <v>220400</v>
      </c>
      <c r="L989" s="607" t="s">
        <v>1710</v>
      </c>
      <c r="M989" s="901">
        <v>4</v>
      </c>
      <c r="P989" s="397"/>
      <c r="Q989" s="397"/>
      <c r="R989" s="397"/>
      <c r="S989" s="397"/>
      <c r="T989" s="397"/>
    </row>
    <row r="990" spans="3:20" s="872" customFormat="1" ht="27" customHeight="1">
      <c r="C990" s="587">
        <v>607</v>
      </c>
      <c r="D990" s="591" t="s">
        <v>4169</v>
      </c>
      <c r="E990" s="600">
        <v>869000020191</v>
      </c>
      <c r="F990" s="1584" t="s">
        <v>4793</v>
      </c>
      <c r="G990" s="1584"/>
      <c r="H990" s="589" t="s">
        <v>4799</v>
      </c>
      <c r="I990" s="589" t="s">
        <v>3924</v>
      </c>
      <c r="J990" s="652">
        <v>220400</v>
      </c>
      <c r="K990" s="652">
        <v>220400</v>
      </c>
      <c r="L990" s="607" t="s">
        <v>1710</v>
      </c>
      <c r="M990" s="901">
        <v>4</v>
      </c>
      <c r="P990" s="397"/>
      <c r="Q990" s="397"/>
      <c r="R990" s="397"/>
      <c r="S990" s="397"/>
      <c r="T990" s="397"/>
    </row>
    <row r="991" spans="3:20" s="872" customFormat="1" ht="27" customHeight="1">
      <c r="C991" s="587">
        <v>608</v>
      </c>
      <c r="D991" s="591" t="s">
        <v>4169</v>
      </c>
      <c r="E991" s="600">
        <v>869000020192</v>
      </c>
      <c r="F991" s="1584" t="s">
        <v>4793</v>
      </c>
      <c r="G991" s="1584"/>
      <c r="H991" s="589" t="s">
        <v>4800</v>
      </c>
      <c r="I991" s="589" t="s">
        <v>3924</v>
      </c>
      <c r="J991" s="652">
        <v>220400</v>
      </c>
      <c r="K991" s="652">
        <v>220400</v>
      </c>
      <c r="L991" s="607" t="s">
        <v>1710</v>
      </c>
      <c r="M991" s="901">
        <v>4</v>
      </c>
      <c r="P991" s="397"/>
      <c r="Q991" s="397"/>
      <c r="R991" s="397"/>
      <c r="S991" s="397"/>
      <c r="T991" s="397"/>
    </row>
    <row r="992" spans="3:20" s="872" customFormat="1" ht="27" customHeight="1">
      <c r="C992" s="587">
        <v>609</v>
      </c>
      <c r="D992" s="591" t="s">
        <v>4169</v>
      </c>
      <c r="E992" s="600">
        <v>869000020509</v>
      </c>
      <c r="F992" s="1584" t="s">
        <v>4801</v>
      </c>
      <c r="G992" s="1584"/>
      <c r="H992" s="589" t="s">
        <v>4802</v>
      </c>
      <c r="I992" s="589" t="s">
        <v>3924</v>
      </c>
      <c r="J992" s="652">
        <v>190000</v>
      </c>
      <c r="K992" s="652">
        <v>190000</v>
      </c>
      <c r="L992" s="607" t="s">
        <v>1710</v>
      </c>
      <c r="M992" s="901">
        <v>3</v>
      </c>
      <c r="P992" s="397"/>
      <c r="Q992" s="397"/>
      <c r="R992" s="397"/>
      <c r="S992" s="397"/>
      <c r="T992" s="397"/>
    </row>
    <row r="993" spans="3:20" s="872" customFormat="1" ht="27" customHeight="1">
      <c r="C993" s="587">
        <v>610</v>
      </c>
      <c r="D993" s="591" t="s">
        <v>4169</v>
      </c>
      <c r="E993" s="600">
        <v>869000020510</v>
      </c>
      <c r="F993" s="1584" t="s">
        <v>4801</v>
      </c>
      <c r="G993" s="1584"/>
      <c r="H993" s="589" t="s">
        <v>4803</v>
      </c>
      <c r="I993" s="589" t="s">
        <v>3924</v>
      </c>
      <c r="J993" s="652">
        <v>190000</v>
      </c>
      <c r="K993" s="652">
        <v>190000</v>
      </c>
      <c r="L993" s="607" t="s">
        <v>1710</v>
      </c>
      <c r="M993" s="901">
        <v>3</v>
      </c>
      <c r="P993" s="397"/>
      <c r="Q993" s="397"/>
      <c r="R993" s="397"/>
      <c r="S993" s="397"/>
      <c r="T993" s="397"/>
    </row>
    <row r="994" spans="3:20" s="872" customFormat="1" ht="27" customHeight="1">
      <c r="C994" s="587">
        <v>611</v>
      </c>
      <c r="D994" s="591" t="s">
        <v>4169</v>
      </c>
      <c r="E994" s="600">
        <v>166500004401</v>
      </c>
      <c r="F994" s="1584" t="s">
        <v>4804</v>
      </c>
      <c r="G994" s="1584"/>
      <c r="H994" s="589" t="s">
        <v>4805</v>
      </c>
      <c r="I994" s="589" t="s">
        <v>3924</v>
      </c>
      <c r="J994" s="652">
        <v>1949989</v>
      </c>
      <c r="K994" s="652">
        <v>63704.17</v>
      </c>
      <c r="L994" s="607" t="s">
        <v>1710</v>
      </c>
      <c r="M994" s="901">
        <v>0.1</v>
      </c>
      <c r="P994" s="397"/>
      <c r="Q994" s="397"/>
      <c r="R994" s="397"/>
      <c r="S994" s="397"/>
      <c r="T994" s="397"/>
    </row>
    <row r="995" spans="3:20" s="872" customFormat="1" ht="27" customHeight="1">
      <c r="C995" s="587">
        <v>612</v>
      </c>
      <c r="D995" s="603" t="s">
        <v>4014</v>
      </c>
      <c r="E995" s="604">
        <v>869000012735</v>
      </c>
      <c r="F995" s="605" t="s">
        <v>4806</v>
      </c>
      <c r="G995" s="606"/>
      <c r="H995" s="593" t="s">
        <v>4807</v>
      </c>
      <c r="I995" s="607" t="s">
        <v>3981</v>
      </c>
      <c r="J995" s="653">
        <v>35000</v>
      </c>
      <c r="K995" s="653">
        <v>35000</v>
      </c>
      <c r="L995" s="607" t="s">
        <v>4808</v>
      </c>
      <c r="M995" s="901">
        <v>1.5</v>
      </c>
      <c r="P995" s="397"/>
      <c r="Q995" s="397"/>
      <c r="R995" s="397"/>
      <c r="S995" s="397"/>
      <c r="T995" s="397"/>
    </row>
    <row r="996" spans="3:20" s="872" customFormat="1" ht="10.95" customHeight="1">
      <c r="C996" s="271"/>
      <c r="D996" s="271"/>
      <c r="E996" s="447"/>
      <c r="F996" s="1009"/>
      <c r="G996" s="271"/>
      <c r="H996" s="271"/>
      <c r="I996" s="271"/>
      <c r="J996" s="271"/>
      <c r="K996" s="271"/>
      <c r="L996" s="271"/>
      <c r="M996" s="447"/>
      <c r="P996" s="397"/>
      <c r="Q996" s="397"/>
      <c r="R996" s="397"/>
      <c r="S996" s="397"/>
      <c r="T996" s="397"/>
    </row>
    <row r="997" spans="3:20" s="872" customFormat="1" ht="10.95" customHeight="1">
      <c r="C997" s="271"/>
      <c r="D997" s="271"/>
      <c r="E997" s="447"/>
      <c r="F997" s="1009"/>
      <c r="G997" s="271"/>
      <c r="H997" s="271"/>
      <c r="I997" s="271"/>
      <c r="J997" s="271"/>
      <c r="K997" s="271"/>
      <c r="L997" s="271"/>
      <c r="M997" s="447"/>
      <c r="P997" s="397"/>
      <c r="Q997" s="397"/>
      <c r="R997" s="397"/>
      <c r="S997" s="397"/>
      <c r="T997" s="397"/>
    </row>
    <row r="998" spans="3:20" s="872" customFormat="1" ht="16.95" customHeight="1">
      <c r="C998" s="1628" t="s">
        <v>2337</v>
      </c>
      <c r="D998" s="1629"/>
      <c r="E998" s="919" t="s">
        <v>4809</v>
      </c>
      <c r="F998" s="957" t="s">
        <v>4810</v>
      </c>
      <c r="G998" s="919" t="s">
        <v>4617</v>
      </c>
      <c r="H998" s="919" t="s">
        <v>4014</v>
      </c>
      <c r="I998" s="919" t="s">
        <v>4811</v>
      </c>
      <c r="J998" s="919" t="s">
        <v>3974</v>
      </c>
      <c r="K998" s="919" t="s">
        <v>4038</v>
      </c>
      <c r="L998" s="919" t="s">
        <v>4253</v>
      </c>
      <c r="M998" s="919" t="s">
        <v>4047</v>
      </c>
      <c r="N998" s="1654" t="s">
        <v>4453</v>
      </c>
      <c r="O998" s="1654"/>
      <c r="P998" s="397"/>
      <c r="Q998" s="397"/>
      <c r="R998" s="397"/>
      <c r="S998" s="397"/>
      <c r="T998" s="397"/>
    </row>
    <row r="999" spans="3:20" s="872" customFormat="1" ht="21">
      <c r="C999" s="1630" t="s">
        <v>1737</v>
      </c>
      <c r="D999" s="1631"/>
      <c r="E999" s="920">
        <v>32.550000000000004</v>
      </c>
      <c r="F999" s="1015" t="s">
        <v>3975</v>
      </c>
      <c r="G999" s="920" t="s">
        <v>3975</v>
      </c>
      <c r="H999" s="920">
        <v>50.499999999999993</v>
      </c>
      <c r="I999" s="920">
        <v>32.5</v>
      </c>
      <c r="J999" s="920">
        <v>30</v>
      </c>
      <c r="K999" s="920">
        <v>15.3</v>
      </c>
      <c r="L999" s="920" t="s">
        <v>3975</v>
      </c>
      <c r="M999" s="920">
        <v>131</v>
      </c>
      <c r="N999" s="1655" t="s">
        <v>3975</v>
      </c>
      <c r="O999" s="1655"/>
      <c r="P999" s="397"/>
      <c r="Q999" s="397"/>
      <c r="R999" s="397"/>
      <c r="S999" s="397"/>
      <c r="T999" s="397"/>
    </row>
    <row r="1000" spans="3:20" s="872" customFormat="1" ht="21">
      <c r="C1000" s="1630" t="s">
        <v>1709</v>
      </c>
      <c r="D1000" s="1631"/>
      <c r="E1000" s="920">
        <v>75.399999999999991</v>
      </c>
      <c r="F1000" s="1015" t="s">
        <v>3975</v>
      </c>
      <c r="G1000" s="920" t="s">
        <v>3975</v>
      </c>
      <c r="H1000" s="920">
        <v>51.599999999999987</v>
      </c>
      <c r="I1000" s="920">
        <v>156</v>
      </c>
      <c r="J1000" s="920">
        <v>24</v>
      </c>
      <c r="K1000" s="920" t="s">
        <v>3975</v>
      </c>
      <c r="L1000" s="920">
        <v>290</v>
      </c>
      <c r="M1000" s="920">
        <v>37</v>
      </c>
      <c r="N1000" s="1655" t="s">
        <v>3975</v>
      </c>
      <c r="O1000" s="1655"/>
      <c r="P1000" s="397"/>
      <c r="Q1000" s="397"/>
      <c r="R1000" s="397"/>
      <c r="S1000" s="397"/>
      <c r="T1000" s="397"/>
    </row>
    <row r="1001" spans="3:20" s="872" customFormat="1" ht="21">
      <c r="C1001" s="1630" t="s">
        <v>1707</v>
      </c>
      <c r="D1001" s="1631"/>
      <c r="E1001" s="920">
        <v>69.399999999999991</v>
      </c>
      <c r="F1001" s="1015" t="s">
        <v>3975</v>
      </c>
      <c r="G1001" s="920" t="s">
        <v>3975</v>
      </c>
      <c r="H1001" s="920">
        <v>601</v>
      </c>
      <c r="I1001" s="920">
        <v>24</v>
      </c>
      <c r="J1001" s="920">
        <v>88</v>
      </c>
      <c r="K1001" s="920" t="s">
        <v>3975</v>
      </c>
      <c r="L1001" s="920">
        <v>52</v>
      </c>
      <c r="M1001" s="920">
        <v>5</v>
      </c>
      <c r="N1001" s="1655">
        <v>30</v>
      </c>
      <c r="O1001" s="1655"/>
      <c r="P1001" s="397"/>
      <c r="Q1001" s="397"/>
      <c r="R1001" s="397"/>
      <c r="S1001" s="397"/>
      <c r="T1001" s="397"/>
    </row>
    <row r="1002" spans="3:20" s="872" customFormat="1" ht="21">
      <c r="C1002" s="1630" t="s">
        <v>2340</v>
      </c>
      <c r="D1002" s="1631"/>
      <c r="E1002" s="920" t="s">
        <v>3975</v>
      </c>
      <c r="F1002" s="1015" t="s">
        <v>3975</v>
      </c>
      <c r="G1002" s="920" t="s">
        <v>3975</v>
      </c>
      <c r="H1002" s="920">
        <v>228</v>
      </c>
      <c r="I1002" s="920" t="s">
        <v>3975</v>
      </c>
      <c r="J1002" s="920" t="s">
        <v>3975</v>
      </c>
      <c r="K1002" s="920" t="s">
        <v>3975</v>
      </c>
      <c r="L1002" s="920" t="s">
        <v>3975</v>
      </c>
      <c r="M1002" s="920" t="s">
        <v>3975</v>
      </c>
      <c r="N1002" s="1655">
        <v>320</v>
      </c>
      <c r="O1002" s="1655"/>
      <c r="P1002" s="397"/>
      <c r="Q1002" s="397"/>
      <c r="R1002" s="397"/>
      <c r="S1002" s="397"/>
      <c r="T1002" s="397"/>
    </row>
    <row r="1003" spans="3:20" s="872" customFormat="1" ht="21">
      <c r="C1003" s="1630" t="s">
        <v>1711</v>
      </c>
      <c r="D1003" s="1631"/>
      <c r="E1003" s="920">
        <v>150</v>
      </c>
      <c r="F1003" s="1015" t="s">
        <v>3975</v>
      </c>
      <c r="G1003" s="920" t="s">
        <v>3975</v>
      </c>
      <c r="H1003" s="920" t="s">
        <v>3975</v>
      </c>
      <c r="I1003" s="920">
        <v>87</v>
      </c>
      <c r="J1003" s="920">
        <v>268</v>
      </c>
      <c r="K1003" s="920" t="s">
        <v>3975</v>
      </c>
      <c r="L1003" s="920" t="s">
        <v>3975</v>
      </c>
      <c r="M1003" s="920" t="s">
        <v>3975</v>
      </c>
      <c r="N1003" s="1655">
        <v>294</v>
      </c>
      <c r="O1003" s="1655"/>
      <c r="P1003" s="397"/>
      <c r="Q1003" s="397"/>
      <c r="R1003" s="397"/>
      <c r="S1003" s="397"/>
      <c r="T1003" s="397"/>
    </row>
    <row r="1004" spans="3:20" s="872" customFormat="1" ht="21">
      <c r="C1004" s="1630" t="s">
        <v>2341</v>
      </c>
      <c r="D1004" s="1631"/>
      <c r="E1004" s="921"/>
      <c r="F1004" s="1015">
        <v>6</v>
      </c>
      <c r="G1004" s="920">
        <v>72</v>
      </c>
      <c r="H1004" s="920" t="s">
        <v>3975</v>
      </c>
      <c r="I1004" s="920">
        <v>64</v>
      </c>
      <c r="J1004" s="920">
        <v>139</v>
      </c>
      <c r="K1004" s="920" t="s">
        <v>3975</v>
      </c>
      <c r="L1004" s="920">
        <v>8</v>
      </c>
      <c r="M1004" s="920">
        <v>34</v>
      </c>
      <c r="N1004" s="1655">
        <v>103</v>
      </c>
      <c r="O1004" s="1655"/>
      <c r="P1004" s="397"/>
      <c r="Q1004" s="397"/>
      <c r="R1004" s="397"/>
      <c r="S1004" s="397"/>
      <c r="T1004" s="397"/>
    </row>
    <row r="1005" spans="3:20" s="872" customFormat="1" ht="21">
      <c r="C1005" s="1630" t="s">
        <v>1710</v>
      </c>
      <c r="D1005" s="1631"/>
      <c r="E1005" s="920" t="s">
        <v>3975</v>
      </c>
      <c r="F1005" s="1015" t="s">
        <v>3975</v>
      </c>
      <c r="G1005" s="920" t="s">
        <v>3975</v>
      </c>
      <c r="H1005" s="920">
        <v>70.999999999999986</v>
      </c>
      <c r="I1005" s="920">
        <v>9</v>
      </c>
      <c r="J1005" s="920">
        <v>85</v>
      </c>
      <c r="K1005" s="920" t="s">
        <v>3975</v>
      </c>
      <c r="L1005" s="920" t="s">
        <v>3975</v>
      </c>
      <c r="M1005" s="920" t="s">
        <v>3975</v>
      </c>
      <c r="N1005" s="1655" t="s">
        <v>3975</v>
      </c>
      <c r="O1005" s="1655"/>
      <c r="P1005" s="397"/>
      <c r="Q1005" s="397"/>
      <c r="R1005" s="397"/>
      <c r="S1005" s="397"/>
      <c r="T1005" s="397"/>
    </row>
    <row r="1006" spans="3:20" s="872" customFormat="1" ht="21">
      <c r="C1006" s="1630" t="s">
        <v>4808</v>
      </c>
      <c r="D1006" s="1631"/>
      <c r="E1006" s="920" t="s">
        <v>3975</v>
      </c>
      <c r="F1006" s="1015" t="s">
        <v>3975</v>
      </c>
      <c r="G1006" s="920" t="s">
        <v>3975</v>
      </c>
      <c r="H1006" s="920">
        <v>1.5</v>
      </c>
      <c r="I1006" s="920" t="s">
        <v>3975</v>
      </c>
      <c r="J1006" s="920"/>
      <c r="K1006" s="920" t="s">
        <v>3975</v>
      </c>
      <c r="L1006" s="920" t="s">
        <v>3975</v>
      </c>
      <c r="M1006" s="920" t="s">
        <v>3975</v>
      </c>
      <c r="N1006" s="1655" t="s">
        <v>3975</v>
      </c>
      <c r="O1006" s="1655"/>
      <c r="P1006" s="397"/>
      <c r="Q1006" s="397"/>
      <c r="R1006" s="397"/>
      <c r="S1006" s="397"/>
      <c r="T1006" s="397"/>
    </row>
    <row r="1007" spans="3:20" s="872" customFormat="1" ht="21">
      <c r="C1007" s="1630" t="s">
        <v>2342</v>
      </c>
      <c r="D1007" s="1631"/>
      <c r="E1007" s="920">
        <f>SUM(E999:E1004)</f>
        <v>327.34999999999997</v>
      </c>
      <c r="F1007" s="1015">
        <f>SUM(F1004:F1006)</f>
        <v>6</v>
      </c>
      <c r="G1007" s="920">
        <f>SUM(G1004:G1006)</f>
        <v>72</v>
      </c>
      <c r="H1007" s="920">
        <f>SUM(H999:H1006)</f>
        <v>1003.6</v>
      </c>
      <c r="I1007" s="920">
        <f>SUM(I999:I1006)</f>
        <v>372.5</v>
      </c>
      <c r="J1007" s="920">
        <f>SUM(J999:J1006)</f>
        <v>634</v>
      </c>
      <c r="K1007" s="920">
        <f>SUM(K999:K1006)</f>
        <v>15.3</v>
      </c>
      <c r="L1007" s="920">
        <f>SUM(L1000:L1006)</f>
        <v>350</v>
      </c>
      <c r="M1007" s="920">
        <f>SUM(M999:M1006)</f>
        <v>207</v>
      </c>
      <c r="N1007" s="1655">
        <f>SUM(N1001:N1006)</f>
        <v>747</v>
      </c>
      <c r="O1007" s="1655"/>
      <c r="P1007" s="397"/>
      <c r="Q1007" s="397"/>
      <c r="R1007" s="397"/>
      <c r="S1007" s="397"/>
      <c r="T1007" s="397"/>
    </row>
    <row r="1008" spans="3:20" s="872" customFormat="1" ht="21">
      <c r="C1008" s="1630" t="s">
        <v>2337</v>
      </c>
      <c r="D1008" s="1631"/>
      <c r="E1008" s="922" t="s">
        <v>4062</v>
      </c>
      <c r="F1008" s="1016" t="s">
        <v>4121</v>
      </c>
      <c r="G1008" s="922" t="s">
        <v>4812</v>
      </c>
      <c r="H1008" s="922" t="s">
        <v>2339</v>
      </c>
      <c r="I1008" s="923"/>
      <c r="J1008" s="923"/>
      <c r="K1008" s="924"/>
      <c r="L1008" s="923"/>
      <c r="M1008" s="925"/>
      <c r="N1008" s="923"/>
      <c r="O1008" s="923"/>
      <c r="P1008" s="397"/>
      <c r="Q1008" s="397"/>
      <c r="R1008" s="397"/>
      <c r="S1008" s="397"/>
      <c r="T1008" s="397"/>
    </row>
    <row r="1009" spans="3:20" s="872" customFormat="1" ht="21">
      <c r="C1009" s="1630" t="s">
        <v>1737</v>
      </c>
      <c r="D1009" s="1631"/>
      <c r="E1009" s="920">
        <v>396</v>
      </c>
      <c r="F1009" s="1015">
        <v>374</v>
      </c>
      <c r="G1009" s="920">
        <v>2390.2999999999997</v>
      </c>
      <c r="H1009" s="920">
        <v>3452.1499999999996</v>
      </c>
      <c r="I1009" s="923"/>
      <c r="J1009" s="923"/>
      <c r="K1009" s="923"/>
      <c r="L1009" s="923"/>
      <c r="M1009" s="925"/>
      <c r="N1009" s="923"/>
      <c r="O1009" s="923"/>
      <c r="P1009" s="397"/>
      <c r="Q1009" s="397"/>
      <c r="R1009" s="397"/>
      <c r="S1009" s="397"/>
      <c r="T1009" s="397"/>
    </row>
    <row r="1010" spans="3:20" s="872" customFormat="1" ht="21">
      <c r="C1010" s="1630" t="s">
        <v>1709</v>
      </c>
      <c r="D1010" s="1631"/>
      <c r="E1010" s="920">
        <v>40</v>
      </c>
      <c r="F1010" s="1015">
        <v>25</v>
      </c>
      <c r="G1010" s="920">
        <v>16</v>
      </c>
      <c r="H1010" s="920">
        <v>715</v>
      </c>
      <c r="I1010" s="923"/>
      <c r="J1010" s="923"/>
      <c r="K1010" s="923"/>
      <c r="L1010" s="923"/>
      <c r="M1010" s="925"/>
      <c r="N1010" s="923"/>
      <c r="O1010" s="923"/>
      <c r="P1010" s="397"/>
      <c r="Q1010" s="397"/>
      <c r="R1010" s="397"/>
      <c r="S1010" s="397"/>
      <c r="T1010" s="397"/>
    </row>
    <row r="1011" spans="3:20" s="872" customFormat="1" ht="21">
      <c r="C1011" s="1630" t="s">
        <v>1707</v>
      </c>
      <c r="D1011" s="1631"/>
      <c r="E1011" s="920">
        <v>10</v>
      </c>
      <c r="F1011" s="1015" t="s">
        <v>3975</v>
      </c>
      <c r="G1011" s="920">
        <v>15</v>
      </c>
      <c r="H1011" s="920">
        <v>894.4</v>
      </c>
      <c r="I1011" s="923"/>
      <c r="J1011" s="923"/>
      <c r="K1011" s="923"/>
      <c r="L1011" s="923"/>
      <c r="M1011" s="925"/>
      <c r="N1011" s="923"/>
      <c r="O1011" s="923"/>
      <c r="P1011" s="397"/>
      <c r="Q1011" s="397"/>
      <c r="R1011" s="397"/>
      <c r="S1011" s="397"/>
      <c r="T1011" s="397"/>
    </row>
    <row r="1012" spans="3:20" s="872" customFormat="1" ht="21">
      <c r="C1012" s="1630" t="s">
        <v>2340</v>
      </c>
      <c r="D1012" s="1631"/>
      <c r="E1012" s="920" t="s">
        <v>3975</v>
      </c>
      <c r="F1012" s="1015" t="s">
        <v>3975</v>
      </c>
      <c r="G1012" s="920" t="s">
        <v>3975</v>
      </c>
      <c r="H1012" s="920">
        <v>548</v>
      </c>
      <c r="I1012" s="923"/>
      <c r="J1012" s="923"/>
      <c r="K1012" s="923"/>
      <c r="L1012" s="923"/>
      <c r="M1012" s="925"/>
      <c r="N1012" s="923"/>
      <c r="O1012" s="923"/>
      <c r="P1012" s="397"/>
      <c r="Q1012" s="397"/>
      <c r="R1012" s="397"/>
      <c r="S1012" s="397"/>
      <c r="T1012" s="397"/>
    </row>
    <row r="1013" spans="3:20" s="872" customFormat="1" ht="21">
      <c r="C1013" s="1630" t="s">
        <v>1711</v>
      </c>
      <c r="D1013" s="1631"/>
      <c r="E1013" s="920">
        <v>8</v>
      </c>
      <c r="F1013" s="1015">
        <v>5</v>
      </c>
      <c r="G1013" s="920" t="s">
        <v>3975</v>
      </c>
      <c r="H1013" s="920">
        <v>812</v>
      </c>
      <c r="I1013" s="923"/>
      <c r="J1013" s="923"/>
      <c r="K1013" s="923"/>
      <c r="L1013" s="923"/>
      <c r="M1013" s="925"/>
      <c r="N1013" s="923"/>
      <c r="O1013" s="923"/>
      <c r="P1013" s="397"/>
      <c r="Q1013" s="397"/>
      <c r="R1013" s="397"/>
      <c r="S1013" s="397"/>
      <c r="T1013" s="397"/>
    </row>
    <row r="1014" spans="3:20" s="872" customFormat="1" ht="21">
      <c r="C1014" s="1630" t="s">
        <v>2341</v>
      </c>
      <c r="D1014" s="1631"/>
      <c r="E1014" s="920">
        <v>12</v>
      </c>
      <c r="F1014" s="1015" t="s">
        <v>3975</v>
      </c>
      <c r="G1014" s="920">
        <v>76</v>
      </c>
      <c r="H1014" s="920">
        <v>592</v>
      </c>
      <c r="I1014" s="923"/>
      <c r="J1014" s="923"/>
      <c r="K1014" s="923"/>
      <c r="L1014" s="923"/>
      <c r="M1014" s="925"/>
      <c r="N1014" s="923"/>
      <c r="O1014" s="923"/>
      <c r="P1014" s="397"/>
      <c r="Q1014" s="397"/>
      <c r="R1014" s="397"/>
      <c r="S1014" s="397"/>
      <c r="T1014" s="397"/>
    </row>
    <row r="1015" spans="3:20" s="872" customFormat="1" ht="21">
      <c r="C1015" s="1630" t="s">
        <v>1710</v>
      </c>
      <c r="D1015" s="1631"/>
      <c r="E1015" s="920" t="s">
        <v>3975</v>
      </c>
      <c r="F1015" s="1015">
        <v>38</v>
      </c>
      <c r="G1015" s="920">
        <v>34.1</v>
      </c>
      <c r="H1015" s="920">
        <v>237.1</v>
      </c>
      <c r="I1015" s="923"/>
      <c r="J1015" s="923"/>
      <c r="K1015" s="923"/>
      <c r="L1015" s="923"/>
      <c r="M1015" s="925"/>
      <c r="N1015" s="923"/>
      <c r="O1015" s="923"/>
      <c r="P1015" s="397"/>
      <c r="Q1015" s="397"/>
      <c r="R1015" s="397"/>
      <c r="S1015" s="397"/>
      <c r="T1015" s="397"/>
    </row>
    <row r="1016" spans="3:20" s="872" customFormat="1" ht="21">
      <c r="C1016" s="1630" t="s">
        <v>4808</v>
      </c>
      <c r="D1016" s="1631"/>
      <c r="E1016" s="920" t="s">
        <v>3975</v>
      </c>
      <c r="F1016" s="1015" t="s">
        <v>3975</v>
      </c>
      <c r="G1016" s="920" t="s">
        <v>3975</v>
      </c>
      <c r="H1016" s="920">
        <v>1.5</v>
      </c>
      <c r="I1016" s="923"/>
      <c r="J1016" s="923"/>
      <c r="K1016" s="923"/>
      <c r="L1016" s="923"/>
      <c r="M1016" s="925"/>
      <c r="N1016" s="923"/>
      <c r="O1016" s="923"/>
      <c r="P1016" s="397"/>
      <c r="Q1016" s="397"/>
      <c r="R1016" s="397"/>
      <c r="S1016" s="397"/>
      <c r="T1016" s="397"/>
    </row>
    <row r="1017" spans="3:20" s="872" customFormat="1" ht="21">
      <c r="C1017" s="1632" t="s">
        <v>2342</v>
      </c>
      <c r="D1017" s="1633"/>
      <c r="E1017" s="920">
        <f>SUM(E1009:E1016)</f>
        <v>466</v>
      </c>
      <c r="F1017" s="1015">
        <f>SUM(F1009:F1016)</f>
        <v>442</v>
      </c>
      <c r="G1017" s="920">
        <f>SUM(G1009:G1016)</f>
        <v>2531.3999999999996</v>
      </c>
      <c r="H1017" s="926">
        <f>SUM(H1009:H1016)</f>
        <v>7252.15</v>
      </c>
      <c r="I1017" s="923"/>
      <c r="J1017" s="923"/>
      <c r="K1017" s="923"/>
      <c r="L1017" s="923"/>
      <c r="M1017" s="925"/>
      <c r="N1017" s="923"/>
      <c r="O1017" s="923"/>
      <c r="P1017" s="397"/>
      <c r="Q1017" s="397"/>
      <c r="R1017" s="397"/>
      <c r="S1017" s="397"/>
      <c r="T1017" s="397"/>
    </row>
    <row r="1018" spans="3:20" s="872" customFormat="1" ht="10.95" customHeight="1">
      <c r="C1018" s="621"/>
      <c r="D1018" s="516"/>
      <c r="E1018" s="516"/>
      <c r="F1018" s="1017"/>
      <c r="G1018" s="622"/>
      <c r="H1018" s="622"/>
      <c r="I1018" s="859"/>
      <c r="J1018" s="622"/>
      <c r="K1018" s="623"/>
      <c r="L1018" s="623"/>
      <c r="M1018" s="103"/>
      <c r="N1018" s="624"/>
      <c r="O1018" s="103"/>
      <c r="P1018" s="397"/>
      <c r="Q1018" s="397"/>
      <c r="R1018" s="397"/>
      <c r="S1018" s="397"/>
      <c r="T1018" s="397"/>
    </row>
    <row r="1019" spans="3:20" s="872" customFormat="1" ht="6" customHeight="1">
      <c r="C1019" s="621"/>
      <c r="E1019" s="888"/>
      <c r="F1019" s="1014"/>
      <c r="J1019" s="540"/>
      <c r="K1019" s="540"/>
      <c r="L1019" s="540"/>
      <c r="M1019" s="483"/>
      <c r="N1019" s="540"/>
      <c r="O1019" s="540"/>
      <c r="P1019" s="397"/>
      <c r="Q1019" s="397"/>
      <c r="R1019" s="397"/>
      <c r="S1019" s="397"/>
      <c r="T1019" s="397"/>
    </row>
    <row r="1020" spans="3:20" s="397" customFormat="1" ht="10.5" hidden="1" customHeight="1">
      <c r="C1020"/>
      <c r="D1020"/>
      <c r="E1020" s="400"/>
      <c r="F1020"/>
      <c r="G1020"/>
      <c r="H1020"/>
      <c r="I1020"/>
      <c r="J1020"/>
      <c r="K1020"/>
      <c r="L1020"/>
      <c r="M1020" s="400"/>
    </row>
    <row r="1021" spans="3:20" s="872" customFormat="1" ht="16.5" customHeight="1">
      <c r="C1021" s="1593" t="s">
        <v>1715</v>
      </c>
      <c r="D1021" s="1593"/>
      <c r="E1021" s="1593"/>
      <c r="F1021" s="1593"/>
      <c r="G1021" s="1593"/>
      <c r="H1021" s="1593"/>
      <c r="I1021" s="271"/>
      <c r="J1021" s="271"/>
      <c r="K1021" s="271"/>
      <c r="L1021" s="271"/>
      <c r="M1021" s="447"/>
      <c r="P1021" s="397"/>
      <c r="Q1021" s="397"/>
      <c r="R1021" s="397"/>
      <c r="S1021" s="397"/>
      <c r="T1021" s="397"/>
    </row>
    <row r="1022" spans="3:20" s="872" customFormat="1" ht="5.25" customHeight="1">
      <c r="C1022" s="271"/>
      <c r="D1022" s="271"/>
      <c r="E1022" s="447"/>
      <c r="F1022" s="1009"/>
      <c r="G1022" s="271"/>
      <c r="H1022" s="271"/>
      <c r="I1022" s="271"/>
      <c r="J1022" s="271"/>
      <c r="K1022" s="271"/>
      <c r="L1022" s="271"/>
      <c r="M1022" s="447"/>
      <c r="P1022" s="397"/>
      <c r="Q1022" s="397"/>
      <c r="R1022" s="397"/>
      <c r="S1022" s="397"/>
      <c r="T1022" s="397"/>
    </row>
    <row r="1023" spans="3:20" s="397" customFormat="1" ht="10.5" hidden="1" customHeight="1">
      <c r="C1023"/>
      <c r="D1023"/>
      <c r="E1023" s="400"/>
      <c r="F1023"/>
      <c r="G1023"/>
      <c r="H1023"/>
      <c r="I1023"/>
      <c r="J1023"/>
      <c r="K1023"/>
      <c r="L1023"/>
      <c r="M1023" s="400"/>
    </row>
    <row r="1024" spans="3:20" s="872" customFormat="1" ht="23.25" customHeight="1">
      <c r="C1024" s="1594" t="s">
        <v>1718</v>
      </c>
      <c r="D1024" s="1595"/>
      <c r="E1024" s="1596"/>
      <c r="F1024" s="927"/>
      <c r="G1024" s="404"/>
      <c r="H1024" s="625"/>
      <c r="I1024" s="404"/>
      <c r="J1024" s="393"/>
      <c r="K1024" s="393"/>
      <c r="L1024" s="271"/>
      <c r="M1024" s="447"/>
      <c r="P1024" s="397"/>
      <c r="Q1024" s="397"/>
      <c r="R1024" s="397"/>
      <c r="S1024" s="397"/>
      <c r="T1024" s="397"/>
    </row>
    <row r="1025" spans="3:20" s="872" customFormat="1" ht="27.75" customHeight="1">
      <c r="C1025" s="626" t="s">
        <v>41</v>
      </c>
      <c r="D1025" s="626" t="s">
        <v>32</v>
      </c>
      <c r="E1025" s="928" t="s">
        <v>1720</v>
      </c>
      <c r="F1025" s="1597" t="s">
        <v>1716</v>
      </c>
      <c r="G1025" s="1598"/>
      <c r="H1025" s="1599"/>
      <c r="I1025" s="626" t="s">
        <v>1717</v>
      </c>
      <c r="J1025" s="627" t="s">
        <v>1725</v>
      </c>
      <c r="K1025" s="628" t="s">
        <v>1723</v>
      </c>
      <c r="L1025" s="271"/>
      <c r="M1025" s="447"/>
      <c r="P1025" s="397"/>
      <c r="Q1025" s="397"/>
      <c r="R1025" s="397"/>
      <c r="S1025" s="397"/>
      <c r="T1025" s="397"/>
    </row>
    <row r="1026" spans="3:20" s="872" customFormat="1" ht="13.95" customHeight="1">
      <c r="C1026" s="385">
        <v>1</v>
      </c>
      <c r="D1026" s="402" t="s">
        <v>3978</v>
      </c>
      <c r="E1026" s="412">
        <v>1038461</v>
      </c>
      <c r="F1026" s="1600" t="s">
        <v>4813</v>
      </c>
      <c r="G1026" s="1601"/>
      <c r="H1026" s="1602"/>
      <c r="I1026" s="631">
        <v>176</v>
      </c>
      <c r="J1026" s="631">
        <v>1.5</v>
      </c>
      <c r="K1026" s="929">
        <f>I1026*J1026</f>
        <v>264</v>
      </c>
      <c r="L1026" s="271"/>
      <c r="M1026" s="447"/>
      <c r="P1026" s="397"/>
      <c r="Q1026" s="397"/>
      <c r="R1026" s="397"/>
      <c r="S1026" s="397"/>
      <c r="T1026" s="397"/>
    </row>
    <row r="1027" spans="3:20" s="872" customFormat="1" ht="13.95" customHeight="1">
      <c r="C1027" s="385">
        <v>2</v>
      </c>
      <c r="D1027" s="402" t="s">
        <v>3978</v>
      </c>
      <c r="E1027" s="412">
        <v>1038462</v>
      </c>
      <c r="F1027" s="1600" t="s">
        <v>4813</v>
      </c>
      <c r="G1027" s="1601"/>
      <c r="H1027" s="1602"/>
      <c r="I1027" s="631">
        <v>180</v>
      </c>
      <c r="J1027" s="631">
        <v>1.5</v>
      </c>
      <c r="K1027" s="929">
        <f t="shared" ref="K1027:K1045" si="4">I1027*J1027</f>
        <v>270</v>
      </c>
      <c r="L1027" s="271"/>
      <c r="M1027" s="447"/>
      <c r="P1027" s="397"/>
      <c r="Q1027" s="397"/>
      <c r="R1027" s="397"/>
      <c r="S1027" s="397"/>
      <c r="T1027" s="397"/>
    </row>
    <row r="1028" spans="3:20" s="872" customFormat="1" ht="13.95" customHeight="1">
      <c r="C1028" s="385">
        <v>3</v>
      </c>
      <c r="D1028" s="402" t="s">
        <v>3978</v>
      </c>
      <c r="E1028" s="412">
        <v>1038463</v>
      </c>
      <c r="F1028" s="1600" t="s">
        <v>4813</v>
      </c>
      <c r="G1028" s="1601"/>
      <c r="H1028" s="1602"/>
      <c r="I1028" s="631">
        <v>353</v>
      </c>
      <c r="J1028" s="631">
        <v>1.5</v>
      </c>
      <c r="K1028" s="929">
        <f t="shared" si="4"/>
        <v>529.5</v>
      </c>
      <c r="L1028" s="271"/>
      <c r="M1028" s="447"/>
      <c r="P1028" s="397"/>
      <c r="Q1028" s="397"/>
      <c r="R1028" s="397"/>
      <c r="S1028" s="397"/>
      <c r="T1028" s="397"/>
    </row>
    <row r="1029" spans="3:20" s="872" customFormat="1" ht="13.95" customHeight="1">
      <c r="C1029" s="385">
        <v>4</v>
      </c>
      <c r="D1029" s="402" t="s">
        <v>3978</v>
      </c>
      <c r="E1029" s="412">
        <v>1038464</v>
      </c>
      <c r="F1029" s="1600" t="s">
        <v>4813</v>
      </c>
      <c r="G1029" s="1601"/>
      <c r="H1029" s="1602"/>
      <c r="I1029" s="631">
        <v>303</v>
      </c>
      <c r="J1029" s="631">
        <v>1.5</v>
      </c>
      <c r="K1029" s="929">
        <f t="shared" si="4"/>
        <v>454.5</v>
      </c>
      <c r="L1029" s="271"/>
      <c r="M1029" s="447"/>
      <c r="P1029" s="397"/>
      <c r="Q1029" s="397"/>
      <c r="R1029" s="397"/>
      <c r="S1029" s="397"/>
      <c r="T1029" s="397"/>
    </row>
    <row r="1030" spans="3:20" s="872" customFormat="1" ht="13.95" customHeight="1">
      <c r="C1030" s="385">
        <v>5</v>
      </c>
      <c r="D1030" s="402" t="s">
        <v>3978</v>
      </c>
      <c r="E1030" s="412">
        <v>1038465</v>
      </c>
      <c r="F1030" s="1600" t="s">
        <v>4813</v>
      </c>
      <c r="G1030" s="1601"/>
      <c r="H1030" s="1602"/>
      <c r="I1030" s="631">
        <v>454</v>
      </c>
      <c r="J1030" s="631">
        <v>1.5</v>
      </c>
      <c r="K1030" s="929">
        <f t="shared" si="4"/>
        <v>681</v>
      </c>
      <c r="L1030" s="271"/>
      <c r="M1030" s="447"/>
      <c r="P1030" s="397"/>
      <c r="Q1030" s="397"/>
      <c r="R1030" s="397"/>
      <c r="S1030" s="397"/>
      <c r="T1030" s="397"/>
    </row>
    <row r="1031" spans="3:20" s="872" customFormat="1" ht="13.95" customHeight="1">
      <c r="C1031" s="385">
        <v>6</v>
      </c>
      <c r="D1031" s="402" t="s">
        <v>3978</v>
      </c>
      <c r="E1031" s="412">
        <v>1038466</v>
      </c>
      <c r="F1031" s="1600" t="s">
        <v>4813</v>
      </c>
      <c r="G1031" s="1601"/>
      <c r="H1031" s="1602"/>
      <c r="I1031" s="631">
        <v>238</v>
      </c>
      <c r="J1031" s="631">
        <v>1.5</v>
      </c>
      <c r="K1031" s="929">
        <f t="shared" si="4"/>
        <v>357</v>
      </c>
      <c r="L1031" s="271"/>
      <c r="M1031" s="447"/>
      <c r="P1031" s="397"/>
      <c r="Q1031" s="397"/>
      <c r="R1031" s="397"/>
      <c r="S1031" s="397"/>
      <c r="T1031" s="397"/>
    </row>
    <row r="1032" spans="3:20" s="872" customFormat="1" ht="13.95" customHeight="1">
      <c r="C1032" s="385">
        <v>7</v>
      </c>
      <c r="D1032" s="402" t="s">
        <v>3978</v>
      </c>
      <c r="E1032" s="412">
        <v>1038468</v>
      </c>
      <c r="F1032" s="1600" t="s">
        <v>4813</v>
      </c>
      <c r="G1032" s="1601"/>
      <c r="H1032" s="1602"/>
      <c r="I1032" s="631">
        <v>79</v>
      </c>
      <c r="J1032" s="631">
        <v>1.5</v>
      </c>
      <c r="K1032" s="929">
        <f t="shared" si="4"/>
        <v>118.5</v>
      </c>
      <c r="L1032" s="271"/>
      <c r="M1032" s="447"/>
      <c r="P1032" s="397"/>
      <c r="Q1032" s="397"/>
      <c r="R1032" s="397"/>
      <c r="S1032" s="397"/>
      <c r="T1032" s="397"/>
    </row>
    <row r="1033" spans="3:20" s="872" customFormat="1" ht="13.95" customHeight="1">
      <c r="C1033" s="385">
        <v>8</v>
      </c>
      <c r="D1033" s="402" t="s">
        <v>3978</v>
      </c>
      <c r="E1033" s="412" t="s">
        <v>3319</v>
      </c>
      <c r="F1033" s="1600" t="s">
        <v>2239</v>
      </c>
      <c r="G1033" s="1601"/>
      <c r="H1033" s="1602"/>
      <c r="I1033" s="632">
        <v>36</v>
      </c>
      <c r="J1033" s="631">
        <v>1.3</v>
      </c>
      <c r="K1033" s="929">
        <f t="shared" si="4"/>
        <v>46.800000000000004</v>
      </c>
      <c r="L1033" s="271"/>
      <c r="M1033" s="447"/>
      <c r="P1033" s="397"/>
      <c r="Q1033" s="397"/>
      <c r="R1033" s="397"/>
      <c r="S1033" s="397"/>
      <c r="T1033" s="397"/>
    </row>
    <row r="1034" spans="3:20" s="872" customFormat="1" ht="13.95" customHeight="1">
      <c r="C1034" s="385">
        <v>9</v>
      </c>
      <c r="D1034" s="402" t="s">
        <v>3978</v>
      </c>
      <c r="E1034" s="412">
        <v>1400353</v>
      </c>
      <c r="F1034" s="1600" t="s">
        <v>4814</v>
      </c>
      <c r="G1034" s="1601"/>
      <c r="H1034" s="1602"/>
      <c r="I1034" s="632">
        <v>45</v>
      </c>
      <c r="J1034" s="631">
        <v>1.85</v>
      </c>
      <c r="K1034" s="929">
        <f t="shared" si="4"/>
        <v>83.25</v>
      </c>
      <c r="L1034" s="271"/>
      <c r="M1034" s="447"/>
      <c r="P1034" s="397"/>
      <c r="Q1034" s="397"/>
      <c r="R1034" s="397"/>
      <c r="S1034" s="397"/>
      <c r="T1034" s="397"/>
    </row>
    <row r="1035" spans="3:20" s="872" customFormat="1" ht="13.95" customHeight="1">
      <c r="C1035" s="385">
        <v>10</v>
      </c>
      <c r="D1035" s="402" t="s">
        <v>3978</v>
      </c>
      <c r="E1035" s="412" t="s">
        <v>3213</v>
      </c>
      <c r="F1035" s="1600" t="s">
        <v>2236</v>
      </c>
      <c r="G1035" s="1601"/>
      <c r="H1035" s="1602"/>
      <c r="I1035" s="632">
        <v>230</v>
      </c>
      <c r="J1035" s="631">
        <v>0.25</v>
      </c>
      <c r="K1035" s="929">
        <f t="shared" si="4"/>
        <v>57.5</v>
      </c>
      <c r="L1035" s="271"/>
      <c r="M1035" s="447"/>
      <c r="P1035" s="397"/>
      <c r="Q1035" s="397"/>
      <c r="R1035" s="397"/>
      <c r="S1035" s="397"/>
      <c r="T1035" s="397"/>
    </row>
    <row r="1036" spans="3:20" s="872" customFormat="1" ht="13.95" customHeight="1">
      <c r="C1036" s="385">
        <v>11</v>
      </c>
      <c r="D1036" s="402" t="s">
        <v>3978</v>
      </c>
      <c r="E1036" s="412">
        <v>1352826</v>
      </c>
      <c r="F1036" s="1600" t="s">
        <v>4815</v>
      </c>
      <c r="G1036" s="1601"/>
      <c r="H1036" s="1602"/>
      <c r="I1036" s="632">
        <v>34</v>
      </c>
      <c r="J1036" s="631">
        <v>0.25</v>
      </c>
      <c r="K1036" s="929">
        <f t="shared" si="4"/>
        <v>8.5</v>
      </c>
      <c r="L1036" s="271"/>
      <c r="M1036" s="447"/>
      <c r="P1036" s="397"/>
      <c r="Q1036" s="397"/>
      <c r="R1036" s="397"/>
      <c r="S1036" s="397"/>
      <c r="T1036" s="397"/>
    </row>
    <row r="1037" spans="3:20" s="872" customFormat="1" ht="13.95" customHeight="1">
      <c r="C1037" s="385">
        <v>12</v>
      </c>
      <c r="D1037" s="402" t="s">
        <v>3978</v>
      </c>
      <c r="E1037" s="412">
        <v>1355094</v>
      </c>
      <c r="F1037" s="1600" t="s">
        <v>3212</v>
      </c>
      <c r="G1037" s="1601"/>
      <c r="H1037" s="1602"/>
      <c r="I1037" s="632">
        <v>100</v>
      </c>
      <c r="J1037" s="631">
        <v>0.25</v>
      </c>
      <c r="K1037" s="929">
        <f t="shared" si="4"/>
        <v>25</v>
      </c>
      <c r="L1037" s="271"/>
      <c r="M1037" s="447"/>
      <c r="P1037" s="397"/>
      <c r="Q1037" s="397"/>
      <c r="R1037" s="397"/>
      <c r="S1037" s="397"/>
      <c r="T1037" s="397"/>
    </row>
    <row r="1038" spans="3:20" s="872" customFormat="1" ht="13.95" customHeight="1">
      <c r="C1038" s="385">
        <v>13</v>
      </c>
      <c r="D1038" s="402" t="s">
        <v>3978</v>
      </c>
      <c r="E1038" s="412">
        <v>1048183</v>
      </c>
      <c r="F1038" s="1600" t="s">
        <v>4816</v>
      </c>
      <c r="G1038" s="1601"/>
      <c r="H1038" s="1602"/>
      <c r="I1038" s="632">
        <v>434</v>
      </c>
      <c r="J1038" s="631">
        <v>0.5</v>
      </c>
      <c r="K1038" s="929">
        <f t="shared" si="4"/>
        <v>217</v>
      </c>
      <c r="L1038" s="271"/>
      <c r="M1038" s="447"/>
      <c r="P1038" s="397"/>
      <c r="Q1038" s="397"/>
      <c r="R1038" s="397"/>
      <c r="S1038" s="397"/>
      <c r="T1038" s="397"/>
    </row>
    <row r="1039" spans="3:20" s="872" customFormat="1" ht="13.95" customHeight="1">
      <c r="C1039" s="385">
        <v>14</v>
      </c>
      <c r="D1039" s="402" t="s">
        <v>3978</v>
      </c>
      <c r="E1039" s="412">
        <v>1088711</v>
      </c>
      <c r="F1039" s="1600" t="s">
        <v>3200</v>
      </c>
      <c r="G1039" s="1601"/>
      <c r="H1039" s="1602"/>
      <c r="I1039" s="632">
        <v>750</v>
      </c>
      <c r="J1039" s="631">
        <v>0.3</v>
      </c>
      <c r="K1039" s="929">
        <f t="shared" si="4"/>
        <v>225</v>
      </c>
      <c r="L1039" s="271"/>
      <c r="M1039" s="447"/>
      <c r="P1039" s="397"/>
      <c r="Q1039" s="397"/>
      <c r="R1039" s="397"/>
      <c r="S1039" s="397"/>
      <c r="T1039" s="397"/>
    </row>
    <row r="1040" spans="3:20" s="872" customFormat="1" ht="13.95" customHeight="1">
      <c r="C1040" s="385">
        <v>15</v>
      </c>
      <c r="D1040" s="402" t="s">
        <v>3978</v>
      </c>
      <c r="E1040" s="412">
        <v>1249136</v>
      </c>
      <c r="F1040" s="1600" t="s">
        <v>4817</v>
      </c>
      <c r="G1040" s="1601"/>
      <c r="H1040" s="1602"/>
      <c r="I1040" s="632">
        <v>48</v>
      </c>
      <c r="J1040" s="631">
        <v>1</v>
      </c>
      <c r="K1040" s="929">
        <f t="shared" si="4"/>
        <v>48</v>
      </c>
      <c r="L1040" s="271"/>
      <c r="M1040" s="447"/>
      <c r="P1040" s="397"/>
      <c r="Q1040" s="397"/>
      <c r="R1040" s="397"/>
      <c r="S1040" s="397"/>
      <c r="T1040" s="397"/>
    </row>
    <row r="1041" spans="3:20" s="872" customFormat="1" ht="13.95" customHeight="1">
      <c r="C1041" s="385">
        <v>16</v>
      </c>
      <c r="D1041" s="402" t="s">
        <v>3978</v>
      </c>
      <c r="E1041" s="412">
        <v>1249146</v>
      </c>
      <c r="F1041" s="1600" t="s">
        <v>2343</v>
      </c>
      <c r="G1041" s="1601"/>
      <c r="H1041" s="1602"/>
      <c r="I1041" s="632">
        <v>931</v>
      </c>
      <c r="J1041" s="631">
        <v>1</v>
      </c>
      <c r="K1041" s="929">
        <f t="shared" si="4"/>
        <v>931</v>
      </c>
      <c r="L1041" s="271"/>
      <c r="M1041" s="447"/>
      <c r="P1041" s="397"/>
      <c r="Q1041" s="397"/>
      <c r="R1041" s="397"/>
      <c r="S1041" s="397"/>
      <c r="T1041" s="397"/>
    </row>
    <row r="1042" spans="3:20" s="872" customFormat="1" ht="13.95" customHeight="1">
      <c r="C1042" s="385">
        <v>17</v>
      </c>
      <c r="D1042" s="402" t="s">
        <v>3978</v>
      </c>
      <c r="E1042" s="412">
        <v>1341757</v>
      </c>
      <c r="F1042" s="1600" t="s">
        <v>3097</v>
      </c>
      <c r="G1042" s="1601"/>
      <c r="H1042" s="1602"/>
      <c r="I1042" s="632">
        <v>16</v>
      </c>
      <c r="J1042" s="631">
        <v>2.2999999999999998</v>
      </c>
      <c r="K1042" s="929">
        <f t="shared" si="4"/>
        <v>36.799999999999997</v>
      </c>
      <c r="L1042" s="271"/>
      <c r="M1042" s="447"/>
      <c r="P1042" s="397"/>
      <c r="Q1042" s="397"/>
      <c r="R1042" s="397"/>
      <c r="S1042" s="397"/>
      <c r="T1042" s="397"/>
    </row>
    <row r="1043" spans="3:20" s="872" customFormat="1" ht="13.95" customHeight="1">
      <c r="C1043" s="385">
        <v>18</v>
      </c>
      <c r="D1043" s="402" t="s">
        <v>3978</v>
      </c>
      <c r="E1043" s="412">
        <v>1190300</v>
      </c>
      <c r="F1043" s="1600" t="s">
        <v>3095</v>
      </c>
      <c r="G1043" s="1601"/>
      <c r="H1043" s="1602"/>
      <c r="I1043" s="632">
        <v>36</v>
      </c>
      <c r="J1043" s="631">
        <v>0.15</v>
      </c>
      <c r="K1043" s="929">
        <f t="shared" si="4"/>
        <v>5.3999999999999995</v>
      </c>
      <c r="L1043" s="271"/>
      <c r="M1043" s="447"/>
      <c r="P1043" s="397"/>
      <c r="Q1043" s="397"/>
      <c r="R1043" s="397"/>
      <c r="S1043" s="397"/>
      <c r="T1043" s="397"/>
    </row>
    <row r="1044" spans="3:20" s="872" customFormat="1" ht="13.95" customHeight="1">
      <c r="C1044" s="385">
        <v>19</v>
      </c>
      <c r="D1044" s="402" t="s">
        <v>3978</v>
      </c>
      <c r="E1044" s="412">
        <v>1047630</v>
      </c>
      <c r="F1044" s="1600" t="s">
        <v>2238</v>
      </c>
      <c r="G1044" s="1601"/>
      <c r="H1044" s="1602"/>
      <c r="I1044" s="632">
        <v>36</v>
      </c>
      <c r="J1044" s="631">
        <v>0.12</v>
      </c>
      <c r="K1044" s="929">
        <f t="shared" si="4"/>
        <v>4.32</v>
      </c>
      <c r="L1044" s="271"/>
      <c r="M1044" s="447"/>
      <c r="P1044" s="397"/>
      <c r="Q1044" s="397"/>
      <c r="R1044" s="397"/>
      <c r="S1044" s="397"/>
      <c r="T1044" s="397"/>
    </row>
    <row r="1045" spans="3:20" s="872" customFormat="1" ht="13.95" customHeight="1">
      <c r="C1045" s="385">
        <v>20</v>
      </c>
      <c r="D1045" s="402" t="s">
        <v>3978</v>
      </c>
      <c r="E1045" s="412">
        <v>1333457</v>
      </c>
      <c r="F1045" s="1600" t="s">
        <v>3292</v>
      </c>
      <c r="G1045" s="1601"/>
      <c r="H1045" s="1602"/>
      <c r="I1045" s="632">
        <v>84</v>
      </c>
      <c r="J1045" s="631">
        <v>0.12</v>
      </c>
      <c r="K1045" s="929">
        <f t="shared" si="4"/>
        <v>10.08</v>
      </c>
      <c r="L1045" s="271"/>
      <c r="M1045" s="447"/>
      <c r="P1045" s="397"/>
      <c r="Q1045" s="397"/>
      <c r="R1045" s="397"/>
      <c r="S1045" s="397"/>
      <c r="T1045" s="397"/>
    </row>
    <row r="1046" spans="3:20" s="872" customFormat="1" ht="13.95" customHeight="1">
      <c r="C1046" s="385">
        <v>21</v>
      </c>
      <c r="D1046" s="633" t="s">
        <v>4613</v>
      </c>
      <c r="E1046" s="412">
        <v>1038461</v>
      </c>
      <c r="F1046" s="1603" t="s">
        <v>2229</v>
      </c>
      <c r="G1046" s="1603"/>
      <c r="H1046" s="1603"/>
      <c r="I1046" s="634">
        <v>280</v>
      </c>
      <c r="J1046" s="634">
        <v>2</v>
      </c>
      <c r="K1046" s="930">
        <f>(J1046*I1046)</f>
        <v>560</v>
      </c>
      <c r="L1046" s="271"/>
      <c r="M1046" s="447"/>
      <c r="P1046" s="397"/>
      <c r="Q1046" s="397"/>
      <c r="R1046" s="397"/>
      <c r="S1046" s="397"/>
      <c r="T1046" s="397"/>
    </row>
    <row r="1047" spans="3:20" s="872" customFormat="1" ht="13.95" customHeight="1">
      <c r="C1047" s="385">
        <v>22</v>
      </c>
      <c r="D1047" s="633" t="s">
        <v>4613</v>
      </c>
      <c r="E1047" s="412">
        <v>1038462</v>
      </c>
      <c r="F1047" s="1603" t="s">
        <v>2230</v>
      </c>
      <c r="G1047" s="1603"/>
      <c r="H1047" s="1603"/>
      <c r="I1047" s="634">
        <v>175</v>
      </c>
      <c r="J1047" s="634">
        <v>2.1</v>
      </c>
      <c r="K1047" s="930">
        <f t="shared" ref="K1047:K1053" si="5">(J1047*I1047)</f>
        <v>367.5</v>
      </c>
      <c r="L1047" s="271"/>
      <c r="M1047" s="447"/>
      <c r="P1047" s="397"/>
      <c r="Q1047" s="397"/>
      <c r="R1047" s="397"/>
      <c r="S1047" s="397"/>
      <c r="T1047" s="397"/>
    </row>
    <row r="1048" spans="3:20" s="872" customFormat="1" ht="13.95" customHeight="1">
      <c r="C1048" s="385">
        <v>23</v>
      </c>
      <c r="D1048" s="633" t="s">
        <v>4613</v>
      </c>
      <c r="E1048" s="412">
        <v>1038463</v>
      </c>
      <c r="F1048" s="1603" t="s">
        <v>2231</v>
      </c>
      <c r="G1048" s="1603"/>
      <c r="H1048" s="1603"/>
      <c r="I1048" s="634">
        <v>289</v>
      </c>
      <c r="J1048" s="634">
        <v>2.2000000000000002</v>
      </c>
      <c r="K1048" s="930">
        <f t="shared" si="5"/>
        <v>635.80000000000007</v>
      </c>
      <c r="L1048" s="271"/>
      <c r="M1048" s="447"/>
      <c r="P1048" s="397"/>
      <c r="Q1048" s="397"/>
      <c r="R1048" s="397"/>
      <c r="S1048" s="397"/>
      <c r="T1048" s="397"/>
    </row>
    <row r="1049" spans="3:20" s="872" customFormat="1" ht="13.95" customHeight="1">
      <c r="C1049" s="385">
        <v>24</v>
      </c>
      <c r="D1049" s="633" t="s">
        <v>4613</v>
      </c>
      <c r="E1049" s="412">
        <v>1038464</v>
      </c>
      <c r="F1049" s="1603" t="s">
        <v>2232</v>
      </c>
      <c r="G1049" s="1603"/>
      <c r="H1049" s="1603"/>
      <c r="I1049" s="634">
        <v>83</v>
      </c>
      <c r="J1049" s="634">
        <v>2.2999999999999998</v>
      </c>
      <c r="K1049" s="930">
        <f t="shared" si="5"/>
        <v>190.89999999999998</v>
      </c>
      <c r="L1049" s="271"/>
      <c r="M1049" s="447"/>
      <c r="P1049" s="397"/>
      <c r="Q1049" s="397"/>
      <c r="R1049" s="397"/>
      <c r="S1049" s="397"/>
      <c r="T1049" s="397"/>
    </row>
    <row r="1050" spans="3:20" s="872" customFormat="1" ht="13.95" customHeight="1">
      <c r="C1050" s="385">
        <v>25</v>
      </c>
      <c r="D1050" s="633" t="s">
        <v>4613</v>
      </c>
      <c r="E1050" s="412">
        <v>1038465</v>
      </c>
      <c r="F1050" s="1603" t="s">
        <v>2233</v>
      </c>
      <c r="G1050" s="1603"/>
      <c r="H1050" s="1603"/>
      <c r="I1050" s="634">
        <v>37</v>
      </c>
      <c r="J1050" s="634">
        <v>2.4</v>
      </c>
      <c r="K1050" s="930">
        <f t="shared" si="5"/>
        <v>88.8</v>
      </c>
      <c r="L1050" s="271"/>
      <c r="M1050" s="447"/>
      <c r="P1050" s="397"/>
      <c r="Q1050" s="397"/>
      <c r="R1050" s="397"/>
      <c r="S1050" s="397"/>
      <c r="T1050" s="397"/>
    </row>
    <row r="1051" spans="3:20" s="872" customFormat="1" ht="13.95" customHeight="1">
      <c r="C1051" s="385">
        <v>26</v>
      </c>
      <c r="D1051" s="633" t="s">
        <v>4613</v>
      </c>
      <c r="E1051" s="412">
        <v>1038476</v>
      </c>
      <c r="F1051" s="1603" t="s">
        <v>3131</v>
      </c>
      <c r="G1051" s="1603"/>
      <c r="H1051" s="1603"/>
      <c r="I1051" s="634">
        <v>36</v>
      </c>
      <c r="J1051" s="634">
        <v>2.4</v>
      </c>
      <c r="K1051" s="930">
        <f t="shared" si="5"/>
        <v>86.399999999999991</v>
      </c>
      <c r="L1051" s="271"/>
      <c r="M1051" s="447"/>
      <c r="P1051" s="397"/>
      <c r="Q1051" s="397"/>
      <c r="R1051" s="397"/>
      <c r="S1051" s="397"/>
      <c r="T1051" s="397"/>
    </row>
    <row r="1052" spans="3:20" s="872" customFormat="1" ht="13.95" customHeight="1">
      <c r="C1052" s="385">
        <v>27</v>
      </c>
      <c r="D1052" s="633" t="s">
        <v>4613</v>
      </c>
      <c r="E1052" s="412">
        <v>1249146</v>
      </c>
      <c r="F1052" s="1603" t="s">
        <v>3137</v>
      </c>
      <c r="G1052" s="1603"/>
      <c r="H1052" s="1603"/>
      <c r="I1052" s="634">
        <v>40</v>
      </c>
      <c r="J1052" s="634">
        <v>1.6</v>
      </c>
      <c r="K1052" s="930">
        <f t="shared" si="5"/>
        <v>64</v>
      </c>
      <c r="L1052" s="271"/>
      <c r="M1052" s="447"/>
      <c r="P1052" s="397"/>
      <c r="Q1052" s="397"/>
      <c r="R1052" s="397"/>
      <c r="S1052" s="397"/>
      <c r="T1052" s="397"/>
    </row>
    <row r="1053" spans="3:20" s="872" customFormat="1" ht="13.95" customHeight="1">
      <c r="C1053" s="385">
        <v>28</v>
      </c>
      <c r="D1053" s="633" t="s">
        <v>4613</v>
      </c>
      <c r="E1053" s="412">
        <v>1047704</v>
      </c>
      <c r="F1053" s="1603" t="s">
        <v>2236</v>
      </c>
      <c r="G1053" s="1603"/>
      <c r="H1053" s="1603"/>
      <c r="I1053" s="634">
        <v>185</v>
      </c>
      <c r="J1053" s="634">
        <v>0.9</v>
      </c>
      <c r="K1053" s="930">
        <f t="shared" si="5"/>
        <v>166.5</v>
      </c>
      <c r="L1053" s="271"/>
      <c r="M1053" s="447"/>
      <c r="P1053" s="397"/>
      <c r="Q1053" s="397"/>
      <c r="R1053" s="397"/>
      <c r="S1053" s="397"/>
      <c r="T1053" s="397"/>
    </row>
    <row r="1054" spans="3:20" s="872" customFormat="1" ht="13.95" customHeight="1">
      <c r="C1054" s="385">
        <v>29</v>
      </c>
      <c r="D1054" s="633" t="s">
        <v>4818</v>
      </c>
      <c r="E1054" s="412">
        <v>1038461</v>
      </c>
      <c r="F1054" s="1604" t="s">
        <v>2229</v>
      </c>
      <c r="G1054" s="1604"/>
      <c r="H1054" s="1604"/>
      <c r="I1054" s="634">
        <v>504</v>
      </c>
      <c r="J1054" s="634">
        <v>1</v>
      </c>
      <c r="K1054" s="930">
        <f t="shared" ref="K1054:K1106" si="6">I1054*J1054</f>
        <v>504</v>
      </c>
      <c r="L1054" s="271"/>
      <c r="M1054" s="447"/>
      <c r="P1054" s="397"/>
      <c r="Q1054" s="397"/>
      <c r="R1054" s="397"/>
      <c r="S1054" s="397"/>
      <c r="T1054" s="397"/>
    </row>
    <row r="1055" spans="3:20" s="872" customFormat="1" ht="13.95" customHeight="1">
      <c r="C1055" s="385">
        <v>30</v>
      </c>
      <c r="D1055" s="633" t="s">
        <v>4818</v>
      </c>
      <c r="E1055" s="412">
        <v>1038463</v>
      </c>
      <c r="F1055" s="1604" t="s">
        <v>2231</v>
      </c>
      <c r="G1055" s="1604"/>
      <c r="H1055" s="1604"/>
      <c r="I1055" s="632">
        <v>179</v>
      </c>
      <c r="J1055" s="634">
        <v>1</v>
      </c>
      <c r="K1055" s="930">
        <f t="shared" si="6"/>
        <v>179</v>
      </c>
      <c r="L1055" s="271"/>
      <c r="M1055" s="447"/>
      <c r="P1055" s="397"/>
      <c r="Q1055" s="397"/>
      <c r="R1055" s="397"/>
      <c r="S1055" s="397"/>
      <c r="T1055" s="397"/>
    </row>
    <row r="1056" spans="3:20" s="872" customFormat="1" ht="13.95" customHeight="1">
      <c r="C1056" s="385">
        <v>31</v>
      </c>
      <c r="D1056" s="633" t="s">
        <v>4818</v>
      </c>
      <c r="E1056" s="412">
        <v>1038464</v>
      </c>
      <c r="F1056" s="1604" t="s">
        <v>2232</v>
      </c>
      <c r="G1056" s="1604"/>
      <c r="H1056" s="1604"/>
      <c r="I1056" s="632">
        <v>342</v>
      </c>
      <c r="J1056" s="634">
        <v>1</v>
      </c>
      <c r="K1056" s="930">
        <f t="shared" si="6"/>
        <v>342</v>
      </c>
      <c r="L1056" s="271"/>
      <c r="M1056" s="447"/>
      <c r="P1056" s="397"/>
      <c r="Q1056" s="397"/>
      <c r="R1056" s="397"/>
      <c r="S1056" s="397"/>
      <c r="T1056" s="397"/>
    </row>
    <row r="1057" spans="3:20" s="872" customFormat="1" ht="13.95" customHeight="1">
      <c r="C1057" s="385">
        <v>32</v>
      </c>
      <c r="D1057" s="633" t="s">
        <v>4818</v>
      </c>
      <c r="E1057" s="412">
        <v>1038465</v>
      </c>
      <c r="F1057" s="1604" t="s">
        <v>2233</v>
      </c>
      <c r="G1057" s="1604"/>
      <c r="H1057" s="1604"/>
      <c r="I1057" s="632">
        <v>12</v>
      </c>
      <c r="J1057" s="634">
        <v>1</v>
      </c>
      <c r="K1057" s="930">
        <f t="shared" si="6"/>
        <v>12</v>
      </c>
      <c r="L1057" s="271"/>
      <c r="M1057" s="447"/>
      <c r="P1057" s="397"/>
      <c r="Q1057" s="397"/>
      <c r="R1057" s="397"/>
      <c r="S1057" s="397"/>
      <c r="T1057" s="397"/>
    </row>
    <row r="1058" spans="3:20" s="872" customFormat="1" ht="13.95" customHeight="1">
      <c r="C1058" s="385">
        <v>33</v>
      </c>
      <c r="D1058" s="633" t="s">
        <v>4818</v>
      </c>
      <c r="E1058" s="412">
        <v>1038466</v>
      </c>
      <c r="F1058" s="1604" t="s">
        <v>2234</v>
      </c>
      <c r="G1058" s="1604"/>
      <c r="H1058" s="1604"/>
      <c r="I1058" s="632">
        <v>100</v>
      </c>
      <c r="J1058" s="634">
        <v>1</v>
      </c>
      <c r="K1058" s="930">
        <f t="shared" si="6"/>
        <v>100</v>
      </c>
      <c r="L1058" s="271"/>
      <c r="M1058" s="447"/>
      <c r="P1058" s="397"/>
      <c r="Q1058" s="397"/>
      <c r="R1058" s="397"/>
      <c r="S1058" s="397"/>
      <c r="T1058" s="397"/>
    </row>
    <row r="1059" spans="3:20" s="872" customFormat="1" ht="13.95" customHeight="1">
      <c r="C1059" s="385">
        <v>34</v>
      </c>
      <c r="D1059" s="633" t="s">
        <v>4818</v>
      </c>
      <c r="E1059" s="412">
        <v>1038468</v>
      </c>
      <c r="F1059" s="1604" t="s">
        <v>2235</v>
      </c>
      <c r="G1059" s="1604"/>
      <c r="H1059" s="1604"/>
      <c r="I1059" s="632">
        <v>95</v>
      </c>
      <c r="J1059" s="634">
        <v>1</v>
      </c>
      <c r="K1059" s="930">
        <f t="shared" si="6"/>
        <v>95</v>
      </c>
      <c r="L1059" s="271"/>
      <c r="M1059" s="447"/>
      <c r="P1059" s="397"/>
      <c r="Q1059" s="397"/>
      <c r="R1059" s="397"/>
      <c r="S1059" s="397"/>
      <c r="T1059" s="397"/>
    </row>
    <row r="1060" spans="3:20" s="872" customFormat="1" ht="13.95" customHeight="1">
      <c r="C1060" s="385">
        <v>35</v>
      </c>
      <c r="D1060" s="633" t="s">
        <v>4818</v>
      </c>
      <c r="E1060" s="412">
        <v>1038474</v>
      </c>
      <c r="F1060" s="1604" t="s">
        <v>3146</v>
      </c>
      <c r="G1060" s="1604"/>
      <c r="H1060" s="1604"/>
      <c r="I1060" s="632">
        <v>12</v>
      </c>
      <c r="J1060" s="634">
        <v>1</v>
      </c>
      <c r="K1060" s="930">
        <f>I1060*J1060</f>
        <v>12</v>
      </c>
      <c r="L1060" s="271"/>
      <c r="M1060" s="447"/>
      <c r="P1060" s="397"/>
      <c r="Q1060" s="397"/>
      <c r="R1060" s="397"/>
      <c r="S1060" s="397"/>
      <c r="T1060" s="397"/>
    </row>
    <row r="1061" spans="3:20" s="872" customFormat="1" ht="13.95" customHeight="1">
      <c r="C1061" s="385">
        <v>36</v>
      </c>
      <c r="D1061" s="633" t="s">
        <v>4818</v>
      </c>
      <c r="E1061" s="412">
        <v>1038475</v>
      </c>
      <c r="F1061" s="1604" t="s">
        <v>3130</v>
      </c>
      <c r="G1061" s="1604"/>
      <c r="H1061" s="1604"/>
      <c r="I1061" s="632">
        <v>24</v>
      </c>
      <c r="J1061" s="634">
        <v>1</v>
      </c>
      <c r="K1061" s="930">
        <f>I1061*J1061</f>
        <v>24</v>
      </c>
      <c r="L1061" s="271"/>
      <c r="M1061" s="447"/>
      <c r="P1061" s="397"/>
      <c r="Q1061" s="397"/>
      <c r="R1061" s="397"/>
      <c r="S1061" s="397"/>
      <c r="T1061" s="397"/>
    </row>
    <row r="1062" spans="3:20" s="872" customFormat="1" ht="13.95" customHeight="1">
      <c r="C1062" s="385">
        <v>37</v>
      </c>
      <c r="D1062" s="633" t="s">
        <v>4818</v>
      </c>
      <c r="E1062" s="412">
        <v>1038476</v>
      </c>
      <c r="F1062" s="1604" t="s">
        <v>3131</v>
      </c>
      <c r="G1062" s="1604"/>
      <c r="H1062" s="1604"/>
      <c r="I1062" s="632">
        <v>24</v>
      </c>
      <c r="J1062" s="634">
        <v>1</v>
      </c>
      <c r="K1062" s="930">
        <f t="shared" si="6"/>
        <v>24</v>
      </c>
      <c r="L1062" s="271"/>
      <c r="M1062" s="447"/>
      <c r="P1062" s="397"/>
      <c r="Q1062" s="397"/>
      <c r="R1062" s="397"/>
      <c r="S1062" s="397"/>
      <c r="T1062" s="397"/>
    </row>
    <row r="1063" spans="3:20" s="872" customFormat="1" ht="13.95" customHeight="1">
      <c r="C1063" s="385">
        <v>38</v>
      </c>
      <c r="D1063" s="633" t="s">
        <v>4818</v>
      </c>
      <c r="E1063" s="412">
        <v>1038477</v>
      </c>
      <c r="F1063" s="1604" t="s">
        <v>3147</v>
      </c>
      <c r="G1063" s="1604"/>
      <c r="H1063" s="1604"/>
      <c r="I1063" s="632">
        <v>16</v>
      </c>
      <c r="J1063" s="634">
        <v>1</v>
      </c>
      <c r="K1063" s="930">
        <f t="shared" si="6"/>
        <v>16</v>
      </c>
      <c r="L1063" s="271"/>
      <c r="M1063" s="447"/>
      <c r="P1063" s="397"/>
      <c r="Q1063" s="397"/>
      <c r="R1063" s="397"/>
      <c r="S1063" s="397"/>
      <c r="T1063" s="397"/>
    </row>
    <row r="1064" spans="3:20" s="872" customFormat="1" ht="13.95" customHeight="1">
      <c r="C1064" s="385">
        <v>39</v>
      </c>
      <c r="D1064" s="633" t="s">
        <v>4818</v>
      </c>
      <c r="E1064" s="412">
        <v>1038478</v>
      </c>
      <c r="F1064" s="1604" t="s">
        <v>3132</v>
      </c>
      <c r="G1064" s="1604"/>
      <c r="H1064" s="1604"/>
      <c r="I1064" s="632">
        <v>12</v>
      </c>
      <c r="J1064" s="634">
        <v>1</v>
      </c>
      <c r="K1064" s="930">
        <f t="shared" si="6"/>
        <v>12</v>
      </c>
      <c r="L1064" s="271"/>
      <c r="M1064" s="447"/>
      <c r="P1064" s="397"/>
      <c r="Q1064" s="397"/>
      <c r="R1064" s="397"/>
      <c r="S1064" s="397"/>
      <c r="T1064" s="397"/>
    </row>
    <row r="1065" spans="3:20" s="872" customFormat="1" ht="13.95" customHeight="1">
      <c r="C1065" s="385">
        <v>40</v>
      </c>
      <c r="D1065" s="633" t="s">
        <v>4818</v>
      </c>
      <c r="E1065" s="412">
        <v>1038479</v>
      </c>
      <c r="F1065" s="1604" t="s">
        <v>3133</v>
      </c>
      <c r="G1065" s="1604"/>
      <c r="H1065" s="1604"/>
      <c r="I1065" s="632">
        <v>12</v>
      </c>
      <c r="J1065" s="634">
        <v>1</v>
      </c>
      <c r="K1065" s="930">
        <f t="shared" si="6"/>
        <v>12</v>
      </c>
      <c r="L1065" s="271"/>
      <c r="M1065" s="447"/>
      <c r="P1065" s="397"/>
      <c r="Q1065" s="397"/>
      <c r="R1065" s="397"/>
      <c r="S1065" s="397"/>
      <c r="T1065" s="397"/>
    </row>
    <row r="1066" spans="3:20" s="872" customFormat="1" ht="13.95" customHeight="1">
      <c r="C1066" s="385">
        <v>41</v>
      </c>
      <c r="D1066" s="633" t="s">
        <v>4818</v>
      </c>
      <c r="E1066" s="412">
        <v>1400353</v>
      </c>
      <c r="F1066" s="1604" t="s">
        <v>2239</v>
      </c>
      <c r="G1066" s="1604"/>
      <c r="H1066" s="1604"/>
      <c r="I1066" s="632">
        <v>179</v>
      </c>
      <c r="J1066" s="634">
        <v>1</v>
      </c>
      <c r="K1066" s="930">
        <f t="shared" si="6"/>
        <v>179</v>
      </c>
      <c r="L1066" s="271"/>
      <c r="M1066" s="447"/>
      <c r="P1066" s="397"/>
      <c r="Q1066" s="397"/>
      <c r="R1066" s="397"/>
      <c r="S1066" s="397"/>
      <c r="T1066" s="397"/>
    </row>
    <row r="1067" spans="3:20" s="872" customFormat="1" ht="13.95" customHeight="1">
      <c r="C1067" s="385">
        <v>42</v>
      </c>
      <c r="D1067" s="633" t="s">
        <v>4818</v>
      </c>
      <c r="E1067" s="412">
        <v>1260244</v>
      </c>
      <c r="F1067" s="1604" t="s">
        <v>2239</v>
      </c>
      <c r="G1067" s="1604"/>
      <c r="H1067" s="1604"/>
      <c r="I1067" s="632">
        <v>294</v>
      </c>
      <c r="J1067" s="634">
        <v>1</v>
      </c>
      <c r="K1067" s="930">
        <f t="shared" si="6"/>
        <v>294</v>
      </c>
      <c r="L1067" s="271"/>
      <c r="M1067" s="447"/>
      <c r="P1067" s="397"/>
      <c r="Q1067" s="397"/>
      <c r="R1067" s="397"/>
      <c r="S1067" s="397"/>
      <c r="T1067" s="397"/>
    </row>
    <row r="1068" spans="3:20" s="872" customFormat="1" ht="13.95" customHeight="1">
      <c r="C1068" s="385">
        <v>43</v>
      </c>
      <c r="D1068" s="633" t="s">
        <v>4818</v>
      </c>
      <c r="E1068" s="412">
        <v>1047704</v>
      </c>
      <c r="F1068" s="1604" t="s">
        <v>2236</v>
      </c>
      <c r="G1068" s="1604"/>
      <c r="H1068" s="1604"/>
      <c r="I1068" s="632">
        <v>330</v>
      </c>
      <c r="J1068" s="634">
        <v>0.5</v>
      </c>
      <c r="K1068" s="930">
        <f t="shared" si="6"/>
        <v>165</v>
      </c>
      <c r="L1068" s="271"/>
      <c r="M1068" s="447"/>
      <c r="P1068" s="397"/>
      <c r="Q1068" s="397"/>
      <c r="R1068" s="397"/>
      <c r="S1068" s="397"/>
      <c r="T1068" s="397"/>
    </row>
    <row r="1069" spans="3:20" s="872" customFormat="1" ht="13.95" customHeight="1">
      <c r="C1069" s="385">
        <v>44</v>
      </c>
      <c r="D1069" s="633" t="s">
        <v>4818</v>
      </c>
      <c r="E1069" s="412">
        <v>1048183</v>
      </c>
      <c r="F1069" s="1604" t="s">
        <v>2237</v>
      </c>
      <c r="G1069" s="1604"/>
      <c r="H1069" s="1604"/>
      <c r="I1069" s="632">
        <v>400</v>
      </c>
      <c r="J1069" s="634">
        <v>0.5</v>
      </c>
      <c r="K1069" s="930">
        <f t="shared" si="6"/>
        <v>200</v>
      </c>
      <c r="L1069" s="271"/>
      <c r="M1069" s="447"/>
      <c r="P1069" s="397"/>
      <c r="Q1069" s="397"/>
      <c r="R1069" s="397"/>
      <c r="S1069" s="397"/>
      <c r="T1069" s="397"/>
    </row>
    <row r="1070" spans="3:20" s="872" customFormat="1" ht="13.95" customHeight="1">
      <c r="C1070" s="385">
        <v>45</v>
      </c>
      <c r="D1070" s="633" t="s">
        <v>4818</v>
      </c>
      <c r="E1070" s="412">
        <v>1249146</v>
      </c>
      <c r="F1070" s="1604" t="s">
        <v>3137</v>
      </c>
      <c r="G1070" s="1604"/>
      <c r="H1070" s="1604"/>
      <c r="I1070" s="632">
        <v>685</v>
      </c>
      <c r="J1070" s="634">
        <v>0.5</v>
      </c>
      <c r="K1070" s="930">
        <f t="shared" si="6"/>
        <v>342.5</v>
      </c>
      <c r="L1070" s="271"/>
      <c r="M1070" s="447"/>
      <c r="P1070" s="397"/>
      <c r="Q1070" s="397"/>
      <c r="R1070" s="397"/>
      <c r="S1070" s="397"/>
      <c r="T1070" s="397"/>
    </row>
    <row r="1071" spans="3:20" s="872" customFormat="1" ht="13.95" customHeight="1">
      <c r="C1071" s="385">
        <v>46</v>
      </c>
      <c r="D1071" s="633" t="s">
        <v>4818</v>
      </c>
      <c r="E1071" s="412">
        <v>1341757</v>
      </c>
      <c r="F1071" s="1604" t="s">
        <v>3097</v>
      </c>
      <c r="G1071" s="1604"/>
      <c r="H1071" s="1604"/>
      <c r="I1071" s="632">
        <v>56</v>
      </c>
      <c r="J1071" s="634">
        <v>2</v>
      </c>
      <c r="K1071" s="930">
        <f t="shared" si="6"/>
        <v>112</v>
      </c>
      <c r="L1071" s="271"/>
      <c r="M1071" s="447"/>
      <c r="P1071" s="397"/>
      <c r="Q1071" s="397"/>
      <c r="R1071" s="397"/>
      <c r="S1071" s="397"/>
      <c r="T1071" s="397"/>
    </row>
    <row r="1072" spans="3:20" s="872" customFormat="1" ht="13.95" customHeight="1">
      <c r="C1072" s="385">
        <v>47</v>
      </c>
      <c r="D1072" s="633" t="s">
        <v>4818</v>
      </c>
      <c r="E1072" s="412">
        <v>1047630</v>
      </c>
      <c r="F1072" s="1604" t="s">
        <v>2238</v>
      </c>
      <c r="G1072" s="1604"/>
      <c r="H1072" s="1604"/>
      <c r="I1072" s="632">
        <v>36</v>
      </c>
      <c r="J1072" s="634">
        <v>0.5</v>
      </c>
      <c r="K1072" s="930">
        <f t="shared" si="6"/>
        <v>18</v>
      </c>
      <c r="L1072" s="271"/>
      <c r="M1072" s="447"/>
      <c r="P1072" s="397"/>
      <c r="Q1072" s="397"/>
      <c r="R1072" s="397"/>
      <c r="S1072" s="397"/>
      <c r="T1072" s="397"/>
    </row>
    <row r="1073" spans="3:20" s="872" customFormat="1" ht="13.95" customHeight="1">
      <c r="C1073" s="385">
        <v>48</v>
      </c>
      <c r="D1073" s="633" t="s">
        <v>4818</v>
      </c>
      <c r="E1073" s="412">
        <v>1190300</v>
      </c>
      <c r="F1073" s="1604" t="s">
        <v>3095</v>
      </c>
      <c r="G1073" s="1604"/>
      <c r="H1073" s="1604"/>
      <c r="I1073" s="632">
        <v>36</v>
      </c>
      <c r="J1073" s="634">
        <v>0.5</v>
      </c>
      <c r="K1073" s="930">
        <f t="shared" si="6"/>
        <v>18</v>
      </c>
      <c r="L1073" s="271"/>
      <c r="M1073" s="447"/>
      <c r="P1073" s="397"/>
      <c r="Q1073" s="397"/>
      <c r="R1073" s="397"/>
      <c r="S1073" s="397"/>
      <c r="T1073" s="397"/>
    </row>
    <row r="1074" spans="3:20" s="872" customFormat="1" ht="13.95" customHeight="1">
      <c r="C1074" s="385">
        <v>49</v>
      </c>
      <c r="D1074" s="633" t="s">
        <v>4818</v>
      </c>
      <c r="E1074" s="412">
        <v>1047243</v>
      </c>
      <c r="F1074" s="1604" t="s">
        <v>3194</v>
      </c>
      <c r="G1074" s="1604"/>
      <c r="H1074" s="1604"/>
      <c r="I1074" s="632">
        <v>36</v>
      </c>
      <c r="J1074" s="634">
        <v>0.5</v>
      </c>
      <c r="K1074" s="930">
        <f t="shared" si="6"/>
        <v>18</v>
      </c>
      <c r="L1074" s="271"/>
      <c r="M1074" s="447"/>
      <c r="P1074" s="397"/>
      <c r="Q1074" s="397"/>
      <c r="R1074" s="397"/>
      <c r="S1074" s="397"/>
      <c r="T1074" s="397"/>
    </row>
    <row r="1075" spans="3:20" s="872" customFormat="1" ht="13.95" customHeight="1">
      <c r="C1075" s="385">
        <v>50</v>
      </c>
      <c r="D1075" s="633" t="s">
        <v>4818</v>
      </c>
      <c r="E1075" s="412">
        <v>1088711</v>
      </c>
      <c r="F1075" s="1604" t="s">
        <v>3200</v>
      </c>
      <c r="G1075" s="1604"/>
      <c r="H1075" s="1604"/>
      <c r="I1075" s="632">
        <v>525</v>
      </c>
      <c r="J1075" s="634">
        <v>0.5</v>
      </c>
      <c r="K1075" s="930">
        <f t="shared" si="6"/>
        <v>262.5</v>
      </c>
      <c r="L1075" s="271"/>
      <c r="M1075" s="447"/>
      <c r="P1075" s="397"/>
      <c r="Q1075" s="397"/>
      <c r="R1075" s="397"/>
      <c r="S1075" s="397"/>
      <c r="T1075" s="397"/>
    </row>
    <row r="1076" spans="3:20" s="872" customFormat="1" ht="13.95" customHeight="1">
      <c r="C1076" s="385">
        <v>51</v>
      </c>
      <c r="D1076" s="633" t="s">
        <v>4818</v>
      </c>
      <c r="E1076" s="412">
        <v>1681781</v>
      </c>
      <c r="F1076" s="1604" t="s">
        <v>4819</v>
      </c>
      <c r="G1076" s="1604"/>
      <c r="H1076" s="1604"/>
      <c r="I1076" s="632">
        <v>300</v>
      </c>
      <c r="J1076" s="634">
        <v>0.5</v>
      </c>
      <c r="K1076" s="930">
        <f t="shared" si="6"/>
        <v>150</v>
      </c>
      <c r="L1076" s="271"/>
      <c r="M1076" s="447"/>
      <c r="P1076" s="397"/>
      <c r="Q1076" s="397"/>
      <c r="R1076" s="397"/>
      <c r="S1076" s="397"/>
      <c r="T1076" s="397"/>
    </row>
    <row r="1077" spans="3:20" s="872" customFormat="1" ht="13.95" customHeight="1">
      <c r="C1077" s="385">
        <v>52</v>
      </c>
      <c r="D1077" s="633" t="s">
        <v>4818</v>
      </c>
      <c r="E1077" s="412">
        <v>1681786</v>
      </c>
      <c r="F1077" s="1604" t="s">
        <v>3150</v>
      </c>
      <c r="G1077" s="1604"/>
      <c r="H1077" s="1604"/>
      <c r="I1077" s="632">
        <v>20</v>
      </c>
      <c r="J1077" s="634">
        <v>0.5</v>
      </c>
      <c r="K1077" s="930">
        <f t="shared" si="6"/>
        <v>10</v>
      </c>
      <c r="L1077" s="271"/>
      <c r="M1077" s="447"/>
      <c r="P1077" s="397"/>
      <c r="Q1077" s="397"/>
      <c r="R1077" s="397"/>
      <c r="S1077" s="397"/>
      <c r="T1077" s="397"/>
    </row>
    <row r="1078" spans="3:20" s="872" customFormat="1" ht="13.95" customHeight="1">
      <c r="C1078" s="385">
        <v>53</v>
      </c>
      <c r="D1078" s="633" t="s">
        <v>4818</v>
      </c>
      <c r="E1078" s="412">
        <v>1681788</v>
      </c>
      <c r="F1078" s="1604" t="s">
        <v>4820</v>
      </c>
      <c r="G1078" s="1604"/>
      <c r="H1078" s="1604"/>
      <c r="I1078" s="632">
        <v>3</v>
      </c>
      <c r="J1078" s="634">
        <v>10</v>
      </c>
      <c r="K1078" s="930">
        <f t="shared" si="6"/>
        <v>30</v>
      </c>
      <c r="L1078" s="271"/>
      <c r="M1078" s="447"/>
      <c r="P1078" s="397"/>
      <c r="Q1078" s="397"/>
      <c r="R1078" s="397"/>
      <c r="S1078" s="397"/>
      <c r="T1078" s="397"/>
    </row>
    <row r="1079" spans="3:20" s="872" customFormat="1" ht="13.95" customHeight="1">
      <c r="C1079" s="385">
        <v>54</v>
      </c>
      <c r="D1079" s="633" t="s">
        <v>4818</v>
      </c>
      <c r="E1079" s="412">
        <v>1008361</v>
      </c>
      <c r="F1079" s="1604" t="s">
        <v>4821</v>
      </c>
      <c r="G1079" s="1604"/>
      <c r="H1079" s="1604"/>
      <c r="I1079" s="632">
        <v>60</v>
      </c>
      <c r="J1079" s="634">
        <v>1</v>
      </c>
      <c r="K1079" s="930">
        <f t="shared" si="6"/>
        <v>60</v>
      </c>
      <c r="L1079" s="271"/>
      <c r="M1079" s="447"/>
      <c r="P1079" s="397"/>
      <c r="Q1079" s="397"/>
      <c r="R1079" s="397"/>
      <c r="S1079" s="397"/>
      <c r="T1079" s="397"/>
    </row>
    <row r="1080" spans="3:20" s="872" customFormat="1" ht="13.95" customHeight="1">
      <c r="C1080" s="385">
        <v>55</v>
      </c>
      <c r="D1080" s="633" t="s">
        <v>4818</v>
      </c>
      <c r="E1080" s="412">
        <v>1102467</v>
      </c>
      <c r="F1080" s="1604" t="s">
        <v>4822</v>
      </c>
      <c r="G1080" s="1604"/>
      <c r="H1080" s="1604"/>
      <c r="I1080" s="632">
        <v>21</v>
      </c>
      <c r="J1080" s="634">
        <v>0.5</v>
      </c>
      <c r="K1080" s="930">
        <f t="shared" si="6"/>
        <v>10.5</v>
      </c>
      <c r="L1080" s="271"/>
      <c r="M1080" s="447"/>
      <c r="P1080" s="397"/>
      <c r="Q1080" s="397"/>
      <c r="R1080" s="397"/>
      <c r="S1080" s="397"/>
      <c r="T1080" s="397"/>
    </row>
    <row r="1081" spans="3:20" s="872" customFormat="1" ht="13.95" customHeight="1">
      <c r="C1081" s="385">
        <v>56</v>
      </c>
      <c r="D1081" s="633" t="s">
        <v>4818</v>
      </c>
      <c r="E1081" s="412">
        <v>1021915</v>
      </c>
      <c r="F1081" s="1604" t="s">
        <v>3348</v>
      </c>
      <c r="G1081" s="1604"/>
      <c r="H1081" s="1604"/>
      <c r="I1081" s="632">
        <v>4</v>
      </c>
      <c r="J1081" s="634">
        <v>20</v>
      </c>
      <c r="K1081" s="930">
        <f t="shared" si="6"/>
        <v>80</v>
      </c>
      <c r="L1081" s="271"/>
      <c r="M1081" s="447"/>
      <c r="P1081" s="397"/>
      <c r="Q1081" s="397"/>
      <c r="R1081" s="397"/>
      <c r="S1081" s="397"/>
      <c r="T1081" s="397"/>
    </row>
    <row r="1082" spans="3:20" s="872" customFormat="1" ht="13.95" customHeight="1">
      <c r="C1082" s="385">
        <v>57</v>
      </c>
      <c r="D1082" s="633" t="s">
        <v>4818</v>
      </c>
      <c r="E1082" s="412">
        <v>1681781</v>
      </c>
      <c r="F1082" s="1604" t="s">
        <v>4819</v>
      </c>
      <c r="G1082" s="1604"/>
      <c r="H1082" s="1604"/>
      <c r="I1082" s="632">
        <v>596</v>
      </c>
      <c r="J1082" s="634">
        <v>0.5</v>
      </c>
      <c r="K1082" s="930">
        <f t="shared" si="6"/>
        <v>298</v>
      </c>
      <c r="L1082" s="271"/>
      <c r="M1082" s="447"/>
      <c r="P1082" s="397"/>
      <c r="Q1082" s="397"/>
      <c r="R1082" s="397"/>
      <c r="S1082" s="397"/>
      <c r="T1082" s="397"/>
    </row>
    <row r="1083" spans="3:20" s="872" customFormat="1" ht="13.95" customHeight="1">
      <c r="C1083" s="385">
        <v>58</v>
      </c>
      <c r="D1083" s="633" t="s">
        <v>4818</v>
      </c>
      <c r="E1083" s="412">
        <v>1146187</v>
      </c>
      <c r="F1083" s="1604" t="s">
        <v>4823</v>
      </c>
      <c r="G1083" s="1604"/>
      <c r="H1083" s="1604"/>
      <c r="I1083" s="632">
        <v>250</v>
      </c>
      <c r="J1083" s="634">
        <v>0.5</v>
      </c>
      <c r="K1083" s="930">
        <f t="shared" si="6"/>
        <v>125</v>
      </c>
      <c r="L1083" s="271"/>
      <c r="M1083" s="447"/>
      <c r="P1083" s="397"/>
      <c r="Q1083" s="397"/>
      <c r="R1083" s="397"/>
      <c r="S1083" s="397"/>
      <c r="T1083" s="397"/>
    </row>
    <row r="1084" spans="3:20" s="872" customFormat="1" ht="13.95" customHeight="1">
      <c r="C1084" s="385">
        <v>59</v>
      </c>
      <c r="D1084" s="633" t="s">
        <v>4818</v>
      </c>
      <c r="E1084" s="412">
        <v>1711887</v>
      </c>
      <c r="F1084" s="1604" t="s">
        <v>3345</v>
      </c>
      <c r="G1084" s="1604"/>
      <c r="H1084" s="1604"/>
      <c r="I1084" s="632">
        <v>200</v>
      </c>
      <c r="J1084" s="634">
        <v>0.5</v>
      </c>
      <c r="K1084" s="930">
        <f t="shared" si="6"/>
        <v>100</v>
      </c>
      <c r="L1084" s="271"/>
      <c r="M1084" s="447"/>
      <c r="P1084" s="397"/>
      <c r="Q1084" s="397"/>
      <c r="R1084" s="397"/>
      <c r="S1084" s="397"/>
      <c r="T1084" s="397"/>
    </row>
    <row r="1085" spans="3:20" s="872" customFormat="1" ht="13.95" customHeight="1">
      <c r="C1085" s="385">
        <v>60</v>
      </c>
      <c r="D1085" s="633" t="s">
        <v>4818</v>
      </c>
      <c r="E1085" s="412">
        <v>1146188</v>
      </c>
      <c r="F1085" s="1604" t="s">
        <v>3155</v>
      </c>
      <c r="G1085" s="1604"/>
      <c r="H1085" s="1604"/>
      <c r="I1085" s="632">
        <v>250</v>
      </c>
      <c r="J1085" s="634">
        <v>0.5</v>
      </c>
      <c r="K1085" s="930">
        <f t="shared" si="6"/>
        <v>125</v>
      </c>
      <c r="L1085" s="271"/>
      <c r="M1085" s="447"/>
      <c r="P1085" s="397"/>
      <c r="Q1085" s="397"/>
      <c r="R1085" s="397"/>
      <c r="S1085" s="397"/>
      <c r="T1085" s="397"/>
    </row>
    <row r="1086" spans="3:20" s="872" customFormat="1" ht="13.95" customHeight="1">
      <c r="C1086" s="385">
        <v>61</v>
      </c>
      <c r="D1086" s="633" t="s">
        <v>2250</v>
      </c>
      <c r="E1086" s="412">
        <v>1354366</v>
      </c>
      <c r="F1086" s="1603" t="s">
        <v>4824</v>
      </c>
      <c r="G1086" s="1603"/>
      <c r="H1086" s="1603"/>
      <c r="I1086" s="634">
        <v>19</v>
      </c>
      <c r="J1086" s="634">
        <v>0.3</v>
      </c>
      <c r="K1086" s="930">
        <f t="shared" si="6"/>
        <v>5.7</v>
      </c>
      <c r="L1086" s="271"/>
      <c r="M1086" s="447"/>
      <c r="P1086" s="397"/>
      <c r="Q1086" s="397"/>
      <c r="R1086" s="397"/>
      <c r="S1086" s="397"/>
      <c r="T1086" s="397"/>
    </row>
    <row r="1087" spans="3:20" s="872" customFormat="1" ht="13.95" customHeight="1">
      <c r="C1087" s="385">
        <v>62</v>
      </c>
      <c r="D1087" s="633" t="s">
        <v>2250</v>
      </c>
      <c r="E1087" s="412">
        <v>1047322</v>
      </c>
      <c r="F1087" s="1603" t="s">
        <v>4825</v>
      </c>
      <c r="G1087" s="1603"/>
      <c r="H1087" s="1603"/>
      <c r="I1087" s="634">
        <v>143</v>
      </c>
      <c r="J1087" s="634">
        <v>0.3</v>
      </c>
      <c r="K1087" s="930">
        <f t="shared" si="6"/>
        <v>42.9</v>
      </c>
      <c r="L1087" s="271"/>
      <c r="M1087" s="447"/>
      <c r="P1087" s="397"/>
      <c r="Q1087" s="397"/>
      <c r="R1087" s="397"/>
      <c r="S1087" s="397"/>
      <c r="T1087" s="397"/>
    </row>
    <row r="1088" spans="3:20" s="872" customFormat="1" ht="13.95" customHeight="1">
      <c r="C1088" s="385">
        <v>63</v>
      </c>
      <c r="D1088" s="633" t="s">
        <v>2250</v>
      </c>
      <c r="E1088" s="412">
        <v>1038461</v>
      </c>
      <c r="F1088" s="1603" t="s">
        <v>4826</v>
      </c>
      <c r="G1088" s="1603"/>
      <c r="H1088" s="1603"/>
      <c r="I1088" s="634">
        <v>153</v>
      </c>
      <c r="J1088" s="634">
        <v>2.4</v>
      </c>
      <c r="K1088" s="930">
        <f t="shared" si="6"/>
        <v>367.2</v>
      </c>
      <c r="L1088" s="271"/>
      <c r="M1088" s="447"/>
      <c r="P1088" s="397"/>
      <c r="Q1088" s="397"/>
      <c r="R1088" s="397"/>
      <c r="S1088" s="397"/>
      <c r="T1088" s="397"/>
    </row>
    <row r="1089" spans="3:20" s="872" customFormat="1" ht="13.95" customHeight="1">
      <c r="C1089" s="385">
        <v>64</v>
      </c>
      <c r="D1089" s="633" t="s">
        <v>2250</v>
      </c>
      <c r="E1089" s="412">
        <v>1038462</v>
      </c>
      <c r="F1089" s="1603" t="s">
        <v>4827</v>
      </c>
      <c r="G1089" s="1603"/>
      <c r="H1089" s="1603"/>
      <c r="I1089" s="634">
        <v>240</v>
      </c>
      <c r="J1089" s="634">
        <v>2.8</v>
      </c>
      <c r="K1089" s="930">
        <f t="shared" si="6"/>
        <v>672</v>
      </c>
      <c r="L1089" s="271"/>
      <c r="M1089" s="447"/>
      <c r="P1089" s="397"/>
      <c r="Q1089" s="397"/>
      <c r="R1089" s="397"/>
      <c r="S1089" s="397"/>
      <c r="T1089" s="397"/>
    </row>
    <row r="1090" spans="3:20" s="872" customFormat="1" ht="13.95" customHeight="1">
      <c r="C1090" s="385">
        <v>65</v>
      </c>
      <c r="D1090" s="633" t="s">
        <v>2250</v>
      </c>
      <c r="E1090" s="412">
        <v>1038463</v>
      </c>
      <c r="F1090" s="1603" t="s">
        <v>4828</v>
      </c>
      <c r="G1090" s="1603"/>
      <c r="H1090" s="1603"/>
      <c r="I1090" s="634">
        <v>39</v>
      </c>
      <c r="J1090" s="634">
        <v>3</v>
      </c>
      <c r="K1090" s="930">
        <f t="shared" si="6"/>
        <v>117</v>
      </c>
      <c r="L1090" s="271"/>
      <c r="M1090" s="447"/>
      <c r="P1090" s="397"/>
      <c r="Q1090" s="397"/>
      <c r="R1090" s="397"/>
      <c r="S1090" s="397"/>
      <c r="T1090" s="397"/>
    </row>
    <row r="1091" spans="3:20" s="872" customFormat="1" ht="13.95" customHeight="1">
      <c r="C1091" s="385">
        <v>66</v>
      </c>
      <c r="D1091" s="633" t="s">
        <v>2250</v>
      </c>
      <c r="E1091" s="412">
        <v>1038464</v>
      </c>
      <c r="F1091" s="1603" t="s">
        <v>4829</v>
      </c>
      <c r="G1091" s="1603"/>
      <c r="H1091" s="1603"/>
      <c r="I1091" s="634">
        <v>114</v>
      </c>
      <c r="J1091" s="634">
        <v>3.2</v>
      </c>
      <c r="K1091" s="930">
        <f t="shared" si="6"/>
        <v>364.8</v>
      </c>
      <c r="L1091" s="271"/>
      <c r="M1091" s="447"/>
      <c r="P1091" s="397"/>
      <c r="Q1091" s="397"/>
      <c r="R1091" s="397"/>
      <c r="S1091" s="397"/>
      <c r="T1091" s="397"/>
    </row>
    <row r="1092" spans="3:20" s="872" customFormat="1" ht="13.95" customHeight="1">
      <c r="C1092" s="385">
        <v>67</v>
      </c>
      <c r="D1092" s="633" t="s">
        <v>2250</v>
      </c>
      <c r="E1092" s="412">
        <v>1038465</v>
      </c>
      <c r="F1092" s="1603" t="s">
        <v>4830</v>
      </c>
      <c r="G1092" s="1603"/>
      <c r="H1092" s="1603"/>
      <c r="I1092" s="634">
        <v>210</v>
      </c>
      <c r="J1092" s="634">
        <v>3.2</v>
      </c>
      <c r="K1092" s="930">
        <f t="shared" si="6"/>
        <v>672</v>
      </c>
      <c r="L1092" s="271"/>
      <c r="M1092" s="447"/>
      <c r="P1092" s="397"/>
      <c r="Q1092" s="397"/>
      <c r="R1092" s="397"/>
      <c r="S1092" s="397"/>
      <c r="T1092" s="397"/>
    </row>
    <row r="1093" spans="3:20" s="872" customFormat="1" ht="13.95" customHeight="1">
      <c r="C1093" s="385">
        <v>68</v>
      </c>
      <c r="D1093" s="633" t="s">
        <v>2250</v>
      </c>
      <c r="E1093" s="412">
        <v>1038466</v>
      </c>
      <c r="F1093" s="1603" t="s">
        <v>4831</v>
      </c>
      <c r="G1093" s="1603"/>
      <c r="H1093" s="1603"/>
      <c r="I1093" s="634">
        <v>16</v>
      </c>
      <c r="J1093" s="634">
        <v>3.2</v>
      </c>
      <c r="K1093" s="930">
        <f t="shared" si="6"/>
        <v>51.2</v>
      </c>
      <c r="L1093" s="271"/>
      <c r="M1093" s="447"/>
      <c r="P1093" s="397"/>
      <c r="Q1093" s="397"/>
      <c r="R1093" s="397"/>
      <c r="S1093" s="397"/>
      <c r="T1093" s="397"/>
    </row>
    <row r="1094" spans="3:20" s="872" customFormat="1" ht="13.95" customHeight="1">
      <c r="C1094" s="385">
        <v>69</v>
      </c>
      <c r="D1094" s="633" t="s">
        <v>2250</v>
      </c>
      <c r="E1094" s="412">
        <v>1038468</v>
      </c>
      <c r="F1094" s="1603" t="s">
        <v>4832</v>
      </c>
      <c r="G1094" s="1603"/>
      <c r="H1094" s="1603"/>
      <c r="I1094" s="634">
        <v>72</v>
      </c>
      <c r="J1094" s="634">
        <v>3.3</v>
      </c>
      <c r="K1094" s="930">
        <f t="shared" si="6"/>
        <v>237.6</v>
      </c>
      <c r="L1094" s="271"/>
      <c r="M1094" s="447"/>
      <c r="P1094" s="397"/>
      <c r="Q1094" s="397"/>
      <c r="R1094" s="397"/>
      <c r="S1094" s="397"/>
      <c r="T1094" s="397"/>
    </row>
    <row r="1095" spans="3:20" s="872" customFormat="1" ht="13.95" customHeight="1">
      <c r="C1095" s="385">
        <v>70</v>
      </c>
      <c r="D1095" s="633" t="s">
        <v>2250</v>
      </c>
      <c r="E1095" s="412">
        <v>1038469</v>
      </c>
      <c r="F1095" s="1603" t="s">
        <v>4833</v>
      </c>
      <c r="G1095" s="1603"/>
      <c r="H1095" s="1603"/>
      <c r="I1095" s="634">
        <v>20</v>
      </c>
      <c r="J1095" s="634">
        <v>3.5</v>
      </c>
      <c r="K1095" s="930">
        <f t="shared" si="6"/>
        <v>70</v>
      </c>
      <c r="L1095" s="271"/>
      <c r="M1095" s="447"/>
      <c r="P1095" s="397"/>
      <c r="Q1095" s="397"/>
      <c r="R1095" s="397"/>
      <c r="S1095" s="397"/>
      <c r="T1095" s="397"/>
    </row>
    <row r="1096" spans="3:20" s="872" customFormat="1" ht="13.95" customHeight="1">
      <c r="C1096" s="385">
        <v>71</v>
      </c>
      <c r="D1096" s="633" t="s">
        <v>2250</v>
      </c>
      <c r="E1096" s="412">
        <v>1149896</v>
      </c>
      <c r="F1096" s="1603" t="s">
        <v>3111</v>
      </c>
      <c r="G1096" s="1603"/>
      <c r="H1096" s="1603"/>
      <c r="I1096" s="634">
        <v>63</v>
      </c>
      <c r="J1096" s="634">
        <v>0.5</v>
      </c>
      <c r="K1096" s="930">
        <f t="shared" si="6"/>
        <v>31.5</v>
      </c>
      <c r="L1096" s="271"/>
      <c r="M1096" s="447"/>
      <c r="P1096" s="397"/>
      <c r="Q1096" s="397"/>
      <c r="R1096" s="397"/>
      <c r="S1096" s="397"/>
      <c r="T1096" s="397"/>
    </row>
    <row r="1097" spans="3:20" s="872" customFormat="1" ht="13.95" customHeight="1">
      <c r="C1097" s="385">
        <v>72</v>
      </c>
      <c r="D1097" s="633" t="s">
        <v>2250</v>
      </c>
      <c r="E1097" s="412">
        <v>1071608</v>
      </c>
      <c r="F1097" s="1603" t="s">
        <v>3092</v>
      </c>
      <c r="G1097" s="1603"/>
      <c r="H1097" s="1603"/>
      <c r="I1097" s="634">
        <v>281</v>
      </c>
      <c r="J1097" s="634">
        <v>0.5</v>
      </c>
      <c r="K1097" s="930">
        <f t="shared" si="6"/>
        <v>140.5</v>
      </c>
      <c r="L1097" s="271"/>
      <c r="M1097" s="447"/>
      <c r="P1097" s="397"/>
      <c r="Q1097" s="397"/>
      <c r="R1097" s="397"/>
      <c r="S1097" s="397"/>
      <c r="T1097" s="397"/>
    </row>
    <row r="1098" spans="3:20" s="872" customFormat="1" ht="13.95" customHeight="1">
      <c r="C1098" s="385">
        <v>73</v>
      </c>
      <c r="D1098" s="633" t="s">
        <v>2250</v>
      </c>
      <c r="E1098" s="412">
        <v>1071607</v>
      </c>
      <c r="F1098" s="1603" t="s">
        <v>3093</v>
      </c>
      <c r="G1098" s="1603"/>
      <c r="H1098" s="1603"/>
      <c r="I1098" s="634">
        <v>403</v>
      </c>
      <c r="J1098" s="634">
        <v>0.5</v>
      </c>
      <c r="K1098" s="930">
        <f t="shared" si="6"/>
        <v>201.5</v>
      </c>
      <c r="L1098" s="271"/>
      <c r="M1098" s="447"/>
      <c r="P1098" s="397"/>
      <c r="Q1098" s="397"/>
      <c r="R1098" s="397"/>
      <c r="S1098" s="397"/>
      <c r="T1098" s="397"/>
    </row>
    <row r="1099" spans="3:20" s="872" customFormat="1" ht="13.95" customHeight="1">
      <c r="C1099" s="385">
        <v>74</v>
      </c>
      <c r="D1099" s="633" t="s">
        <v>2250</v>
      </c>
      <c r="E1099" s="412">
        <v>1149897</v>
      </c>
      <c r="F1099" s="1603" t="s">
        <v>3094</v>
      </c>
      <c r="G1099" s="1603"/>
      <c r="H1099" s="1603"/>
      <c r="I1099" s="634">
        <v>399</v>
      </c>
      <c r="J1099" s="634">
        <v>0.5</v>
      </c>
      <c r="K1099" s="930">
        <f t="shared" si="6"/>
        <v>199.5</v>
      </c>
      <c r="L1099" s="271"/>
      <c r="M1099" s="447"/>
      <c r="P1099" s="397"/>
      <c r="Q1099" s="397"/>
      <c r="R1099" s="397"/>
      <c r="S1099" s="397"/>
      <c r="T1099" s="397"/>
    </row>
    <row r="1100" spans="3:20" s="872" customFormat="1" ht="13.95" customHeight="1">
      <c r="C1100" s="385">
        <v>75</v>
      </c>
      <c r="D1100" s="633" t="s">
        <v>2250</v>
      </c>
      <c r="E1100" s="636">
        <v>1041630</v>
      </c>
      <c r="F1100" s="1603" t="s">
        <v>2238</v>
      </c>
      <c r="G1100" s="1603"/>
      <c r="H1100" s="1603"/>
      <c r="I1100" s="634">
        <v>17</v>
      </c>
      <c r="J1100" s="634">
        <v>1</v>
      </c>
      <c r="K1100" s="930">
        <f t="shared" si="6"/>
        <v>17</v>
      </c>
      <c r="L1100" s="271"/>
      <c r="M1100" s="447"/>
      <c r="P1100" s="397"/>
      <c r="Q1100" s="397"/>
      <c r="R1100" s="397"/>
      <c r="S1100" s="397"/>
      <c r="T1100" s="397"/>
    </row>
    <row r="1101" spans="3:20" s="872" customFormat="1" ht="13.95" customHeight="1">
      <c r="C1101" s="385">
        <v>76</v>
      </c>
      <c r="D1101" s="633" t="s">
        <v>2250</v>
      </c>
      <c r="E1101" s="636">
        <v>1333457</v>
      </c>
      <c r="F1101" s="1603" t="s">
        <v>2243</v>
      </c>
      <c r="G1101" s="1603"/>
      <c r="H1101" s="1603"/>
      <c r="I1101" s="634">
        <v>144</v>
      </c>
      <c r="J1101" s="634">
        <v>1</v>
      </c>
      <c r="K1101" s="930">
        <f t="shared" si="6"/>
        <v>144</v>
      </c>
      <c r="L1101" s="271"/>
      <c r="M1101" s="447"/>
      <c r="P1101" s="397"/>
      <c r="Q1101" s="397"/>
      <c r="R1101" s="397"/>
      <c r="S1101" s="397"/>
      <c r="T1101" s="397"/>
    </row>
    <row r="1102" spans="3:20" s="872" customFormat="1" ht="13.95" customHeight="1">
      <c r="C1102" s="385">
        <v>77</v>
      </c>
      <c r="D1102" s="633" t="s">
        <v>2250</v>
      </c>
      <c r="E1102" s="636">
        <v>1047243</v>
      </c>
      <c r="F1102" s="1603" t="s">
        <v>4834</v>
      </c>
      <c r="G1102" s="1603"/>
      <c r="H1102" s="1603"/>
      <c r="I1102" s="634">
        <v>66</v>
      </c>
      <c r="J1102" s="634">
        <v>0.6</v>
      </c>
      <c r="K1102" s="930">
        <f t="shared" si="6"/>
        <v>39.6</v>
      </c>
      <c r="L1102" s="271"/>
      <c r="M1102" s="447"/>
      <c r="P1102" s="397"/>
      <c r="Q1102" s="397"/>
      <c r="R1102" s="397"/>
      <c r="S1102" s="397"/>
      <c r="T1102" s="397"/>
    </row>
    <row r="1103" spans="3:20" s="872" customFormat="1" ht="13.95" customHeight="1">
      <c r="C1103" s="385">
        <v>78</v>
      </c>
      <c r="D1103" s="633" t="s">
        <v>2250</v>
      </c>
      <c r="E1103" s="636">
        <v>1400498</v>
      </c>
      <c r="F1103" s="1603" t="s">
        <v>3100</v>
      </c>
      <c r="G1103" s="1603"/>
      <c r="H1103" s="1603"/>
      <c r="I1103" s="634">
        <v>313</v>
      </c>
      <c r="J1103" s="634">
        <v>2</v>
      </c>
      <c r="K1103" s="930">
        <f t="shared" si="6"/>
        <v>626</v>
      </c>
      <c r="L1103" s="271"/>
      <c r="M1103" s="447"/>
      <c r="P1103" s="397"/>
      <c r="Q1103" s="397"/>
      <c r="R1103" s="397"/>
      <c r="S1103" s="397"/>
      <c r="T1103" s="397"/>
    </row>
    <row r="1104" spans="3:20" s="872" customFormat="1" ht="13.95" customHeight="1">
      <c r="C1104" s="385">
        <v>79</v>
      </c>
      <c r="D1104" s="633" t="s">
        <v>2250</v>
      </c>
      <c r="E1104" s="636">
        <v>1047755</v>
      </c>
      <c r="F1104" s="1603" t="s">
        <v>4835</v>
      </c>
      <c r="G1104" s="1603"/>
      <c r="H1104" s="1603"/>
      <c r="I1104" s="634">
        <v>24</v>
      </c>
      <c r="J1104" s="634">
        <v>1.3</v>
      </c>
      <c r="K1104" s="930">
        <f t="shared" si="6"/>
        <v>31.200000000000003</v>
      </c>
      <c r="L1104" s="271"/>
      <c r="M1104" s="447"/>
      <c r="P1104" s="397"/>
      <c r="Q1104" s="397"/>
      <c r="R1104" s="397"/>
      <c r="S1104" s="397"/>
      <c r="T1104" s="397"/>
    </row>
    <row r="1105" spans="3:20" s="872" customFormat="1" ht="13.95" customHeight="1">
      <c r="C1105" s="385">
        <v>80</v>
      </c>
      <c r="D1105" s="633" t="s">
        <v>2250</v>
      </c>
      <c r="E1105" s="636">
        <v>1008058</v>
      </c>
      <c r="F1105" s="1603" t="s">
        <v>3117</v>
      </c>
      <c r="G1105" s="1603"/>
      <c r="H1105" s="1603"/>
      <c r="I1105" s="634">
        <v>1115</v>
      </c>
      <c r="J1105" s="634">
        <v>1.5</v>
      </c>
      <c r="K1105" s="930">
        <f t="shared" si="6"/>
        <v>1672.5</v>
      </c>
      <c r="L1105" s="271"/>
      <c r="M1105" s="447"/>
      <c r="P1105" s="397"/>
      <c r="Q1105" s="397"/>
      <c r="R1105" s="397"/>
      <c r="S1105" s="397"/>
      <c r="T1105" s="397"/>
    </row>
    <row r="1106" spans="3:20" s="872" customFormat="1" ht="13.95" customHeight="1">
      <c r="C1106" s="385">
        <v>81</v>
      </c>
      <c r="D1106" s="633" t="s">
        <v>2250</v>
      </c>
      <c r="E1106" s="636">
        <v>1340937</v>
      </c>
      <c r="F1106" s="1603" t="s">
        <v>3106</v>
      </c>
      <c r="G1106" s="1603"/>
      <c r="H1106" s="1603"/>
      <c r="I1106" s="634">
        <v>407</v>
      </c>
      <c r="J1106" s="634">
        <v>2</v>
      </c>
      <c r="K1106" s="930">
        <f t="shared" si="6"/>
        <v>814</v>
      </c>
      <c r="L1106" s="271"/>
      <c r="M1106" s="447"/>
      <c r="P1106" s="397"/>
      <c r="Q1106" s="397"/>
      <c r="R1106" s="397"/>
      <c r="S1106" s="397"/>
      <c r="T1106" s="397"/>
    </row>
    <row r="1107" spans="3:20" s="872" customFormat="1" ht="13.95" customHeight="1">
      <c r="C1107" s="385">
        <v>82</v>
      </c>
      <c r="D1107" s="402" t="s">
        <v>4836</v>
      </c>
      <c r="E1107" s="931">
        <v>1038461</v>
      </c>
      <c r="F1107" s="1605" t="s">
        <v>2229</v>
      </c>
      <c r="G1107" s="1605"/>
      <c r="H1107" s="1605"/>
      <c r="I1107" s="632">
        <v>60</v>
      </c>
      <c r="J1107" s="631">
        <v>1</v>
      </c>
      <c r="K1107" s="929">
        <f>I1107*J1107</f>
        <v>60</v>
      </c>
      <c r="L1107" s="271"/>
      <c r="M1107" s="447"/>
      <c r="P1107" s="397"/>
      <c r="Q1107" s="397"/>
      <c r="R1107" s="397"/>
      <c r="S1107" s="397"/>
      <c r="T1107" s="397"/>
    </row>
    <row r="1108" spans="3:20" s="872" customFormat="1" ht="13.95" customHeight="1">
      <c r="C1108" s="385">
        <v>83</v>
      </c>
      <c r="D1108" s="402" t="s">
        <v>4836</v>
      </c>
      <c r="E1108" s="931">
        <v>1038461</v>
      </c>
      <c r="F1108" s="1605" t="s">
        <v>2229</v>
      </c>
      <c r="G1108" s="1605"/>
      <c r="H1108" s="1605"/>
      <c r="I1108" s="632">
        <v>35</v>
      </c>
      <c r="J1108" s="631">
        <v>1</v>
      </c>
      <c r="K1108" s="929">
        <f t="shared" ref="K1108:K1150" si="7">I1108*J1108</f>
        <v>35</v>
      </c>
      <c r="L1108" s="271"/>
      <c r="M1108" s="447"/>
      <c r="P1108" s="397"/>
      <c r="Q1108" s="397"/>
      <c r="R1108" s="397"/>
      <c r="S1108" s="397"/>
      <c r="T1108" s="397"/>
    </row>
    <row r="1109" spans="3:20" s="872" customFormat="1" ht="13.95" customHeight="1">
      <c r="C1109" s="385">
        <v>84</v>
      </c>
      <c r="D1109" s="402" t="s">
        <v>4836</v>
      </c>
      <c r="E1109" s="931">
        <v>1038461</v>
      </c>
      <c r="F1109" s="1605" t="s">
        <v>2229</v>
      </c>
      <c r="G1109" s="1605"/>
      <c r="H1109" s="1605"/>
      <c r="I1109" s="632">
        <v>103</v>
      </c>
      <c r="J1109" s="631">
        <v>1</v>
      </c>
      <c r="K1109" s="929">
        <f t="shared" si="7"/>
        <v>103</v>
      </c>
      <c r="L1109" s="271"/>
      <c r="M1109" s="447"/>
      <c r="P1109" s="397"/>
      <c r="Q1109" s="397"/>
      <c r="R1109" s="397"/>
      <c r="S1109" s="397"/>
      <c r="T1109" s="397"/>
    </row>
    <row r="1110" spans="3:20" s="872" customFormat="1" ht="13.95" customHeight="1">
      <c r="C1110" s="385">
        <v>85</v>
      </c>
      <c r="D1110" s="402" t="s">
        <v>4836</v>
      </c>
      <c r="E1110" s="931">
        <v>1038464</v>
      </c>
      <c r="F1110" s="1605" t="s">
        <v>2232</v>
      </c>
      <c r="G1110" s="1605"/>
      <c r="H1110" s="1605"/>
      <c r="I1110" s="632">
        <v>134</v>
      </c>
      <c r="J1110" s="631">
        <v>1</v>
      </c>
      <c r="K1110" s="929">
        <f t="shared" si="7"/>
        <v>134</v>
      </c>
      <c r="L1110" s="271"/>
      <c r="M1110" s="447"/>
      <c r="P1110" s="397"/>
      <c r="Q1110" s="397"/>
      <c r="R1110" s="397"/>
      <c r="S1110" s="397"/>
      <c r="T1110" s="397"/>
    </row>
    <row r="1111" spans="3:20" s="872" customFormat="1" ht="13.95" customHeight="1">
      <c r="C1111" s="385">
        <v>86</v>
      </c>
      <c r="D1111" s="402" t="s">
        <v>4836</v>
      </c>
      <c r="E1111" s="931">
        <v>1038461</v>
      </c>
      <c r="F1111" s="1605" t="s">
        <v>2229</v>
      </c>
      <c r="G1111" s="1605"/>
      <c r="H1111" s="1605"/>
      <c r="I1111" s="632">
        <v>25</v>
      </c>
      <c r="J1111" s="631">
        <v>1</v>
      </c>
      <c r="K1111" s="929">
        <f t="shared" si="7"/>
        <v>25</v>
      </c>
      <c r="L1111" s="271"/>
      <c r="M1111" s="447"/>
      <c r="P1111" s="397"/>
      <c r="Q1111" s="397"/>
      <c r="R1111" s="397"/>
      <c r="S1111" s="397"/>
      <c r="T1111" s="397"/>
    </row>
    <row r="1112" spans="3:20" s="872" customFormat="1" ht="13.95" customHeight="1">
      <c r="C1112" s="385">
        <v>87</v>
      </c>
      <c r="D1112" s="402" t="s">
        <v>4836</v>
      </c>
      <c r="E1112" s="931">
        <v>1038462</v>
      </c>
      <c r="F1112" s="1605" t="s">
        <v>2230</v>
      </c>
      <c r="G1112" s="1605"/>
      <c r="H1112" s="1605"/>
      <c r="I1112" s="632">
        <v>12</v>
      </c>
      <c r="J1112" s="631">
        <v>1</v>
      </c>
      <c r="K1112" s="929">
        <f t="shared" si="7"/>
        <v>12</v>
      </c>
      <c r="L1112" s="271"/>
      <c r="M1112" s="447"/>
      <c r="P1112" s="397"/>
      <c r="Q1112" s="397"/>
      <c r="R1112" s="397"/>
      <c r="S1112" s="397"/>
      <c r="T1112" s="397"/>
    </row>
    <row r="1113" spans="3:20" s="872" customFormat="1" ht="13.95" customHeight="1">
      <c r="C1113" s="385">
        <v>88</v>
      </c>
      <c r="D1113" s="402" t="s">
        <v>4836</v>
      </c>
      <c r="E1113" s="931">
        <v>1038462</v>
      </c>
      <c r="F1113" s="1605" t="s">
        <v>2230</v>
      </c>
      <c r="G1113" s="1605"/>
      <c r="H1113" s="1605"/>
      <c r="I1113" s="632">
        <v>6</v>
      </c>
      <c r="J1113" s="631">
        <v>1</v>
      </c>
      <c r="K1113" s="929">
        <f t="shared" si="7"/>
        <v>6</v>
      </c>
      <c r="L1113" s="271"/>
      <c r="M1113" s="447"/>
      <c r="P1113" s="397"/>
      <c r="Q1113" s="397"/>
      <c r="R1113" s="397"/>
      <c r="S1113" s="397"/>
      <c r="T1113" s="397"/>
    </row>
    <row r="1114" spans="3:20" s="872" customFormat="1" ht="13.95" customHeight="1">
      <c r="C1114" s="385">
        <v>89</v>
      </c>
      <c r="D1114" s="402" t="s">
        <v>4836</v>
      </c>
      <c r="E1114" s="931">
        <v>1038462</v>
      </c>
      <c r="F1114" s="1605" t="s">
        <v>2230</v>
      </c>
      <c r="G1114" s="1605"/>
      <c r="H1114" s="1605"/>
      <c r="I1114" s="632">
        <v>12</v>
      </c>
      <c r="J1114" s="631">
        <v>1</v>
      </c>
      <c r="K1114" s="929">
        <f t="shared" si="7"/>
        <v>12</v>
      </c>
      <c r="L1114" s="271"/>
      <c r="M1114" s="447"/>
      <c r="P1114" s="397"/>
      <c r="Q1114" s="397"/>
      <c r="R1114" s="397"/>
      <c r="S1114" s="397"/>
      <c r="T1114" s="397"/>
    </row>
    <row r="1115" spans="3:20" s="872" customFormat="1" ht="13.95" customHeight="1">
      <c r="C1115" s="385">
        <v>90</v>
      </c>
      <c r="D1115" s="402" t="s">
        <v>4836</v>
      </c>
      <c r="E1115" s="931">
        <v>1038462</v>
      </c>
      <c r="F1115" s="1605" t="s">
        <v>2230</v>
      </c>
      <c r="G1115" s="1605"/>
      <c r="H1115" s="1605"/>
      <c r="I1115" s="632">
        <v>8</v>
      </c>
      <c r="J1115" s="631">
        <v>1</v>
      </c>
      <c r="K1115" s="929">
        <f t="shared" si="7"/>
        <v>8</v>
      </c>
      <c r="L1115" s="271"/>
      <c r="M1115" s="447"/>
      <c r="P1115" s="397"/>
      <c r="Q1115" s="397"/>
      <c r="R1115" s="397"/>
      <c r="S1115" s="397"/>
      <c r="T1115" s="397"/>
    </row>
    <row r="1116" spans="3:20" s="872" customFormat="1" ht="13.95" customHeight="1">
      <c r="C1116" s="385">
        <v>91</v>
      </c>
      <c r="D1116" s="402" t="s">
        <v>4836</v>
      </c>
      <c r="E1116" s="931">
        <v>1038462</v>
      </c>
      <c r="F1116" s="1605" t="s">
        <v>2230</v>
      </c>
      <c r="G1116" s="1605"/>
      <c r="H1116" s="1605"/>
      <c r="I1116" s="632">
        <v>50</v>
      </c>
      <c r="J1116" s="631">
        <v>1</v>
      </c>
      <c r="K1116" s="929">
        <f t="shared" si="7"/>
        <v>50</v>
      </c>
      <c r="L1116" s="271"/>
      <c r="M1116" s="447"/>
      <c r="P1116" s="397"/>
      <c r="Q1116" s="397"/>
      <c r="R1116" s="397"/>
      <c r="S1116" s="397"/>
      <c r="T1116" s="397"/>
    </row>
    <row r="1117" spans="3:20" s="872" customFormat="1" ht="13.95" customHeight="1">
      <c r="C1117" s="385">
        <v>92</v>
      </c>
      <c r="D1117" s="402" t="s">
        <v>4836</v>
      </c>
      <c r="E1117" s="931">
        <v>1038469</v>
      </c>
      <c r="F1117" s="1605" t="s">
        <v>3145</v>
      </c>
      <c r="G1117" s="1605"/>
      <c r="H1117" s="1605"/>
      <c r="I1117" s="632">
        <v>90</v>
      </c>
      <c r="J1117" s="631">
        <v>1</v>
      </c>
      <c r="K1117" s="929">
        <f t="shared" si="7"/>
        <v>90</v>
      </c>
      <c r="L1117" s="271"/>
      <c r="M1117" s="447"/>
      <c r="P1117" s="397"/>
      <c r="Q1117" s="397"/>
      <c r="R1117" s="397"/>
      <c r="S1117" s="397"/>
      <c r="T1117" s="397"/>
    </row>
    <row r="1118" spans="3:20" s="872" customFormat="1" ht="13.95" customHeight="1">
      <c r="C1118" s="385">
        <v>93</v>
      </c>
      <c r="D1118" s="402" t="s">
        <v>4836</v>
      </c>
      <c r="E1118" s="931">
        <v>1038462</v>
      </c>
      <c r="F1118" s="1605" t="s">
        <v>2230</v>
      </c>
      <c r="G1118" s="1605"/>
      <c r="H1118" s="1605"/>
      <c r="I1118" s="932">
        <v>32</v>
      </c>
      <c r="J1118" s="631">
        <v>1</v>
      </c>
      <c r="K1118" s="929">
        <f t="shared" si="7"/>
        <v>32</v>
      </c>
      <c r="L1118" s="271"/>
      <c r="M1118" s="447"/>
      <c r="P1118" s="397"/>
      <c r="Q1118" s="397"/>
      <c r="R1118" s="397"/>
      <c r="S1118" s="397"/>
      <c r="T1118" s="397"/>
    </row>
    <row r="1119" spans="3:20" s="872" customFormat="1" ht="13.95" customHeight="1">
      <c r="C1119" s="385">
        <v>94</v>
      </c>
      <c r="D1119" s="402" t="s">
        <v>4836</v>
      </c>
      <c r="E1119" s="931">
        <v>1038462</v>
      </c>
      <c r="F1119" s="1605" t="s">
        <v>2230</v>
      </c>
      <c r="G1119" s="1605"/>
      <c r="H1119" s="1605"/>
      <c r="I1119" s="932">
        <v>19</v>
      </c>
      <c r="J1119" s="631">
        <v>1</v>
      </c>
      <c r="K1119" s="929">
        <f t="shared" si="7"/>
        <v>19</v>
      </c>
      <c r="L1119" s="271"/>
      <c r="M1119" s="447"/>
      <c r="P1119" s="397"/>
      <c r="Q1119" s="397"/>
      <c r="R1119" s="397"/>
      <c r="S1119" s="397"/>
      <c r="T1119" s="397"/>
    </row>
    <row r="1120" spans="3:20" s="872" customFormat="1" ht="13.95" customHeight="1">
      <c r="C1120" s="385">
        <v>95</v>
      </c>
      <c r="D1120" s="402" t="s">
        <v>4836</v>
      </c>
      <c r="E1120" s="931">
        <v>1038462</v>
      </c>
      <c r="F1120" s="1605" t="s">
        <v>2230</v>
      </c>
      <c r="G1120" s="1605"/>
      <c r="H1120" s="1605"/>
      <c r="I1120" s="932">
        <v>19</v>
      </c>
      <c r="J1120" s="631">
        <v>1</v>
      </c>
      <c r="K1120" s="929">
        <f t="shared" si="7"/>
        <v>19</v>
      </c>
      <c r="L1120" s="271"/>
      <c r="M1120" s="447"/>
      <c r="P1120" s="397"/>
      <c r="Q1120" s="397"/>
      <c r="R1120" s="397"/>
      <c r="S1120" s="397"/>
      <c r="T1120" s="397"/>
    </row>
    <row r="1121" spans="3:20" s="872" customFormat="1" ht="13.95" customHeight="1">
      <c r="C1121" s="385">
        <v>96</v>
      </c>
      <c r="D1121" s="402" t="s">
        <v>4836</v>
      </c>
      <c r="E1121" s="931">
        <v>1038462</v>
      </c>
      <c r="F1121" s="1605" t="s">
        <v>2230</v>
      </c>
      <c r="G1121" s="1605"/>
      <c r="H1121" s="1605"/>
      <c r="I1121" s="932">
        <v>12</v>
      </c>
      <c r="J1121" s="631">
        <v>1</v>
      </c>
      <c r="K1121" s="929">
        <f t="shared" si="7"/>
        <v>12</v>
      </c>
      <c r="L1121" s="271"/>
      <c r="M1121" s="447"/>
      <c r="P1121" s="397"/>
      <c r="Q1121" s="397"/>
      <c r="R1121" s="397"/>
      <c r="S1121" s="397"/>
      <c r="T1121" s="397"/>
    </row>
    <row r="1122" spans="3:20" s="872" customFormat="1" ht="13.95" customHeight="1">
      <c r="C1122" s="385">
        <v>97</v>
      </c>
      <c r="D1122" s="402" t="s">
        <v>4836</v>
      </c>
      <c r="E1122" s="931">
        <v>1038462</v>
      </c>
      <c r="F1122" s="1605" t="s">
        <v>2230</v>
      </c>
      <c r="G1122" s="1605"/>
      <c r="H1122" s="1605"/>
      <c r="I1122" s="932">
        <v>4</v>
      </c>
      <c r="J1122" s="631">
        <v>1</v>
      </c>
      <c r="K1122" s="929">
        <f t="shared" si="7"/>
        <v>4</v>
      </c>
      <c r="L1122" s="271"/>
      <c r="M1122" s="447"/>
      <c r="P1122" s="397"/>
      <c r="Q1122" s="397"/>
      <c r="R1122" s="397"/>
      <c r="S1122" s="397"/>
      <c r="T1122" s="397"/>
    </row>
    <row r="1123" spans="3:20" s="872" customFormat="1" ht="13.95" customHeight="1">
      <c r="C1123" s="385">
        <v>98</v>
      </c>
      <c r="D1123" s="402" t="s">
        <v>4836</v>
      </c>
      <c r="E1123" s="931">
        <v>1038462</v>
      </c>
      <c r="F1123" s="1605" t="s">
        <v>2230</v>
      </c>
      <c r="G1123" s="1605"/>
      <c r="H1123" s="1605"/>
      <c r="I1123" s="932">
        <v>60</v>
      </c>
      <c r="J1123" s="631">
        <v>1</v>
      </c>
      <c r="K1123" s="929">
        <f t="shared" si="7"/>
        <v>60</v>
      </c>
      <c r="L1123" s="271"/>
      <c r="M1123" s="447"/>
      <c r="P1123" s="397"/>
      <c r="Q1123" s="397"/>
      <c r="R1123" s="397"/>
      <c r="S1123" s="397"/>
      <c r="T1123" s="397"/>
    </row>
    <row r="1124" spans="3:20" s="872" customFormat="1" ht="13.95" customHeight="1">
      <c r="C1124" s="385">
        <v>99</v>
      </c>
      <c r="D1124" s="402" t="s">
        <v>4836</v>
      </c>
      <c r="E1124" s="931">
        <v>1038464</v>
      </c>
      <c r="F1124" s="1605" t="s">
        <v>2232</v>
      </c>
      <c r="G1124" s="1605"/>
      <c r="H1124" s="1605"/>
      <c r="I1124" s="932">
        <v>144</v>
      </c>
      <c r="J1124" s="631">
        <v>1</v>
      </c>
      <c r="K1124" s="929">
        <f t="shared" si="7"/>
        <v>144</v>
      </c>
      <c r="L1124" s="271"/>
      <c r="M1124" s="447"/>
      <c r="P1124" s="397"/>
      <c r="Q1124" s="397"/>
      <c r="R1124" s="397"/>
      <c r="S1124" s="397"/>
      <c r="T1124" s="397"/>
    </row>
    <row r="1125" spans="3:20" s="872" customFormat="1" ht="13.95" customHeight="1">
      <c r="C1125" s="385">
        <v>100</v>
      </c>
      <c r="D1125" s="402" t="s">
        <v>4836</v>
      </c>
      <c r="E1125" s="931">
        <v>1038464</v>
      </c>
      <c r="F1125" s="1605" t="s">
        <v>2232</v>
      </c>
      <c r="G1125" s="1605"/>
      <c r="H1125" s="1605"/>
      <c r="I1125" s="932">
        <v>101</v>
      </c>
      <c r="J1125" s="631">
        <v>1</v>
      </c>
      <c r="K1125" s="929">
        <f t="shared" si="7"/>
        <v>101</v>
      </c>
      <c r="L1125" s="271"/>
      <c r="M1125" s="447"/>
      <c r="P1125" s="397"/>
      <c r="Q1125" s="397"/>
      <c r="R1125" s="397"/>
      <c r="S1125" s="397"/>
      <c r="T1125" s="397"/>
    </row>
    <row r="1126" spans="3:20" s="872" customFormat="1" ht="13.95" customHeight="1">
      <c r="C1126" s="385">
        <v>101</v>
      </c>
      <c r="D1126" s="402" t="s">
        <v>4836</v>
      </c>
      <c r="E1126" s="931">
        <v>1038464</v>
      </c>
      <c r="F1126" s="1605" t="s">
        <v>2232</v>
      </c>
      <c r="G1126" s="1605"/>
      <c r="H1126" s="1605"/>
      <c r="I1126" s="932">
        <v>30</v>
      </c>
      <c r="J1126" s="631">
        <v>1</v>
      </c>
      <c r="K1126" s="929">
        <f t="shared" si="7"/>
        <v>30</v>
      </c>
      <c r="L1126" s="271"/>
      <c r="M1126" s="447"/>
      <c r="P1126" s="397"/>
      <c r="Q1126" s="397"/>
      <c r="R1126" s="397"/>
      <c r="S1126" s="397"/>
      <c r="T1126" s="397"/>
    </row>
    <row r="1127" spans="3:20" s="872" customFormat="1" ht="13.95" customHeight="1">
      <c r="C1127" s="385">
        <v>102</v>
      </c>
      <c r="D1127" s="402" t="s">
        <v>4836</v>
      </c>
      <c r="E1127" s="931">
        <v>1038464</v>
      </c>
      <c r="F1127" s="1605" t="s">
        <v>2232</v>
      </c>
      <c r="G1127" s="1605"/>
      <c r="H1127" s="1605"/>
      <c r="I1127" s="932">
        <v>13</v>
      </c>
      <c r="J1127" s="631">
        <v>1</v>
      </c>
      <c r="K1127" s="929">
        <f t="shared" si="7"/>
        <v>13</v>
      </c>
      <c r="L1127" s="271"/>
      <c r="M1127" s="447"/>
      <c r="P1127" s="397"/>
      <c r="Q1127" s="397"/>
      <c r="R1127" s="397"/>
      <c r="S1127" s="397"/>
      <c r="T1127" s="397"/>
    </row>
    <row r="1128" spans="3:20" s="872" customFormat="1" ht="13.95" customHeight="1">
      <c r="C1128" s="385">
        <v>103</v>
      </c>
      <c r="D1128" s="402" t="s">
        <v>4836</v>
      </c>
      <c r="E1128" s="931">
        <v>1038466</v>
      </c>
      <c r="F1128" s="1605" t="s">
        <v>2234</v>
      </c>
      <c r="G1128" s="1605"/>
      <c r="H1128" s="1605"/>
      <c r="I1128" s="932">
        <v>23</v>
      </c>
      <c r="J1128" s="631">
        <v>1</v>
      </c>
      <c r="K1128" s="929">
        <f t="shared" si="7"/>
        <v>23</v>
      </c>
      <c r="L1128" s="271"/>
      <c r="M1128" s="447"/>
      <c r="P1128" s="397"/>
      <c r="Q1128" s="397"/>
      <c r="R1128" s="397"/>
      <c r="S1128" s="397"/>
      <c r="T1128" s="397"/>
    </row>
    <row r="1129" spans="3:20" s="872" customFormat="1" ht="13.95" customHeight="1">
      <c r="C1129" s="385">
        <v>104</v>
      </c>
      <c r="D1129" s="402" t="s">
        <v>4836</v>
      </c>
      <c r="E1129" s="931">
        <v>1038462</v>
      </c>
      <c r="F1129" s="1605" t="s">
        <v>2230</v>
      </c>
      <c r="G1129" s="1605"/>
      <c r="H1129" s="1605"/>
      <c r="I1129" s="932">
        <v>8</v>
      </c>
      <c r="J1129" s="631">
        <v>1</v>
      </c>
      <c r="K1129" s="929">
        <f t="shared" si="7"/>
        <v>8</v>
      </c>
      <c r="L1129" s="271"/>
      <c r="M1129" s="447"/>
      <c r="P1129" s="397"/>
      <c r="Q1129" s="397"/>
      <c r="R1129" s="397"/>
      <c r="S1129" s="397"/>
      <c r="T1129" s="397"/>
    </row>
    <row r="1130" spans="3:20" s="872" customFormat="1" ht="13.95" customHeight="1">
      <c r="C1130" s="385">
        <v>105</v>
      </c>
      <c r="D1130" s="402" t="s">
        <v>4836</v>
      </c>
      <c r="E1130" s="931">
        <v>1047630</v>
      </c>
      <c r="F1130" s="1605" t="s">
        <v>2238</v>
      </c>
      <c r="G1130" s="1605"/>
      <c r="H1130" s="1605"/>
      <c r="I1130" s="932">
        <v>36</v>
      </c>
      <c r="J1130" s="631">
        <v>0.2</v>
      </c>
      <c r="K1130" s="929">
        <f t="shared" si="7"/>
        <v>7.2</v>
      </c>
      <c r="L1130" s="271"/>
      <c r="M1130" s="447"/>
      <c r="P1130" s="397"/>
      <c r="Q1130" s="397"/>
      <c r="R1130" s="397"/>
      <c r="S1130" s="397"/>
      <c r="T1130" s="397"/>
    </row>
    <row r="1131" spans="3:20" s="872" customFormat="1" ht="13.95" customHeight="1">
      <c r="C1131" s="385">
        <v>106</v>
      </c>
      <c r="D1131" s="402" t="s">
        <v>4836</v>
      </c>
      <c r="E1131" s="931">
        <v>1047630</v>
      </c>
      <c r="F1131" s="1605" t="s">
        <v>2238</v>
      </c>
      <c r="G1131" s="1605"/>
      <c r="H1131" s="1605"/>
      <c r="I1131" s="932">
        <v>23</v>
      </c>
      <c r="J1131" s="631">
        <v>0.2</v>
      </c>
      <c r="K1131" s="929">
        <f t="shared" si="7"/>
        <v>4.6000000000000005</v>
      </c>
      <c r="L1131" s="271"/>
      <c r="M1131" s="447"/>
      <c r="P1131" s="397"/>
      <c r="Q1131" s="397"/>
      <c r="R1131" s="397"/>
      <c r="S1131" s="397"/>
      <c r="T1131" s="397"/>
    </row>
    <row r="1132" spans="3:20" s="872" customFormat="1" ht="13.95" customHeight="1">
      <c r="C1132" s="385">
        <v>107</v>
      </c>
      <c r="D1132" s="402" t="s">
        <v>4836</v>
      </c>
      <c r="E1132" s="931">
        <v>1047630</v>
      </c>
      <c r="F1132" s="1605" t="s">
        <v>2238</v>
      </c>
      <c r="G1132" s="1605"/>
      <c r="H1132" s="1605"/>
      <c r="I1132" s="932">
        <v>38</v>
      </c>
      <c r="J1132" s="631">
        <v>0.2</v>
      </c>
      <c r="K1132" s="929">
        <f t="shared" si="7"/>
        <v>7.6000000000000005</v>
      </c>
      <c r="L1132" s="271"/>
      <c r="M1132" s="447"/>
      <c r="P1132" s="397"/>
      <c r="Q1132" s="397"/>
      <c r="R1132" s="397"/>
      <c r="S1132" s="397"/>
      <c r="T1132" s="397"/>
    </row>
    <row r="1133" spans="3:20" s="872" customFormat="1" ht="13.95" customHeight="1">
      <c r="C1133" s="385">
        <v>108</v>
      </c>
      <c r="D1133" s="402" t="s">
        <v>4836</v>
      </c>
      <c r="E1133" s="931">
        <v>1047630</v>
      </c>
      <c r="F1133" s="1605" t="s">
        <v>2238</v>
      </c>
      <c r="G1133" s="1605"/>
      <c r="H1133" s="1605"/>
      <c r="I1133" s="932">
        <v>67</v>
      </c>
      <c r="J1133" s="631">
        <v>0.2</v>
      </c>
      <c r="K1133" s="929">
        <f t="shared" si="7"/>
        <v>13.4</v>
      </c>
      <c r="L1133" s="271"/>
      <c r="M1133" s="447"/>
      <c r="P1133" s="397"/>
      <c r="Q1133" s="397"/>
      <c r="R1133" s="397"/>
      <c r="S1133" s="397"/>
      <c r="T1133" s="397"/>
    </row>
    <row r="1134" spans="3:20" s="872" customFormat="1" ht="13.95" customHeight="1">
      <c r="C1134" s="385">
        <v>109</v>
      </c>
      <c r="D1134" s="402" t="s">
        <v>4836</v>
      </c>
      <c r="E1134" s="931">
        <v>1047630</v>
      </c>
      <c r="F1134" s="1605" t="s">
        <v>2238</v>
      </c>
      <c r="G1134" s="1605"/>
      <c r="H1134" s="1605"/>
      <c r="I1134" s="932">
        <v>180</v>
      </c>
      <c r="J1134" s="631">
        <v>0.2</v>
      </c>
      <c r="K1134" s="929">
        <f t="shared" si="7"/>
        <v>36</v>
      </c>
      <c r="L1134" s="271"/>
      <c r="M1134" s="447"/>
      <c r="P1134" s="397"/>
      <c r="Q1134" s="397"/>
      <c r="R1134" s="397"/>
      <c r="S1134" s="397"/>
      <c r="T1134" s="397"/>
    </row>
    <row r="1135" spans="3:20" s="872" customFormat="1" ht="13.95" customHeight="1">
      <c r="C1135" s="385">
        <v>110</v>
      </c>
      <c r="D1135" s="402" t="s">
        <v>4836</v>
      </c>
      <c r="E1135" s="931">
        <v>1047630</v>
      </c>
      <c r="F1135" s="1605" t="s">
        <v>2238</v>
      </c>
      <c r="G1135" s="1605"/>
      <c r="H1135" s="1605"/>
      <c r="I1135" s="932">
        <v>88</v>
      </c>
      <c r="J1135" s="631">
        <v>0.2</v>
      </c>
      <c r="K1135" s="929">
        <f t="shared" si="7"/>
        <v>17.600000000000001</v>
      </c>
      <c r="L1135" s="271"/>
      <c r="M1135" s="447"/>
      <c r="P1135" s="397"/>
      <c r="Q1135" s="397"/>
      <c r="R1135" s="397"/>
      <c r="S1135" s="397"/>
      <c r="T1135" s="397"/>
    </row>
    <row r="1136" spans="3:20" s="872" customFormat="1" ht="13.95" customHeight="1">
      <c r="C1136" s="385">
        <v>111</v>
      </c>
      <c r="D1136" s="402" t="s">
        <v>4836</v>
      </c>
      <c r="E1136" s="931">
        <v>1047243</v>
      </c>
      <c r="F1136" s="1605" t="s">
        <v>3194</v>
      </c>
      <c r="G1136" s="1605"/>
      <c r="H1136" s="1605"/>
      <c r="I1136" s="932">
        <v>67</v>
      </c>
      <c r="J1136" s="631">
        <v>0.3</v>
      </c>
      <c r="K1136" s="929">
        <f t="shared" si="7"/>
        <v>20.099999999999998</v>
      </c>
      <c r="L1136" s="271"/>
      <c r="M1136" s="447"/>
      <c r="P1136" s="397"/>
      <c r="Q1136" s="397"/>
      <c r="R1136" s="397"/>
      <c r="S1136" s="397"/>
      <c r="T1136" s="397"/>
    </row>
    <row r="1137" spans="3:20" s="872" customFormat="1" ht="13.95" customHeight="1">
      <c r="C1137" s="385">
        <v>112</v>
      </c>
      <c r="D1137" s="402" t="s">
        <v>4836</v>
      </c>
      <c r="E1137" s="931">
        <v>1047243</v>
      </c>
      <c r="F1137" s="1605" t="s">
        <v>3194</v>
      </c>
      <c r="G1137" s="1605"/>
      <c r="H1137" s="1605"/>
      <c r="I1137" s="932">
        <v>144</v>
      </c>
      <c r="J1137" s="631">
        <v>0.3</v>
      </c>
      <c r="K1137" s="929">
        <f t="shared" si="7"/>
        <v>43.199999999999996</v>
      </c>
      <c r="L1137" s="271"/>
      <c r="M1137" s="447"/>
      <c r="P1137" s="397"/>
      <c r="Q1137" s="397"/>
      <c r="R1137" s="397"/>
      <c r="S1137" s="397"/>
      <c r="T1137" s="397"/>
    </row>
    <row r="1138" spans="3:20" s="872" customFormat="1" ht="13.95" customHeight="1">
      <c r="C1138" s="385">
        <v>113</v>
      </c>
      <c r="D1138" s="402" t="s">
        <v>4836</v>
      </c>
      <c r="E1138" s="931">
        <v>1471810</v>
      </c>
      <c r="F1138" s="1605" t="s">
        <v>3278</v>
      </c>
      <c r="G1138" s="1605"/>
      <c r="H1138" s="1605"/>
      <c r="I1138" s="932">
        <v>36</v>
      </c>
      <c r="J1138" s="631">
        <v>0.1</v>
      </c>
      <c r="K1138" s="929">
        <f t="shared" si="7"/>
        <v>3.6</v>
      </c>
      <c r="L1138" s="271"/>
      <c r="M1138" s="447"/>
      <c r="P1138" s="397"/>
      <c r="Q1138" s="397"/>
      <c r="R1138" s="397"/>
      <c r="S1138" s="397"/>
      <c r="T1138" s="397"/>
    </row>
    <row r="1139" spans="3:20" s="872" customFormat="1" ht="13.95" customHeight="1">
      <c r="C1139" s="385">
        <v>114</v>
      </c>
      <c r="D1139" s="402" t="s">
        <v>4836</v>
      </c>
      <c r="E1139" s="931">
        <v>1471810</v>
      </c>
      <c r="F1139" s="1605" t="s">
        <v>3278</v>
      </c>
      <c r="G1139" s="1605"/>
      <c r="H1139" s="1605"/>
      <c r="I1139" s="932">
        <v>59</v>
      </c>
      <c r="J1139" s="631">
        <v>0.1</v>
      </c>
      <c r="K1139" s="929">
        <f t="shared" si="7"/>
        <v>5.9</v>
      </c>
      <c r="L1139" s="271"/>
      <c r="M1139" s="447"/>
      <c r="P1139" s="397"/>
      <c r="Q1139" s="397"/>
      <c r="R1139" s="397"/>
      <c r="S1139" s="397"/>
      <c r="T1139" s="397"/>
    </row>
    <row r="1140" spans="3:20" s="872" customFormat="1" ht="13.95" customHeight="1">
      <c r="C1140" s="385">
        <v>115</v>
      </c>
      <c r="D1140" s="402" t="s">
        <v>4836</v>
      </c>
      <c r="E1140" s="931">
        <v>1471810</v>
      </c>
      <c r="F1140" s="1605" t="s">
        <v>3278</v>
      </c>
      <c r="G1140" s="1605"/>
      <c r="H1140" s="1605"/>
      <c r="I1140" s="932">
        <v>2</v>
      </c>
      <c r="J1140" s="631">
        <v>0.1</v>
      </c>
      <c r="K1140" s="929">
        <f t="shared" si="7"/>
        <v>0.2</v>
      </c>
      <c r="L1140" s="271"/>
      <c r="M1140" s="447"/>
      <c r="P1140" s="397"/>
      <c r="Q1140" s="397"/>
      <c r="R1140" s="397"/>
      <c r="S1140" s="397"/>
      <c r="T1140" s="397"/>
    </row>
    <row r="1141" spans="3:20" s="872" customFormat="1" ht="13.95" customHeight="1">
      <c r="C1141" s="385">
        <v>116</v>
      </c>
      <c r="D1141" s="402" t="s">
        <v>4836</v>
      </c>
      <c r="E1141" s="931">
        <v>1471810</v>
      </c>
      <c r="F1141" s="1605" t="s">
        <v>3278</v>
      </c>
      <c r="G1141" s="1605"/>
      <c r="H1141" s="1605"/>
      <c r="I1141" s="932">
        <v>67</v>
      </c>
      <c r="J1141" s="631">
        <v>0.1</v>
      </c>
      <c r="K1141" s="929">
        <f t="shared" si="7"/>
        <v>6.7</v>
      </c>
      <c r="L1141" s="271"/>
      <c r="M1141" s="447"/>
      <c r="P1141" s="397"/>
      <c r="Q1141" s="397"/>
      <c r="R1141" s="397"/>
      <c r="S1141" s="397"/>
      <c r="T1141" s="397"/>
    </row>
    <row r="1142" spans="3:20" s="872" customFormat="1" ht="13.95" customHeight="1">
      <c r="C1142" s="385">
        <v>117</v>
      </c>
      <c r="D1142" s="402" t="s">
        <v>4836</v>
      </c>
      <c r="E1142" s="931">
        <v>1471810</v>
      </c>
      <c r="F1142" s="1605" t="s">
        <v>3278</v>
      </c>
      <c r="G1142" s="1605"/>
      <c r="H1142" s="1605"/>
      <c r="I1142" s="932">
        <v>180</v>
      </c>
      <c r="J1142" s="631">
        <v>0.1</v>
      </c>
      <c r="K1142" s="929">
        <f t="shared" si="7"/>
        <v>18</v>
      </c>
      <c r="L1142" s="271"/>
      <c r="M1142" s="447"/>
      <c r="P1142" s="397"/>
      <c r="Q1142" s="397"/>
      <c r="R1142" s="397"/>
      <c r="S1142" s="397"/>
      <c r="T1142" s="397"/>
    </row>
    <row r="1143" spans="3:20" s="872" customFormat="1" ht="13.95" customHeight="1">
      <c r="C1143" s="385">
        <v>118</v>
      </c>
      <c r="D1143" s="402" t="s">
        <v>4836</v>
      </c>
      <c r="E1143" s="931">
        <v>1340937</v>
      </c>
      <c r="F1143" s="1605" t="s">
        <v>3106</v>
      </c>
      <c r="G1143" s="1605"/>
      <c r="H1143" s="1605"/>
      <c r="I1143" s="932">
        <v>67</v>
      </c>
      <c r="J1143" s="631">
        <v>0.5</v>
      </c>
      <c r="K1143" s="929">
        <f t="shared" si="7"/>
        <v>33.5</v>
      </c>
      <c r="L1143" s="271"/>
      <c r="M1143" s="447"/>
      <c r="P1143" s="397"/>
      <c r="Q1143" s="397"/>
      <c r="R1143" s="397"/>
      <c r="S1143" s="397"/>
      <c r="T1143" s="397"/>
    </row>
    <row r="1144" spans="3:20" s="872" customFormat="1" ht="13.95" customHeight="1">
      <c r="C1144" s="385">
        <v>119</v>
      </c>
      <c r="D1144" s="402" t="s">
        <v>4836</v>
      </c>
      <c r="E1144" s="931">
        <v>1340937</v>
      </c>
      <c r="F1144" s="1605" t="s">
        <v>3106</v>
      </c>
      <c r="G1144" s="1605"/>
      <c r="H1144" s="1605"/>
      <c r="I1144" s="932">
        <v>63</v>
      </c>
      <c r="J1144" s="631">
        <v>0.5</v>
      </c>
      <c r="K1144" s="929">
        <f t="shared" si="7"/>
        <v>31.5</v>
      </c>
      <c r="L1144" s="271"/>
      <c r="M1144" s="447"/>
      <c r="P1144" s="397"/>
      <c r="Q1144" s="397"/>
      <c r="R1144" s="397"/>
      <c r="S1144" s="397"/>
      <c r="T1144" s="397"/>
    </row>
    <row r="1145" spans="3:20" s="872" customFormat="1" ht="13.95" customHeight="1">
      <c r="C1145" s="385">
        <v>120</v>
      </c>
      <c r="D1145" s="402" t="s">
        <v>4836</v>
      </c>
      <c r="E1145" s="931">
        <v>1249143</v>
      </c>
      <c r="F1145" s="1605" t="s">
        <v>3105</v>
      </c>
      <c r="G1145" s="1605"/>
      <c r="H1145" s="1605"/>
      <c r="I1145" s="932">
        <v>134</v>
      </c>
      <c r="J1145" s="631">
        <v>0.2</v>
      </c>
      <c r="K1145" s="929">
        <f t="shared" si="7"/>
        <v>26.8</v>
      </c>
      <c r="L1145" s="271"/>
      <c r="M1145" s="447"/>
      <c r="P1145" s="397"/>
      <c r="Q1145" s="397"/>
      <c r="R1145" s="397"/>
      <c r="S1145" s="397"/>
      <c r="T1145" s="397"/>
    </row>
    <row r="1146" spans="3:20" s="872" customFormat="1" ht="13.95" customHeight="1">
      <c r="C1146" s="385">
        <v>121</v>
      </c>
      <c r="D1146" s="402" t="s">
        <v>4836</v>
      </c>
      <c r="E1146" s="931">
        <v>1190300</v>
      </c>
      <c r="F1146" s="1605" t="s">
        <v>3095</v>
      </c>
      <c r="G1146" s="1605"/>
      <c r="H1146" s="1605"/>
      <c r="I1146" s="932">
        <v>180</v>
      </c>
      <c r="J1146" s="631">
        <v>0.1</v>
      </c>
      <c r="K1146" s="929">
        <f t="shared" si="7"/>
        <v>18</v>
      </c>
      <c r="L1146" s="271"/>
      <c r="M1146" s="447"/>
      <c r="P1146" s="397"/>
      <c r="Q1146" s="397"/>
      <c r="R1146" s="397"/>
      <c r="S1146" s="397"/>
      <c r="T1146" s="397"/>
    </row>
    <row r="1147" spans="3:20" s="872" customFormat="1" ht="13.95" customHeight="1">
      <c r="C1147" s="385">
        <v>122</v>
      </c>
      <c r="D1147" s="402" t="s">
        <v>4836</v>
      </c>
      <c r="E1147" s="931">
        <v>1249151</v>
      </c>
      <c r="F1147" s="1605" t="s">
        <v>1674</v>
      </c>
      <c r="G1147" s="1605"/>
      <c r="H1147" s="1605"/>
      <c r="I1147" s="932">
        <v>100</v>
      </c>
      <c r="J1147" s="631">
        <v>0.2</v>
      </c>
      <c r="K1147" s="929">
        <f t="shared" si="7"/>
        <v>20</v>
      </c>
      <c r="L1147" s="271"/>
      <c r="M1147" s="447"/>
      <c r="P1147" s="397"/>
      <c r="Q1147" s="397"/>
      <c r="R1147" s="397"/>
      <c r="S1147" s="397"/>
      <c r="T1147" s="397"/>
    </row>
    <row r="1148" spans="3:20" s="872" customFormat="1" ht="13.95" customHeight="1">
      <c r="C1148" s="385">
        <v>123</v>
      </c>
      <c r="D1148" s="402" t="s">
        <v>4836</v>
      </c>
      <c r="E1148" s="931">
        <v>1249151</v>
      </c>
      <c r="F1148" s="1605" t="s">
        <v>1674</v>
      </c>
      <c r="G1148" s="1605"/>
      <c r="H1148" s="1605"/>
      <c r="I1148" s="932">
        <v>20</v>
      </c>
      <c r="J1148" s="631">
        <v>0.2</v>
      </c>
      <c r="K1148" s="929">
        <f t="shared" si="7"/>
        <v>4</v>
      </c>
      <c r="L1148" s="271"/>
      <c r="M1148" s="447"/>
      <c r="P1148" s="397"/>
      <c r="Q1148" s="397"/>
      <c r="R1148" s="397"/>
      <c r="S1148" s="397"/>
      <c r="T1148" s="397"/>
    </row>
    <row r="1149" spans="3:20" s="872" customFormat="1" ht="13.95" customHeight="1">
      <c r="C1149" s="385">
        <v>124</v>
      </c>
      <c r="D1149" s="402" t="s">
        <v>4836</v>
      </c>
      <c r="E1149" s="931">
        <v>1249151</v>
      </c>
      <c r="F1149" s="1605" t="s">
        <v>1674</v>
      </c>
      <c r="G1149" s="1605"/>
      <c r="H1149" s="1605"/>
      <c r="I1149" s="932">
        <v>100</v>
      </c>
      <c r="J1149" s="631">
        <v>0.2</v>
      </c>
      <c r="K1149" s="929">
        <f t="shared" si="7"/>
        <v>20</v>
      </c>
      <c r="L1149" s="271"/>
      <c r="M1149" s="447"/>
      <c r="P1149" s="397"/>
      <c r="Q1149" s="397"/>
      <c r="R1149" s="397"/>
      <c r="S1149" s="397"/>
      <c r="T1149" s="397"/>
    </row>
    <row r="1150" spans="3:20" s="872" customFormat="1" ht="13.95" customHeight="1">
      <c r="C1150" s="385">
        <v>125</v>
      </c>
      <c r="D1150" s="402" t="s">
        <v>4836</v>
      </c>
      <c r="E1150" s="931">
        <v>1008058</v>
      </c>
      <c r="F1150" s="1605" t="s">
        <v>3117</v>
      </c>
      <c r="G1150" s="1605"/>
      <c r="H1150" s="1605"/>
      <c r="I1150" s="932">
        <v>72</v>
      </c>
      <c r="J1150" s="631">
        <v>0.2</v>
      </c>
      <c r="K1150" s="929">
        <f t="shared" si="7"/>
        <v>14.4</v>
      </c>
      <c r="L1150" s="271"/>
      <c r="M1150" s="447"/>
      <c r="P1150" s="397"/>
      <c r="Q1150" s="397"/>
      <c r="R1150" s="397"/>
      <c r="S1150" s="397"/>
      <c r="T1150" s="397"/>
    </row>
    <row r="1151" spans="3:20" s="872" customFormat="1" ht="10.95" customHeight="1">
      <c r="C1151" s="271"/>
      <c r="D1151" s="271"/>
      <c r="E1151" s="447"/>
      <c r="F1151" s="1009"/>
      <c r="G1151" s="271"/>
      <c r="H1151" s="271"/>
      <c r="I1151" s="271"/>
      <c r="J1151" s="271"/>
      <c r="K1151" s="271"/>
      <c r="L1151" s="271"/>
      <c r="M1151" s="447"/>
      <c r="P1151" s="397"/>
      <c r="Q1151" s="397"/>
      <c r="R1151" s="397"/>
      <c r="S1151" s="397"/>
      <c r="T1151" s="397"/>
    </row>
    <row r="1152" spans="3:20" s="872" customFormat="1" ht="10.95" customHeight="1">
      <c r="C1152" s="271"/>
      <c r="D1152" s="271"/>
      <c r="E1152" s="447"/>
      <c r="F1152" s="1009"/>
      <c r="G1152" s="271"/>
      <c r="H1152" s="271"/>
      <c r="I1152" s="271"/>
      <c r="J1152" s="271"/>
      <c r="K1152" s="271"/>
      <c r="L1152" s="271"/>
      <c r="M1152" s="447"/>
      <c r="P1152" s="397"/>
      <c r="Q1152" s="397"/>
      <c r="R1152" s="397"/>
      <c r="S1152" s="397"/>
      <c r="T1152" s="397"/>
    </row>
    <row r="1153" spans="3:20" s="872" customFormat="1" ht="24.75" customHeight="1">
      <c r="C1153" s="1606" t="s">
        <v>1719</v>
      </c>
      <c r="D1153" s="1607"/>
      <c r="E1153" s="1608"/>
      <c r="F1153" s="637"/>
      <c r="G1153" s="637"/>
      <c r="H1153" s="637"/>
      <c r="I1153" s="540"/>
      <c r="J1153" s="540"/>
      <c r="K1153" s="540"/>
      <c r="L1153" s="271"/>
      <c r="M1153" s="447"/>
      <c r="P1153" s="397"/>
      <c r="Q1153" s="397"/>
      <c r="R1153" s="397"/>
      <c r="S1153" s="397"/>
      <c r="T1153" s="397"/>
    </row>
    <row r="1154" spans="3:20" s="872" customFormat="1" ht="24.75" customHeight="1">
      <c r="C1154" s="638" t="s">
        <v>41</v>
      </c>
      <c r="D1154" s="638"/>
      <c r="E1154" s="639" t="s">
        <v>1720</v>
      </c>
      <c r="F1154" s="1609" t="s">
        <v>1716</v>
      </c>
      <c r="G1154" s="1610"/>
      <c r="H1154" s="1611"/>
      <c r="I1154" s="638" t="s">
        <v>1717</v>
      </c>
      <c r="J1154" s="640" t="s">
        <v>1725</v>
      </c>
      <c r="K1154" s="640" t="s">
        <v>1723</v>
      </c>
      <c r="L1154" s="271"/>
      <c r="M1154" s="447"/>
      <c r="P1154" s="397"/>
      <c r="Q1154" s="397"/>
      <c r="R1154" s="397"/>
      <c r="S1154" s="397"/>
      <c r="T1154" s="397"/>
    </row>
    <row r="1155" spans="3:20" s="872" customFormat="1" ht="17.399999999999999">
      <c r="C1155" s="417">
        <v>1</v>
      </c>
      <c r="D1155" s="641" t="s">
        <v>4613</v>
      </c>
      <c r="E1155" s="423">
        <v>4909348509</v>
      </c>
      <c r="F1155" s="1612" t="s">
        <v>2251</v>
      </c>
      <c r="G1155" s="1613"/>
      <c r="H1155" s="1613"/>
      <c r="I1155" s="763">
        <v>35</v>
      </c>
      <c r="J1155" s="764">
        <v>0.185</v>
      </c>
      <c r="K1155" s="763">
        <f>(J1155*I1155)</f>
        <v>6.4749999999999996</v>
      </c>
      <c r="L1155" s="271"/>
      <c r="M1155" s="447"/>
      <c r="P1155" s="397"/>
      <c r="Q1155" s="397"/>
      <c r="R1155" s="397"/>
      <c r="S1155" s="397"/>
      <c r="T1155" s="397"/>
    </row>
    <row r="1156" spans="3:20" s="872" customFormat="1" ht="17.399999999999999">
      <c r="C1156" s="417">
        <v>2</v>
      </c>
      <c r="D1156" s="641" t="s">
        <v>4613</v>
      </c>
      <c r="E1156" s="423">
        <v>4909258873</v>
      </c>
      <c r="F1156" s="1612" t="s">
        <v>4837</v>
      </c>
      <c r="G1156" s="1613"/>
      <c r="H1156" s="1613"/>
      <c r="I1156" s="763">
        <v>143</v>
      </c>
      <c r="J1156" s="763">
        <v>0.9</v>
      </c>
      <c r="K1156" s="763">
        <f>(I1156*J1156)</f>
        <v>128.70000000000002</v>
      </c>
      <c r="L1156" s="271"/>
      <c r="M1156" s="447"/>
      <c r="P1156" s="397"/>
      <c r="Q1156" s="397"/>
      <c r="R1156" s="397"/>
      <c r="S1156" s="397"/>
      <c r="T1156" s="397"/>
    </row>
    <row r="1157" spans="3:20" s="872" customFormat="1" ht="17.399999999999999">
      <c r="C1157" s="417">
        <v>3</v>
      </c>
      <c r="D1157" s="641" t="s">
        <v>4613</v>
      </c>
      <c r="E1157" s="423">
        <v>4909348509</v>
      </c>
      <c r="F1157" s="1612" t="s">
        <v>4837</v>
      </c>
      <c r="G1157" s="1613"/>
      <c r="H1157" s="1613"/>
      <c r="I1157" s="763">
        <v>36</v>
      </c>
      <c r="J1157" s="763">
        <v>0.9</v>
      </c>
      <c r="K1157" s="763">
        <f t="shared" ref="K1157" si="8">(J1157*I1157)</f>
        <v>32.4</v>
      </c>
      <c r="L1157" s="271"/>
      <c r="M1157" s="447"/>
      <c r="P1157" s="397"/>
      <c r="Q1157" s="397"/>
      <c r="R1157" s="397"/>
      <c r="S1157" s="397"/>
      <c r="T1157" s="397"/>
    </row>
    <row r="1158" spans="3:20" s="872" customFormat="1" ht="17.399999999999999">
      <c r="C1158" s="417">
        <v>4</v>
      </c>
      <c r="D1158" s="641" t="s">
        <v>4818</v>
      </c>
      <c r="E1158" s="643" t="s">
        <v>4838</v>
      </c>
      <c r="F1158" s="1614" t="s">
        <v>2251</v>
      </c>
      <c r="G1158" s="1615"/>
      <c r="H1158" s="1615"/>
      <c r="I1158" s="763">
        <v>36</v>
      </c>
      <c r="J1158" s="763">
        <v>0.5</v>
      </c>
      <c r="K1158" s="763">
        <f t="shared" ref="K1158:K1161" si="9">I1158*J1158</f>
        <v>18</v>
      </c>
      <c r="L1158" s="271"/>
      <c r="M1158" s="447"/>
      <c r="P1158" s="397"/>
      <c r="Q1158" s="397"/>
      <c r="R1158" s="397"/>
      <c r="S1158" s="397"/>
      <c r="T1158" s="397"/>
    </row>
    <row r="1159" spans="3:20" s="872" customFormat="1" ht="17.399999999999999">
      <c r="C1159" s="417">
        <v>5</v>
      </c>
      <c r="D1159" s="641" t="s">
        <v>4818</v>
      </c>
      <c r="E1159" s="643" t="s">
        <v>4839</v>
      </c>
      <c r="F1159" s="1614" t="s">
        <v>3363</v>
      </c>
      <c r="G1159" s="1615"/>
      <c r="H1159" s="1615"/>
      <c r="I1159" s="763">
        <v>36</v>
      </c>
      <c r="J1159" s="763">
        <v>0.5</v>
      </c>
      <c r="K1159" s="763">
        <f t="shared" si="9"/>
        <v>18</v>
      </c>
      <c r="L1159" s="271"/>
      <c r="M1159" s="447"/>
      <c r="P1159" s="397"/>
      <c r="Q1159" s="397"/>
      <c r="R1159" s="397"/>
      <c r="S1159" s="397"/>
      <c r="T1159" s="397"/>
    </row>
    <row r="1160" spans="3:20" s="872" customFormat="1" ht="17.399999999999999">
      <c r="C1160" s="417">
        <v>6</v>
      </c>
      <c r="D1160" s="641" t="s">
        <v>4818</v>
      </c>
      <c r="E1160" s="643" t="s">
        <v>4840</v>
      </c>
      <c r="F1160" s="1614" t="s">
        <v>3372</v>
      </c>
      <c r="G1160" s="1615"/>
      <c r="H1160" s="1615"/>
      <c r="I1160" s="763">
        <v>179</v>
      </c>
      <c r="J1160" s="763">
        <v>1</v>
      </c>
      <c r="K1160" s="763">
        <f t="shared" si="9"/>
        <v>179</v>
      </c>
      <c r="L1160" s="271"/>
      <c r="M1160" s="447"/>
      <c r="P1160" s="397"/>
      <c r="Q1160" s="397"/>
      <c r="R1160" s="397"/>
      <c r="S1160" s="397"/>
      <c r="T1160" s="397"/>
    </row>
    <row r="1161" spans="3:20" s="872" customFormat="1" ht="17.399999999999999">
      <c r="C1161" s="417">
        <v>7</v>
      </c>
      <c r="D1161" s="641" t="s">
        <v>4818</v>
      </c>
      <c r="E1161" s="643" t="s">
        <v>4841</v>
      </c>
      <c r="F1161" s="1614" t="s">
        <v>4842</v>
      </c>
      <c r="G1161" s="1615"/>
      <c r="H1161" s="1615"/>
      <c r="I1161" s="763">
        <v>100</v>
      </c>
      <c r="J1161" s="763">
        <v>1.8</v>
      </c>
      <c r="K1161" s="763">
        <f t="shared" si="9"/>
        <v>180</v>
      </c>
      <c r="L1161" s="271"/>
      <c r="M1161" s="447"/>
      <c r="P1161" s="397"/>
      <c r="Q1161" s="397"/>
      <c r="R1161" s="397"/>
      <c r="S1161" s="397"/>
      <c r="T1161" s="397"/>
    </row>
    <row r="1162" spans="3:20" s="872" customFormat="1" ht="17.399999999999999">
      <c r="C1162" s="417">
        <v>8</v>
      </c>
      <c r="D1162" s="641" t="s">
        <v>2250</v>
      </c>
      <c r="E1162" s="644" t="s">
        <v>4838</v>
      </c>
      <c r="F1162" s="1616" t="s">
        <v>2251</v>
      </c>
      <c r="G1162" s="1617"/>
      <c r="H1162" s="1618"/>
      <c r="I1162" s="763">
        <v>472</v>
      </c>
      <c r="J1162" s="763">
        <v>0.5</v>
      </c>
      <c r="K1162" s="763" t="s">
        <v>4843</v>
      </c>
      <c r="L1162" s="271"/>
      <c r="M1162" s="447"/>
      <c r="P1162" s="397"/>
      <c r="Q1162" s="397"/>
      <c r="R1162" s="397"/>
      <c r="S1162" s="397"/>
      <c r="T1162" s="397"/>
    </row>
    <row r="1163" spans="3:20" s="872" customFormat="1" ht="10.95" customHeight="1">
      <c r="C1163" s="637"/>
      <c r="D1163" s="637"/>
      <c r="E1163" s="645"/>
      <c r="F1163" s="637"/>
      <c r="G1163" s="637"/>
      <c r="H1163" s="637"/>
      <c r="I1163" s="483"/>
      <c r="J1163" s="540"/>
      <c r="K1163" s="540"/>
      <c r="L1163" s="271"/>
      <c r="M1163" s="447"/>
      <c r="P1163" s="397"/>
      <c r="Q1163" s="397"/>
      <c r="R1163" s="397"/>
      <c r="S1163" s="397"/>
      <c r="T1163" s="397"/>
    </row>
    <row r="1164" spans="3:20" s="872" customFormat="1" ht="5.25" customHeight="1">
      <c r="E1164" s="888"/>
      <c r="F1164" s="1014"/>
      <c r="I1164" s="540"/>
      <c r="J1164" s="540"/>
      <c r="K1164" s="540"/>
      <c r="L1164" s="271"/>
      <c r="M1164" s="447"/>
      <c r="P1164" s="397"/>
      <c r="Q1164" s="397"/>
      <c r="R1164" s="397"/>
      <c r="S1164" s="397"/>
      <c r="T1164" s="397"/>
    </row>
    <row r="1165" spans="3:20" s="923" customFormat="1" ht="18" customHeight="1">
      <c r="C1165" s="1619" t="s">
        <v>1724</v>
      </c>
      <c r="D1165" s="1619"/>
      <c r="E1165" s="1620"/>
      <c r="F1165" s="1621"/>
      <c r="G1165" s="1620"/>
      <c r="H1165" s="1620"/>
      <c r="M1165" s="925"/>
      <c r="P1165" s="765"/>
      <c r="Q1165" s="765"/>
      <c r="R1165" s="765"/>
      <c r="S1165" s="765"/>
      <c r="T1165" s="765"/>
    </row>
    <row r="1166" spans="3:20" s="872" customFormat="1" ht="10.95" customHeight="1">
      <c r="C1166" s="271"/>
      <c r="D1166" s="271"/>
      <c r="E1166" s="447"/>
      <c r="F1166" s="1009"/>
      <c r="G1166" s="271"/>
      <c r="H1166" s="271"/>
      <c r="I1166" s="271"/>
      <c r="J1166" s="271"/>
      <c r="K1166" s="271"/>
      <c r="L1166" s="271"/>
      <c r="M1166" s="447"/>
      <c r="P1166" s="397"/>
      <c r="Q1166" s="397"/>
      <c r="R1166" s="397"/>
      <c r="S1166" s="397"/>
      <c r="T1166" s="397"/>
    </row>
    <row r="1167" spans="3:20" s="872" customFormat="1" ht="10.95" customHeight="1">
      <c r="C1167" s="271"/>
      <c r="D1167" s="271"/>
      <c r="E1167" s="447"/>
      <c r="F1167" s="1009"/>
      <c r="G1167" s="271"/>
      <c r="H1167" s="271"/>
      <c r="I1167" s="271"/>
      <c r="J1167" s="271"/>
      <c r="K1167" s="271"/>
      <c r="L1167" s="271"/>
      <c r="M1167" s="447"/>
      <c r="P1167" s="397"/>
      <c r="Q1167" s="397"/>
      <c r="R1167" s="397"/>
      <c r="S1167" s="397"/>
      <c r="T1167" s="397"/>
    </row>
    <row r="1168" spans="3:20" s="872" customFormat="1" ht="21">
      <c r="C1168" s="1622" t="s">
        <v>32</v>
      </c>
      <c r="D1168" s="1623"/>
      <c r="E1168" s="1624"/>
      <c r="F1168" s="1018" t="s">
        <v>4809</v>
      </c>
      <c r="G1168" s="933" t="s">
        <v>4810</v>
      </c>
      <c r="H1168" s="933" t="s">
        <v>4617</v>
      </c>
      <c r="I1168" s="933" t="s">
        <v>4014</v>
      </c>
      <c r="J1168" s="933" t="s">
        <v>4026</v>
      </c>
      <c r="K1168" s="933" t="s">
        <v>2339</v>
      </c>
      <c r="L1168" s="271"/>
      <c r="M1168" s="447"/>
      <c r="P1168" s="397"/>
      <c r="Q1168" s="397"/>
      <c r="R1168" s="397"/>
      <c r="S1168" s="397"/>
      <c r="T1168" s="397"/>
    </row>
    <row r="1169" spans="2:20" s="872" customFormat="1" ht="21">
      <c r="C1169" s="1625" t="s">
        <v>1718</v>
      </c>
      <c r="D1169" s="1626"/>
      <c r="E1169" s="1627"/>
      <c r="F1169" s="1019">
        <v>4373.1499999999996</v>
      </c>
      <c r="G1169" s="935">
        <v>2159.9000000000005</v>
      </c>
      <c r="H1169" s="935">
        <v>3929.5</v>
      </c>
      <c r="I1169" s="934">
        <v>6517.6999999999989</v>
      </c>
      <c r="J1169" s="934">
        <v>1352.3000000000002</v>
      </c>
      <c r="K1169" s="934">
        <v>18332.55</v>
      </c>
      <c r="L1169" s="271"/>
      <c r="M1169" s="447"/>
      <c r="P1169" s="397"/>
      <c r="Q1169" s="397"/>
      <c r="R1169" s="397"/>
      <c r="S1169" s="397"/>
      <c r="T1169" s="397"/>
    </row>
    <row r="1170" spans="2:20" s="872" customFormat="1" ht="21">
      <c r="C1170" s="1625" t="s">
        <v>1719</v>
      </c>
      <c r="D1170" s="1626"/>
      <c r="E1170" s="1627"/>
      <c r="F1170" s="1019" t="s">
        <v>3975</v>
      </c>
      <c r="G1170" s="934">
        <v>167.57500000000002</v>
      </c>
      <c r="H1170" s="934">
        <v>395</v>
      </c>
      <c r="I1170" s="934">
        <v>472</v>
      </c>
      <c r="J1170" s="934" t="s">
        <v>3975</v>
      </c>
      <c r="K1170" s="934">
        <f>SUM(F1170:J1170)</f>
        <v>1034.575</v>
      </c>
      <c r="L1170" s="271"/>
      <c r="M1170" s="447"/>
      <c r="P1170" s="397"/>
      <c r="Q1170" s="397"/>
      <c r="R1170" s="397"/>
      <c r="S1170" s="397"/>
      <c r="T1170" s="397"/>
    </row>
    <row r="1171" spans="2:20" s="872" customFormat="1" ht="21">
      <c r="C1171" s="1622" t="s">
        <v>2342</v>
      </c>
      <c r="D1171" s="1623"/>
      <c r="E1171" s="1624"/>
      <c r="F1171" s="1019">
        <v>4373.1499999999996</v>
      </c>
      <c r="G1171" s="934">
        <v>2327.4750000000004</v>
      </c>
      <c r="H1171" s="934">
        <v>4324.5</v>
      </c>
      <c r="I1171" s="934">
        <f>SUM(I1169:I1170)</f>
        <v>6989.6999999999989</v>
      </c>
      <c r="J1171" s="934">
        <v>1352.3000000000002</v>
      </c>
      <c r="K1171" s="934">
        <f>SUM(K1169:K1170)</f>
        <v>19367.125</v>
      </c>
      <c r="L1171" s="271"/>
      <c r="M1171" s="447"/>
      <c r="P1171" s="397"/>
      <c r="Q1171" s="397"/>
      <c r="R1171" s="397"/>
      <c r="S1171" s="397"/>
      <c r="T1171" s="397"/>
    </row>
    <row r="1172" spans="2:20" s="872" customFormat="1" ht="10.95" customHeight="1">
      <c r="C1172" s="271"/>
      <c r="D1172" s="271"/>
      <c r="E1172" s="447"/>
      <c r="F1172" s="1009"/>
      <c r="G1172" s="271"/>
      <c r="H1172" s="271"/>
      <c r="I1172" s="271"/>
      <c r="J1172" s="271"/>
      <c r="K1172" s="271"/>
      <c r="L1172" s="271"/>
      <c r="M1172" s="447"/>
      <c r="P1172" s="397"/>
      <c r="Q1172" s="397"/>
      <c r="R1172" s="397"/>
      <c r="S1172" s="397"/>
      <c r="T1172" s="397"/>
    </row>
    <row r="1173" spans="2:20" s="872" customFormat="1" ht="10.95" customHeight="1">
      <c r="C1173" s="271"/>
      <c r="D1173" s="271"/>
      <c r="E1173" s="447"/>
      <c r="F1173" s="1009"/>
      <c r="G1173" s="271"/>
      <c r="H1173" s="271"/>
      <c r="I1173" s="271"/>
      <c r="J1173" s="271"/>
      <c r="K1173" s="271"/>
      <c r="L1173" s="271"/>
      <c r="M1173" s="447"/>
      <c r="P1173" s="397"/>
      <c r="Q1173" s="397"/>
      <c r="R1173" s="397"/>
      <c r="S1173" s="397"/>
      <c r="T1173" s="397"/>
    </row>
    <row r="1174" spans="2:20" s="872" customFormat="1">
      <c r="C1174" s="271"/>
      <c r="D1174" s="271"/>
      <c r="E1174" s="447"/>
      <c r="F1174" s="1009"/>
      <c r="G1174" s="271"/>
      <c r="H1174" s="271"/>
      <c r="I1174" s="271"/>
      <c r="J1174" s="271"/>
      <c r="K1174" s="271"/>
      <c r="L1174" s="271"/>
      <c r="M1174" s="447"/>
      <c r="P1174" s="397"/>
      <c r="Q1174" s="397"/>
      <c r="R1174" s="397"/>
      <c r="S1174" s="397"/>
      <c r="T1174" s="397"/>
    </row>
    <row r="1175" spans="2:20" ht="21.6" customHeight="1" thickBot="1">
      <c r="B1175" s="439"/>
      <c r="D1175" s="483"/>
      <c r="E1175" s="483"/>
      <c r="F1175" s="540"/>
      <c r="G1175" s="540"/>
      <c r="H1175" s="483"/>
      <c r="I1175" s="540"/>
      <c r="J1175" s="540"/>
      <c r="K1175" s="540"/>
      <c r="L1175" s="936"/>
      <c r="M1175" s="483"/>
    </row>
    <row r="1176" spans="2:20" s="872" customFormat="1" ht="33.75" customHeight="1" thickBot="1">
      <c r="C1176" s="1514" t="s">
        <v>2345</v>
      </c>
      <c r="D1176" s="1515"/>
      <c r="E1176" s="1515"/>
      <c r="F1176" s="1516"/>
      <c r="G1176" s="1515"/>
      <c r="H1176" s="1515"/>
      <c r="I1176" s="1515"/>
      <c r="J1176" s="1515"/>
      <c r="K1176" s="1515"/>
      <c r="L1176" s="1517"/>
      <c r="M1176" s="404"/>
      <c r="P1176" s="397"/>
      <c r="Q1176" s="397"/>
      <c r="R1176" s="397"/>
      <c r="S1176" s="397"/>
      <c r="T1176" s="397"/>
    </row>
    <row r="1177" spans="2:20" ht="17.399999999999999" customHeight="1">
      <c r="B1177" s="439"/>
      <c r="D1177" s="937" t="s">
        <v>3936</v>
      </c>
      <c r="E1177" s="483"/>
      <c r="F1177" s="540"/>
      <c r="G1177" s="540"/>
      <c r="H1177" s="483"/>
      <c r="I1177" s="540"/>
      <c r="J1177" s="540"/>
      <c r="K1177" s="540"/>
      <c r="L1177" s="936"/>
      <c r="M1177" s="483"/>
    </row>
    <row r="1178" spans="2:20" ht="56.25" customHeight="1">
      <c r="C1178" s="919" t="s">
        <v>41</v>
      </c>
      <c r="D1178" s="938" t="s">
        <v>2346</v>
      </c>
      <c r="E1178" s="939" t="s">
        <v>2347</v>
      </c>
      <c r="F1178" s="1020"/>
      <c r="G1178" s="938" t="s">
        <v>2348</v>
      </c>
      <c r="H1178" s="938" t="s">
        <v>2349</v>
      </c>
      <c r="I1178" s="940" t="s">
        <v>1722</v>
      </c>
      <c r="J1178" s="919" t="s">
        <v>1706</v>
      </c>
      <c r="K1178" s="938" t="s">
        <v>2350</v>
      </c>
      <c r="L1178" s="938" t="s">
        <v>2351</v>
      </c>
      <c r="M1178" s="271"/>
    </row>
    <row r="1179" spans="2:20">
      <c r="C1179" s="412">
        <v>1</v>
      </c>
      <c r="D1179" s="499" t="s">
        <v>2228</v>
      </c>
      <c r="E1179" s="629" t="s">
        <v>4844</v>
      </c>
      <c r="F1179" s="630"/>
      <c r="G1179" s="485" t="s">
        <v>4845</v>
      </c>
      <c r="H1179" s="665" t="s">
        <v>4846</v>
      </c>
      <c r="I1179" s="666">
        <v>562632.94999999995</v>
      </c>
      <c r="J1179" s="666">
        <v>562632.94999999995</v>
      </c>
      <c r="K1179" s="416" t="s">
        <v>1709</v>
      </c>
      <c r="L1179" s="416">
        <v>13</v>
      </c>
      <c r="M1179" s="271"/>
      <c r="P1179" s="271"/>
      <c r="Q1179" s="271"/>
      <c r="R1179" s="271"/>
      <c r="S1179" s="271"/>
      <c r="T1179" s="271"/>
    </row>
    <row r="1180" spans="2:20" ht="15" customHeight="1">
      <c r="C1180" s="412">
        <v>2</v>
      </c>
      <c r="D1180" s="499" t="s">
        <v>2228</v>
      </c>
      <c r="E1180" s="629" t="s">
        <v>2900</v>
      </c>
      <c r="F1180" s="630"/>
      <c r="G1180" s="667">
        <v>869000054370</v>
      </c>
      <c r="H1180" s="665" t="s">
        <v>4847</v>
      </c>
      <c r="I1180" s="666">
        <v>253341.92</v>
      </c>
      <c r="J1180" s="666">
        <v>253341.92</v>
      </c>
      <c r="K1180" s="416" t="s">
        <v>1709</v>
      </c>
      <c r="L1180" s="416">
        <v>8</v>
      </c>
      <c r="M1180" s="271"/>
      <c r="P1180" s="271"/>
      <c r="Q1180" s="271"/>
      <c r="R1180" s="271"/>
      <c r="S1180" s="271"/>
      <c r="T1180" s="271"/>
    </row>
    <row r="1181" spans="2:20" ht="15" customHeight="1">
      <c r="C1181" s="412">
        <v>3</v>
      </c>
      <c r="D1181" s="499" t="s">
        <v>2228</v>
      </c>
      <c r="E1181" s="629" t="s">
        <v>2900</v>
      </c>
      <c r="F1181" s="630"/>
      <c r="G1181" s="667">
        <v>869000054372</v>
      </c>
      <c r="H1181" s="665" t="s">
        <v>4848</v>
      </c>
      <c r="I1181" s="666">
        <v>253341.92</v>
      </c>
      <c r="J1181" s="666">
        <v>253341.92</v>
      </c>
      <c r="K1181" s="416" t="s">
        <v>1709</v>
      </c>
      <c r="L1181" s="416">
        <v>8</v>
      </c>
      <c r="M1181" s="271"/>
      <c r="P1181" s="271"/>
      <c r="Q1181" s="271"/>
      <c r="R1181" s="271"/>
      <c r="S1181" s="271"/>
      <c r="T1181" s="271"/>
    </row>
    <row r="1182" spans="2:20" ht="15" customHeight="1">
      <c r="C1182" s="412">
        <v>4</v>
      </c>
      <c r="D1182" s="499" t="s">
        <v>2228</v>
      </c>
      <c r="E1182" s="629" t="s">
        <v>2900</v>
      </c>
      <c r="F1182" s="630"/>
      <c r="G1182" s="667">
        <v>869000054374</v>
      </c>
      <c r="H1182" s="665" t="s">
        <v>3082</v>
      </c>
      <c r="I1182" s="666">
        <v>253341.92</v>
      </c>
      <c r="J1182" s="666">
        <v>253341.92</v>
      </c>
      <c r="K1182" s="416" t="s">
        <v>1709</v>
      </c>
      <c r="L1182" s="416">
        <v>8</v>
      </c>
      <c r="M1182" s="271"/>
      <c r="P1182" s="271"/>
      <c r="Q1182" s="271"/>
      <c r="R1182" s="271"/>
      <c r="S1182" s="271"/>
      <c r="T1182" s="271"/>
    </row>
    <row r="1183" spans="2:20" ht="15" customHeight="1">
      <c r="C1183" s="412">
        <v>5</v>
      </c>
      <c r="D1183" s="499" t="s">
        <v>2228</v>
      </c>
      <c r="E1183" s="629" t="s">
        <v>2900</v>
      </c>
      <c r="F1183" s="630"/>
      <c r="G1183" s="667">
        <v>869000054375</v>
      </c>
      <c r="H1183" s="665" t="s">
        <v>3083</v>
      </c>
      <c r="I1183" s="666">
        <v>253341.92</v>
      </c>
      <c r="J1183" s="666">
        <v>253341.92</v>
      </c>
      <c r="K1183" s="416" t="s">
        <v>1709</v>
      </c>
      <c r="L1183" s="416">
        <v>8</v>
      </c>
      <c r="M1183" s="271"/>
      <c r="P1183" s="271"/>
      <c r="Q1183" s="271"/>
      <c r="R1183" s="271"/>
      <c r="S1183" s="271"/>
      <c r="T1183" s="271"/>
    </row>
    <row r="1184" spans="2:20" ht="15" customHeight="1">
      <c r="C1184" s="412">
        <v>6</v>
      </c>
      <c r="D1184" s="499" t="s">
        <v>2228</v>
      </c>
      <c r="E1184" s="629" t="s">
        <v>2900</v>
      </c>
      <c r="F1184" s="630"/>
      <c r="G1184" s="667">
        <v>869000054408</v>
      </c>
      <c r="H1184" s="665" t="s">
        <v>4849</v>
      </c>
      <c r="I1184" s="666">
        <v>253341.93</v>
      </c>
      <c r="J1184" s="666">
        <v>253341.93</v>
      </c>
      <c r="K1184" s="416" t="s">
        <v>1709</v>
      </c>
      <c r="L1184" s="416">
        <v>8</v>
      </c>
      <c r="M1184" s="271"/>
      <c r="P1184" s="271"/>
      <c r="Q1184" s="271"/>
      <c r="R1184" s="271"/>
      <c r="S1184" s="271"/>
      <c r="T1184" s="271"/>
    </row>
    <row r="1185" spans="3:20" ht="15" customHeight="1">
      <c r="C1185" s="412">
        <v>7</v>
      </c>
      <c r="D1185" s="499" t="s">
        <v>2228</v>
      </c>
      <c r="E1185" s="629" t="s">
        <v>2900</v>
      </c>
      <c r="F1185" s="630"/>
      <c r="G1185" s="667">
        <v>869000054410</v>
      </c>
      <c r="H1185" s="665" t="s">
        <v>4850</v>
      </c>
      <c r="I1185" s="666">
        <v>253341.93</v>
      </c>
      <c r="J1185" s="666">
        <v>253341.93</v>
      </c>
      <c r="K1185" s="416" t="s">
        <v>1709</v>
      </c>
      <c r="L1185" s="416">
        <v>8</v>
      </c>
      <c r="M1185" s="271"/>
      <c r="P1185" s="271"/>
      <c r="Q1185" s="271"/>
      <c r="R1185" s="271"/>
      <c r="S1185" s="271"/>
      <c r="T1185" s="271"/>
    </row>
    <row r="1186" spans="3:20" ht="15" customHeight="1">
      <c r="C1186" s="412">
        <v>8</v>
      </c>
      <c r="D1186" s="499" t="s">
        <v>2228</v>
      </c>
      <c r="E1186" s="629" t="s">
        <v>2900</v>
      </c>
      <c r="F1186" s="630"/>
      <c r="G1186" s="667">
        <v>869000054412</v>
      </c>
      <c r="H1186" s="665" t="s">
        <v>4851</v>
      </c>
      <c r="I1186" s="666">
        <v>253341.93</v>
      </c>
      <c r="J1186" s="666">
        <v>253341.93</v>
      </c>
      <c r="K1186" s="416" t="s">
        <v>1709</v>
      </c>
      <c r="L1186" s="416">
        <v>8</v>
      </c>
      <c r="M1186" s="271"/>
      <c r="P1186" s="271"/>
      <c r="Q1186" s="271"/>
      <c r="R1186" s="271"/>
      <c r="S1186" s="271"/>
      <c r="T1186" s="271"/>
    </row>
    <row r="1187" spans="3:20" ht="15" customHeight="1">
      <c r="C1187" s="412">
        <v>9</v>
      </c>
      <c r="D1187" s="499" t="s">
        <v>2228</v>
      </c>
      <c r="E1187" s="629" t="s">
        <v>2900</v>
      </c>
      <c r="F1187" s="630"/>
      <c r="G1187" s="667">
        <v>869000054414</v>
      </c>
      <c r="H1187" s="665" t="s">
        <v>4852</v>
      </c>
      <c r="I1187" s="666">
        <v>253341.93</v>
      </c>
      <c r="J1187" s="666">
        <v>253341.93</v>
      </c>
      <c r="K1187" s="416" t="s">
        <v>1709</v>
      </c>
      <c r="L1187" s="416">
        <v>8</v>
      </c>
      <c r="M1187" s="271"/>
      <c r="P1187" s="271"/>
      <c r="Q1187" s="271"/>
      <c r="R1187" s="271"/>
      <c r="S1187" s="271"/>
      <c r="T1187" s="271"/>
    </row>
    <row r="1188" spans="3:20" ht="15" customHeight="1">
      <c r="C1188" s="412">
        <v>10</v>
      </c>
      <c r="D1188" s="499" t="s">
        <v>2228</v>
      </c>
      <c r="E1188" s="629" t="s">
        <v>2900</v>
      </c>
      <c r="F1188" s="630"/>
      <c r="G1188" s="667">
        <v>869000054416</v>
      </c>
      <c r="H1188" s="665" t="s">
        <v>4853</v>
      </c>
      <c r="I1188" s="666">
        <v>253341.93</v>
      </c>
      <c r="J1188" s="666">
        <v>253341.93</v>
      </c>
      <c r="K1188" s="416" t="s">
        <v>1709</v>
      </c>
      <c r="L1188" s="416">
        <v>8</v>
      </c>
      <c r="M1188" s="271"/>
      <c r="P1188" s="271"/>
      <c r="Q1188" s="271"/>
      <c r="R1188" s="271"/>
      <c r="S1188" s="271"/>
      <c r="T1188" s="271"/>
    </row>
    <row r="1189" spans="3:20" ht="15" customHeight="1">
      <c r="C1189" s="412">
        <v>11</v>
      </c>
      <c r="D1189" s="499" t="s">
        <v>2228</v>
      </c>
      <c r="E1189" s="629" t="s">
        <v>2900</v>
      </c>
      <c r="F1189" s="630"/>
      <c r="G1189" s="667">
        <v>869000054418</v>
      </c>
      <c r="H1189" s="665" t="s">
        <v>4854</v>
      </c>
      <c r="I1189" s="666">
        <v>253341.93</v>
      </c>
      <c r="J1189" s="666">
        <v>253341.93</v>
      </c>
      <c r="K1189" s="416" t="s">
        <v>1709</v>
      </c>
      <c r="L1189" s="416">
        <v>8</v>
      </c>
      <c r="M1189" s="271"/>
      <c r="P1189" s="271"/>
      <c r="Q1189" s="271"/>
      <c r="R1189" s="271"/>
      <c r="S1189" s="271"/>
      <c r="T1189" s="271"/>
    </row>
    <row r="1190" spans="3:20" ht="15" customHeight="1">
      <c r="C1190" s="412">
        <v>12</v>
      </c>
      <c r="D1190" s="499" t="s">
        <v>2228</v>
      </c>
      <c r="E1190" s="629" t="s">
        <v>4855</v>
      </c>
      <c r="F1190" s="630"/>
      <c r="G1190" s="667">
        <v>869000055890</v>
      </c>
      <c r="H1190" s="665" t="s">
        <v>4856</v>
      </c>
      <c r="I1190" s="666">
        <v>940992</v>
      </c>
      <c r="J1190" s="666">
        <v>940992</v>
      </c>
      <c r="K1190" s="416" t="s">
        <v>1709</v>
      </c>
      <c r="L1190" s="416">
        <v>15</v>
      </c>
      <c r="M1190" s="271"/>
      <c r="P1190" s="271"/>
      <c r="Q1190" s="271"/>
      <c r="R1190" s="271"/>
      <c r="S1190" s="271"/>
      <c r="T1190" s="271"/>
    </row>
    <row r="1191" spans="3:20" ht="15" customHeight="1">
      <c r="C1191" s="412">
        <v>13</v>
      </c>
      <c r="D1191" s="499" t="s">
        <v>2228</v>
      </c>
      <c r="E1191" s="629" t="s">
        <v>4855</v>
      </c>
      <c r="F1191" s="630"/>
      <c r="G1191" s="667">
        <v>869000055892</v>
      </c>
      <c r="H1191" s="665" t="s">
        <v>4857</v>
      </c>
      <c r="I1191" s="666">
        <v>940992</v>
      </c>
      <c r="J1191" s="666">
        <v>940992</v>
      </c>
      <c r="K1191" s="416" t="s">
        <v>1709</v>
      </c>
      <c r="L1191" s="416">
        <v>15</v>
      </c>
      <c r="M1191" s="271"/>
      <c r="P1191" s="271"/>
      <c r="Q1191" s="271"/>
      <c r="R1191" s="271"/>
      <c r="S1191" s="271"/>
      <c r="T1191" s="271"/>
    </row>
    <row r="1192" spans="3:20" ht="15" customHeight="1">
      <c r="C1192" s="412">
        <v>14</v>
      </c>
      <c r="D1192" s="499" t="s">
        <v>2228</v>
      </c>
      <c r="E1192" s="629" t="s">
        <v>4858</v>
      </c>
      <c r="F1192" s="630"/>
      <c r="G1192" s="667">
        <v>869000058644</v>
      </c>
      <c r="H1192" s="665" t="s">
        <v>4859</v>
      </c>
      <c r="I1192" s="666">
        <v>180000</v>
      </c>
      <c r="J1192" s="666">
        <v>180000</v>
      </c>
      <c r="K1192" s="416" t="s">
        <v>1709</v>
      </c>
      <c r="L1192" s="416">
        <v>7</v>
      </c>
      <c r="M1192" s="271"/>
      <c r="P1192" s="271"/>
      <c r="Q1192" s="271"/>
      <c r="R1192" s="271"/>
      <c r="S1192" s="271"/>
      <c r="T1192" s="271"/>
    </row>
    <row r="1193" spans="3:20" ht="15" customHeight="1">
      <c r="C1193" s="412">
        <v>15</v>
      </c>
      <c r="D1193" s="499" t="s">
        <v>2228</v>
      </c>
      <c r="E1193" s="629" t="s">
        <v>4858</v>
      </c>
      <c r="F1193" s="630"/>
      <c r="G1193" s="667">
        <v>869000058645</v>
      </c>
      <c r="H1193" s="665" t="s">
        <v>4860</v>
      </c>
      <c r="I1193" s="666">
        <v>180000</v>
      </c>
      <c r="J1193" s="666">
        <v>180000</v>
      </c>
      <c r="K1193" s="416" t="s">
        <v>1709</v>
      </c>
      <c r="L1193" s="416">
        <v>7</v>
      </c>
      <c r="M1193" s="271"/>
      <c r="P1193" s="271"/>
      <c r="Q1193" s="271"/>
      <c r="R1193" s="271"/>
      <c r="S1193" s="271"/>
      <c r="T1193" s="271"/>
    </row>
    <row r="1194" spans="3:20" ht="15" customHeight="1">
      <c r="C1194" s="412">
        <v>16</v>
      </c>
      <c r="D1194" s="499" t="s">
        <v>2228</v>
      </c>
      <c r="E1194" s="629" t="s">
        <v>4858</v>
      </c>
      <c r="F1194" s="630"/>
      <c r="G1194" s="667">
        <v>869000058646</v>
      </c>
      <c r="H1194" s="665" t="s">
        <v>4861</v>
      </c>
      <c r="I1194" s="666">
        <v>180000</v>
      </c>
      <c r="J1194" s="666">
        <v>180000</v>
      </c>
      <c r="K1194" s="416" t="s">
        <v>1709</v>
      </c>
      <c r="L1194" s="416">
        <v>7</v>
      </c>
      <c r="M1194" s="271"/>
      <c r="P1194" s="271"/>
      <c r="Q1194" s="271"/>
      <c r="R1194" s="271"/>
      <c r="S1194" s="271"/>
      <c r="T1194" s="271"/>
    </row>
    <row r="1195" spans="3:20" ht="15" customHeight="1">
      <c r="C1195" s="412">
        <v>17</v>
      </c>
      <c r="D1195" s="497" t="s">
        <v>2352</v>
      </c>
      <c r="E1195" s="545" t="s">
        <v>2353</v>
      </c>
      <c r="F1195" s="441"/>
      <c r="G1195" s="503">
        <v>869000058902</v>
      </c>
      <c r="H1195" s="668" t="s">
        <v>2354</v>
      </c>
      <c r="I1195" s="669">
        <v>301591.18</v>
      </c>
      <c r="J1195" s="670">
        <v>301591.18</v>
      </c>
      <c r="K1195" s="414" t="s">
        <v>1709</v>
      </c>
      <c r="L1195" s="941">
        <v>4.5</v>
      </c>
      <c r="M1195" s="271"/>
      <c r="P1195" s="271"/>
      <c r="Q1195" s="271"/>
      <c r="R1195" s="271"/>
      <c r="S1195" s="271"/>
      <c r="T1195" s="271"/>
    </row>
    <row r="1196" spans="3:20" ht="15" customHeight="1">
      <c r="C1196" s="412">
        <v>18</v>
      </c>
      <c r="D1196" s="497" t="s">
        <v>2352</v>
      </c>
      <c r="E1196" s="545" t="s">
        <v>2355</v>
      </c>
      <c r="F1196" s="441"/>
      <c r="G1196" s="506">
        <v>869000061177</v>
      </c>
      <c r="H1196" s="668" t="s">
        <v>2356</v>
      </c>
      <c r="I1196" s="669">
        <v>386280</v>
      </c>
      <c r="J1196" s="670">
        <v>386280</v>
      </c>
      <c r="K1196" s="414" t="s">
        <v>1709</v>
      </c>
      <c r="L1196" s="941">
        <v>12</v>
      </c>
      <c r="M1196" s="271"/>
      <c r="P1196" s="271"/>
      <c r="Q1196" s="271"/>
      <c r="R1196" s="271"/>
      <c r="S1196" s="271"/>
      <c r="T1196" s="271"/>
    </row>
    <row r="1197" spans="3:20" ht="15" customHeight="1">
      <c r="C1197" s="412">
        <v>19</v>
      </c>
      <c r="D1197" s="497" t="s">
        <v>2352</v>
      </c>
      <c r="E1197" s="545" t="s">
        <v>2357</v>
      </c>
      <c r="F1197" s="441"/>
      <c r="G1197" s="506">
        <v>869000070792</v>
      </c>
      <c r="H1197" s="668" t="s">
        <v>2358</v>
      </c>
      <c r="I1197" s="669">
        <v>193160</v>
      </c>
      <c r="J1197" s="670">
        <v>193160</v>
      </c>
      <c r="K1197" s="414" t="s">
        <v>1709</v>
      </c>
      <c r="L1197" s="941">
        <v>5</v>
      </c>
      <c r="M1197" s="271"/>
      <c r="P1197" s="271"/>
      <c r="Q1197" s="271"/>
      <c r="R1197" s="271"/>
      <c r="S1197" s="271"/>
      <c r="T1197" s="271"/>
    </row>
    <row r="1198" spans="3:20" ht="15" customHeight="1">
      <c r="C1198" s="412">
        <v>20</v>
      </c>
      <c r="D1198" s="497" t="s">
        <v>2352</v>
      </c>
      <c r="E1198" s="545" t="s">
        <v>2357</v>
      </c>
      <c r="F1198" s="441"/>
      <c r="G1198" s="506">
        <v>869000070793</v>
      </c>
      <c r="H1198" s="668" t="s">
        <v>2359</v>
      </c>
      <c r="I1198" s="669">
        <v>193160</v>
      </c>
      <c r="J1198" s="670">
        <v>193160</v>
      </c>
      <c r="K1198" s="414" t="s">
        <v>1709</v>
      </c>
      <c r="L1198" s="941">
        <v>5</v>
      </c>
      <c r="M1198" s="271"/>
      <c r="P1198" s="271"/>
      <c r="Q1198" s="271"/>
      <c r="R1198" s="271"/>
      <c r="S1198" s="271"/>
      <c r="T1198" s="271"/>
    </row>
    <row r="1199" spans="3:20" ht="15" customHeight="1">
      <c r="C1199" s="412">
        <v>21</v>
      </c>
      <c r="D1199" s="497" t="s">
        <v>2352</v>
      </c>
      <c r="E1199" s="545" t="s">
        <v>2357</v>
      </c>
      <c r="F1199" s="441"/>
      <c r="G1199" s="506">
        <v>869000070794</v>
      </c>
      <c r="H1199" s="668" t="s">
        <v>2360</v>
      </c>
      <c r="I1199" s="669">
        <v>193160</v>
      </c>
      <c r="J1199" s="670">
        <v>193160</v>
      </c>
      <c r="K1199" s="414" t="s">
        <v>1709</v>
      </c>
      <c r="L1199" s="941">
        <v>5</v>
      </c>
      <c r="M1199" s="271"/>
      <c r="P1199" s="271"/>
      <c r="Q1199" s="271"/>
      <c r="R1199" s="271"/>
      <c r="S1199" s="271"/>
      <c r="T1199" s="271"/>
    </row>
    <row r="1200" spans="3:20" ht="15" customHeight="1">
      <c r="C1200" s="412">
        <v>22</v>
      </c>
      <c r="D1200" s="497" t="s">
        <v>2352</v>
      </c>
      <c r="E1200" s="545" t="s">
        <v>2357</v>
      </c>
      <c r="F1200" s="441"/>
      <c r="G1200" s="506">
        <v>869000070795</v>
      </c>
      <c r="H1200" s="668" t="s">
        <v>2361</v>
      </c>
      <c r="I1200" s="669">
        <v>193160</v>
      </c>
      <c r="J1200" s="670">
        <v>193160</v>
      </c>
      <c r="K1200" s="414" t="s">
        <v>1709</v>
      </c>
      <c r="L1200" s="941">
        <v>5</v>
      </c>
      <c r="M1200" s="271"/>
      <c r="P1200" s="271"/>
      <c r="Q1200" s="271"/>
      <c r="R1200" s="271"/>
      <c r="S1200" s="271"/>
      <c r="T1200" s="271"/>
    </row>
    <row r="1201" spans="3:20" ht="15" customHeight="1">
      <c r="C1201" s="412">
        <v>23</v>
      </c>
      <c r="D1201" s="497" t="s">
        <v>2352</v>
      </c>
      <c r="E1201" s="545" t="s">
        <v>2357</v>
      </c>
      <c r="F1201" s="441"/>
      <c r="G1201" s="506">
        <v>869000070796</v>
      </c>
      <c r="H1201" s="668" t="s">
        <v>2362</v>
      </c>
      <c r="I1201" s="669">
        <v>193160</v>
      </c>
      <c r="J1201" s="670">
        <v>193160</v>
      </c>
      <c r="K1201" s="414" t="s">
        <v>1709</v>
      </c>
      <c r="L1201" s="941">
        <v>5</v>
      </c>
      <c r="M1201" s="271"/>
      <c r="P1201" s="271"/>
      <c r="Q1201" s="271"/>
      <c r="R1201" s="271"/>
      <c r="S1201" s="271"/>
      <c r="T1201" s="271"/>
    </row>
    <row r="1202" spans="3:20" ht="15" customHeight="1">
      <c r="C1202" s="412">
        <v>24</v>
      </c>
      <c r="D1202" s="497" t="s">
        <v>2352</v>
      </c>
      <c r="E1202" s="545" t="s">
        <v>2357</v>
      </c>
      <c r="F1202" s="441"/>
      <c r="G1202" s="506">
        <v>869000070797</v>
      </c>
      <c r="H1202" s="668" t="s">
        <v>2363</v>
      </c>
      <c r="I1202" s="669">
        <v>193160</v>
      </c>
      <c r="J1202" s="670">
        <v>193160</v>
      </c>
      <c r="K1202" s="414" t="s">
        <v>1709</v>
      </c>
      <c r="L1202" s="941">
        <v>5</v>
      </c>
      <c r="M1202" s="271"/>
      <c r="P1202" s="271"/>
      <c r="Q1202" s="271"/>
      <c r="R1202" s="271"/>
      <c r="S1202" s="271"/>
      <c r="T1202" s="271"/>
    </row>
    <row r="1203" spans="3:20" ht="15" customHeight="1">
      <c r="C1203" s="412">
        <v>25</v>
      </c>
      <c r="D1203" s="497" t="s">
        <v>2352</v>
      </c>
      <c r="E1203" s="545" t="s">
        <v>2357</v>
      </c>
      <c r="F1203" s="441"/>
      <c r="G1203" s="506">
        <v>869000070798</v>
      </c>
      <c r="H1203" s="668" t="s">
        <v>2364</v>
      </c>
      <c r="I1203" s="669">
        <v>193160</v>
      </c>
      <c r="J1203" s="670">
        <v>193160</v>
      </c>
      <c r="K1203" s="414" t="s">
        <v>1709</v>
      </c>
      <c r="L1203" s="941">
        <v>5</v>
      </c>
      <c r="M1203" s="271"/>
      <c r="P1203" s="271"/>
      <c r="Q1203" s="271"/>
      <c r="R1203" s="271"/>
      <c r="S1203" s="271"/>
      <c r="T1203" s="271"/>
    </row>
    <row r="1204" spans="3:20" ht="15" customHeight="1">
      <c r="C1204" s="412">
        <v>26</v>
      </c>
      <c r="D1204" s="497" t="s">
        <v>2352</v>
      </c>
      <c r="E1204" s="545" t="s">
        <v>2365</v>
      </c>
      <c r="F1204" s="441"/>
      <c r="G1204" s="506">
        <v>869000070799</v>
      </c>
      <c r="H1204" s="668" t="s">
        <v>2366</v>
      </c>
      <c r="I1204" s="669">
        <v>250000</v>
      </c>
      <c r="J1204" s="670">
        <v>250000</v>
      </c>
      <c r="K1204" s="414" t="s">
        <v>1709</v>
      </c>
      <c r="L1204" s="941">
        <v>4.5</v>
      </c>
      <c r="M1204" s="271"/>
      <c r="P1204" s="271"/>
      <c r="Q1204" s="271"/>
      <c r="R1204" s="271"/>
      <c r="S1204" s="271"/>
      <c r="T1204" s="271"/>
    </row>
    <row r="1205" spans="3:20" ht="15" customHeight="1">
      <c r="C1205" s="412">
        <v>27</v>
      </c>
      <c r="D1205" s="497" t="s">
        <v>2352</v>
      </c>
      <c r="E1205" s="545" t="s">
        <v>2104</v>
      </c>
      <c r="F1205" s="441"/>
      <c r="G1205" s="506">
        <v>869000070736</v>
      </c>
      <c r="H1205" s="668" t="s">
        <v>2367</v>
      </c>
      <c r="I1205" s="669">
        <v>333520</v>
      </c>
      <c r="J1205" s="670">
        <v>333520</v>
      </c>
      <c r="K1205" s="414" t="s">
        <v>1712</v>
      </c>
      <c r="L1205" s="941">
        <v>4.5</v>
      </c>
      <c r="M1205" s="271"/>
      <c r="P1205" s="271"/>
      <c r="Q1205" s="271"/>
      <c r="R1205" s="271"/>
      <c r="S1205" s="271"/>
      <c r="T1205" s="271"/>
    </row>
    <row r="1206" spans="3:20" ht="15" customHeight="1">
      <c r="C1206" s="412">
        <v>28</v>
      </c>
      <c r="D1206" s="497" t="s">
        <v>2352</v>
      </c>
      <c r="E1206" s="545" t="s">
        <v>2104</v>
      </c>
      <c r="F1206" s="441"/>
      <c r="G1206" s="506">
        <v>869000070739</v>
      </c>
      <c r="H1206" s="668" t="s">
        <v>2368</v>
      </c>
      <c r="I1206" s="669">
        <v>333520</v>
      </c>
      <c r="J1206" s="670">
        <v>333520</v>
      </c>
      <c r="K1206" s="414" t="s">
        <v>1712</v>
      </c>
      <c r="L1206" s="941">
        <v>4.5</v>
      </c>
      <c r="M1206" s="271"/>
      <c r="P1206" s="271"/>
      <c r="Q1206" s="271"/>
      <c r="R1206" s="271"/>
      <c r="S1206" s="271"/>
      <c r="T1206" s="271"/>
    </row>
    <row r="1207" spans="3:20" ht="15" customHeight="1">
      <c r="C1207" s="412">
        <v>29</v>
      </c>
      <c r="D1207" s="497" t="s">
        <v>2352</v>
      </c>
      <c r="E1207" s="545" t="s">
        <v>2369</v>
      </c>
      <c r="F1207" s="441"/>
      <c r="G1207" s="506">
        <v>869000070784</v>
      </c>
      <c r="H1207" s="668" t="s">
        <v>2370</v>
      </c>
      <c r="I1207" s="669">
        <v>141680</v>
      </c>
      <c r="J1207" s="670">
        <v>141680</v>
      </c>
      <c r="K1207" s="414" t="s">
        <v>1712</v>
      </c>
      <c r="L1207" s="941">
        <v>4.5</v>
      </c>
      <c r="M1207" s="271"/>
      <c r="P1207" s="271"/>
      <c r="Q1207" s="271"/>
      <c r="R1207" s="271"/>
      <c r="S1207" s="271"/>
      <c r="T1207" s="271"/>
    </row>
    <row r="1208" spans="3:20" ht="15" customHeight="1">
      <c r="C1208" s="412">
        <v>30</v>
      </c>
      <c r="D1208" s="497" t="s">
        <v>2352</v>
      </c>
      <c r="E1208" s="545" t="s">
        <v>2369</v>
      </c>
      <c r="F1208" s="441"/>
      <c r="G1208" s="506">
        <v>869000070785</v>
      </c>
      <c r="H1208" s="668" t="s">
        <v>2371</v>
      </c>
      <c r="I1208" s="669">
        <v>141680</v>
      </c>
      <c r="J1208" s="670">
        <v>141680</v>
      </c>
      <c r="K1208" s="414" t="s">
        <v>1712</v>
      </c>
      <c r="L1208" s="941">
        <v>4.5</v>
      </c>
      <c r="M1208" s="271"/>
      <c r="P1208" s="271"/>
      <c r="Q1208" s="271"/>
      <c r="R1208" s="271"/>
      <c r="S1208" s="271"/>
      <c r="T1208" s="271"/>
    </row>
    <row r="1209" spans="3:20" ht="15" customHeight="1">
      <c r="C1209" s="412">
        <v>31</v>
      </c>
      <c r="D1209" s="497" t="s">
        <v>2352</v>
      </c>
      <c r="E1209" s="545" t="s">
        <v>2369</v>
      </c>
      <c r="F1209" s="441"/>
      <c r="G1209" s="506">
        <v>869000070786</v>
      </c>
      <c r="H1209" s="668" t="s">
        <v>2372</v>
      </c>
      <c r="I1209" s="669">
        <v>141680</v>
      </c>
      <c r="J1209" s="670">
        <v>141680</v>
      </c>
      <c r="K1209" s="414" t="s">
        <v>1712</v>
      </c>
      <c r="L1209" s="941">
        <v>4.5</v>
      </c>
      <c r="M1209" s="271"/>
      <c r="P1209" s="271"/>
      <c r="Q1209" s="271"/>
      <c r="R1209" s="271"/>
      <c r="S1209" s="271"/>
      <c r="T1209" s="271"/>
    </row>
    <row r="1210" spans="3:20" ht="15" customHeight="1">
      <c r="C1210" s="412">
        <v>32</v>
      </c>
      <c r="D1210" s="497" t="s">
        <v>2352</v>
      </c>
      <c r="E1210" s="545" t="s">
        <v>2369</v>
      </c>
      <c r="F1210" s="441"/>
      <c r="G1210" s="506">
        <v>869000070787</v>
      </c>
      <c r="H1210" s="668" t="s">
        <v>2373</v>
      </c>
      <c r="I1210" s="669">
        <v>141680</v>
      </c>
      <c r="J1210" s="670">
        <v>141680</v>
      </c>
      <c r="K1210" s="414" t="s">
        <v>1712</v>
      </c>
      <c r="L1210" s="941">
        <v>4.5</v>
      </c>
      <c r="M1210" s="271"/>
      <c r="P1210" s="271"/>
      <c r="Q1210" s="271"/>
      <c r="R1210" s="271"/>
      <c r="S1210" s="271"/>
      <c r="T1210" s="271"/>
    </row>
    <row r="1211" spans="3:20" ht="15" customHeight="1">
      <c r="C1211" s="412">
        <v>33</v>
      </c>
      <c r="D1211" s="497" t="s">
        <v>2352</v>
      </c>
      <c r="E1211" s="545" t="s">
        <v>2104</v>
      </c>
      <c r="F1211" s="441"/>
      <c r="G1211" s="506">
        <v>869000070814</v>
      </c>
      <c r="H1211" s="668" t="s">
        <v>2374</v>
      </c>
      <c r="I1211" s="669">
        <v>333520</v>
      </c>
      <c r="J1211" s="670">
        <v>333520</v>
      </c>
      <c r="K1211" s="414" t="s">
        <v>1712</v>
      </c>
      <c r="L1211" s="941">
        <v>4.5</v>
      </c>
      <c r="M1211" s="271"/>
      <c r="P1211" s="271"/>
      <c r="Q1211" s="271"/>
      <c r="R1211" s="271"/>
      <c r="S1211" s="271"/>
      <c r="T1211" s="271"/>
    </row>
    <row r="1212" spans="3:20" ht="15" customHeight="1">
      <c r="C1212" s="412">
        <v>34</v>
      </c>
      <c r="D1212" s="497" t="s">
        <v>2352</v>
      </c>
      <c r="E1212" s="545" t="s">
        <v>2104</v>
      </c>
      <c r="F1212" s="441"/>
      <c r="G1212" s="506">
        <v>869000070815</v>
      </c>
      <c r="H1212" s="668" t="s">
        <v>2375</v>
      </c>
      <c r="I1212" s="669">
        <v>333520</v>
      </c>
      <c r="J1212" s="670">
        <v>333520</v>
      </c>
      <c r="K1212" s="414" t="s">
        <v>1712</v>
      </c>
      <c r="L1212" s="941">
        <v>4.5</v>
      </c>
      <c r="M1212" s="271"/>
      <c r="P1212" s="271"/>
      <c r="Q1212" s="271"/>
      <c r="R1212" s="271"/>
      <c r="S1212" s="271"/>
      <c r="T1212" s="271"/>
    </row>
    <row r="1213" spans="3:20" ht="15" customHeight="1">
      <c r="C1213" s="412">
        <v>35</v>
      </c>
      <c r="D1213" s="497" t="s">
        <v>2352</v>
      </c>
      <c r="E1213" s="545" t="s">
        <v>2104</v>
      </c>
      <c r="F1213" s="441"/>
      <c r="G1213" s="506">
        <v>869000070816</v>
      </c>
      <c r="H1213" s="668" t="s">
        <v>2376</v>
      </c>
      <c r="I1213" s="669">
        <v>333520</v>
      </c>
      <c r="J1213" s="670">
        <v>333520</v>
      </c>
      <c r="K1213" s="414" t="s">
        <v>1712</v>
      </c>
      <c r="L1213" s="941">
        <v>4.5</v>
      </c>
      <c r="M1213" s="271"/>
      <c r="P1213" s="271"/>
      <c r="Q1213" s="271"/>
      <c r="R1213" s="271"/>
      <c r="S1213" s="271"/>
      <c r="T1213" s="271"/>
    </row>
    <row r="1214" spans="3:20" ht="15" customHeight="1">
      <c r="C1214" s="412">
        <v>36</v>
      </c>
      <c r="D1214" s="497" t="s">
        <v>2352</v>
      </c>
      <c r="E1214" s="545" t="s">
        <v>2104</v>
      </c>
      <c r="F1214" s="441"/>
      <c r="G1214" s="506">
        <v>869000070817</v>
      </c>
      <c r="H1214" s="668" t="s">
        <v>2377</v>
      </c>
      <c r="I1214" s="669">
        <v>333520</v>
      </c>
      <c r="J1214" s="670">
        <v>333520</v>
      </c>
      <c r="K1214" s="414" t="s">
        <v>1712</v>
      </c>
      <c r="L1214" s="941">
        <v>4.5</v>
      </c>
      <c r="M1214" s="271"/>
      <c r="P1214" s="271"/>
      <c r="Q1214" s="271"/>
      <c r="R1214" s="271"/>
      <c r="S1214" s="271"/>
      <c r="T1214" s="271"/>
    </row>
    <row r="1215" spans="3:20" ht="15" customHeight="1">
      <c r="C1215" s="412">
        <v>37</v>
      </c>
      <c r="D1215" s="497" t="s">
        <v>2352</v>
      </c>
      <c r="E1215" s="545" t="s">
        <v>2104</v>
      </c>
      <c r="F1215" s="441"/>
      <c r="G1215" s="506">
        <v>869000070819</v>
      </c>
      <c r="H1215" s="668" t="s">
        <v>2378</v>
      </c>
      <c r="I1215" s="669">
        <v>333520</v>
      </c>
      <c r="J1215" s="670">
        <v>333520</v>
      </c>
      <c r="K1215" s="414" t="s">
        <v>1712</v>
      </c>
      <c r="L1215" s="941">
        <v>4.5</v>
      </c>
      <c r="M1215" s="271"/>
      <c r="P1215" s="271"/>
      <c r="Q1215" s="271"/>
      <c r="R1215" s="271"/>
      <c r="S1215" s="271"/>
      <c r="T1215" s="271"/>
    </row>
    <row r="1216" spans="3:20" ht="15" customHeight="1">
      <c r="C1216" s="412">
        <v>38</v>
      </c>
      <c r="D1216" s="497" t="s">
        <v>2352</v>
      </c>
      <c r="E1216" s="545" t="s">
        <v>2104</v>
      </c>
      <c r="F1216" s="441"/>
      <c r="G1216" s="506">
        <v>869000070820</v>
      </c>
      <c r="H1216" s="668" t="s">
        <v>2379</v>
      </c>
      <c r="I1216" s="669">
        <v>333520</v>
      </c>
      <c r="J1216" s="670">
        <v>333520</v>
      </c>
      <c r="K1216" s="414" t="s">
        <v>1712</v>
      </c>
      <c r="L1216" s="941">
        <v>4.5</v>
      </c>
      <c r="M1216" s="271"/>
      <c r="P1216" s="271"/>
      <c r="Q1216" s="271"/>
      <c r="R1216" s="271"/>
      <c r="S1216" s="271"/>
      <c r="T1216" s="271"/>
    </row>
    <row r="1217" spans="3:20" ht="15" customHeight="1">
      <c r="C1217" s="412">
        <v>39</v>
      </c>
      <c r="D1217" s="497" t="s">
        <v>2352</v>
      </c>
      <c r="E1217" s="545" t="s">
        <v>2104</v>
      </c>
      <c r="F1217" s="441"/>
      <c r="G1217" s="506">
        <v>869000070824</v>
      </c>
      <c r="H1217" s="668" t="s">
        <v>2380</v>
      </c>
      <c r="I1217" s="669">
        <v>333520</v>
      </c>
      <c r="J1217" s="670">
        <v>333520</v>
      </c>
      <c r="K1217" s="414" t="s">
        <v>1712</v>
      </c>
      <c r="L1217" s="941">
        <v>4.5</v>
      </c>
      <c r="M1217" s="271"/>
      <c r="P1217" s="271"/>
      <c r="Q1217" s="271"/>
      <c r="R1217" s="271"/>
      <c r="S1217" s="271"/>
      <c r="T1217" s="271"/>
    </row>
    <row r="1218" spans="3:20" ht="15" customHeight="1">
      <c r="C1218" s="412">
        <v>40</v>
      </c>
      <c r="D1218" s="497" t="s">
        <v>2352</v>
      </c>
      <c r="E1218" s="545" t="s">
        <v>2104</v>
      </c>
      <c r="F1218" s="441"/>
      <c r="G1218" s="506">
        <v>869000070825</v>
      </c>
      <c r="H1218" s="668" t="s">
        <v>2381</v>
      </c>
      <c r="I1218" s="669">
        <v>333520</v>
      </c>
      <c r="J1218" s="670">
        <v>333520</v>
      </c>
      <c r="K1218" s="414" t="s">
        <v>1712</v>
      </c>
      <c r="L1218" s="941">
        <v>4.5</v>
      </c>
      <c r="M1218" s="271"/>
      <c r="P1218" s="271"/>
      <c r="Q1218" s="271"/>
      <c r="R1218" s="271"/>
      <c r="S1218" s="271"/>
      <c r="T1218" s="271"/>
    </row>
    <row r="1219" spans="3:20" ht="15" customHeight="1">
      <c r="C1219" s="412">
        <v>41</v>
      </c>
      <c r="D1219" s="497" t="s">
        <v>2352</v>
      </c>
      <c r="E1219" s="545" t="s">
        <v>2104</v>
      </c>
      <c r="F1219" s="441"/>
      <c r="G1219" s="506">
        <v>869000070826</v>
      </c>
      <c r="H1219" s="668" t="s">
        <v>2382</v>
      </c>
      <c r="I1219" s="669">
        <v>333520</v>
      </c>
      <c r="J1219" s="670">
        <v>333520</v>
      </c>
      <c r="K1219" s="414" t="s">
        <v>1712</v>
      </c>
      <c r="L1219" s="941">
        <v>4.5</v>
      </c>
      <c r="M1219" s="271"/>
      <c r="P1219" s="271"/>
      <c r="Q1219" s="271"/>
      <c r="R1219" s="271"/>
      <c r="S1219" s="271"/>
      <c r="T1219" s="271"/>
    </row>
    <row r="1220" spans="3:20" ht="15" customHeight="1">
      <c r="C1220" s="412">
        <v>42</v>
      </c>
      <c r="D1220" s="497" t="s">
        <v>2352</v>
      </c>
      <c r="E1220" s="545" t="s">
        <v>2104</v>
      </c>
      <c r="F1220" s="441"/>
      <c r="G1220" s="506">
        <v>869000070828</v>
      </c>
      <c r="H1220" s="668" t="s">
        <v>2383</v>
      </c>
      <c r="I1220" s="669">
        <v>333520</v>
      </c>
      <c r="J1220" s="670">
        <v>333520</v>
      </c>
      <c r="K1220" s="414" t="s">
        <v>1712</v>
      </c>
      <c r="L1220" s="941">
        <v>4.5</v>
      </c>
      <c r="M1220" s="271"/>
      <c r="P1220" s="271"/>
      <c r="Q1220" s="271"/>
      <c r="R1220" s="271"/>
      <c r="S1220" s="271"/>
      <c r="T1220" s="271"/>
    </row>
    <row r="1221" spans="3:20" ht="15" customHeight="1">
      <c r="C1221" s="412">
        <v>43</v>
      </c>
      <c r="D1221" s="497" t="s">
        <v>2352</v>
      </c>
      <c r="E1221" s="545" t="s">
        <v>2104</v>
      </c>
      <c r="F1221" s="441"/>
      <c r="G1221" s="506">
        <v>869000070830</v>
      </c>
      <c r="H1221" s="668" t="s">
        <v>2384</v>
      </c>
      <c r="I1221" s="669">
        <v>333520</v>
      </c>
      <c r="J1221" s="670">
        <v>333520</v>
      </c>
      <c r="K1221" s="414" t="s">
        <v>1712</v>
      </c>
      <c r="L1221" s="941">
        <v>4.5</v>
      </c>
      <c r="M1221" s="271"/>
      <c r="P1221" s="271"/>
      <c r="Q1221" s="271"/>
      <c r="R1221" s="271"/>
      <c r="S1221" s="271"/>
      <c r="T1221" s="271"/>
    </row>
    <row r="1222" spans="3:20" ht="15" customHeight="1">
      <c r="C1222" s="412">
        <v>44</v>
      </c>
      <c r="D1222" s="497" t="s">
        <v>2352</v>
      </c>
      <c r="E1222" s="545" t="s">
        <v>2104</v>
      </c>
      <c r="F1222" s="441"/>
      <c r="G1222" s="506">
        <v>869000070942</v>
      </c>
      <c r="H1222" s="668" t="s">
        <v>2385</v>
      </c>
      <c r="I1222" s="669">
        <v>333520</v>
      </c>
      <c r="J1222" s="670">
        <v>333520</v>
      </c>
      <c r="K1222" s="414" t="s">
        <v>1712</v>
      </c>
      <c r="L1222" s="941">
        <v>4.5</v>
      </c>
      <c r="M1222" s="271"/>
      <c r="P1222" s="271"/>
      <c r="Q1222" s="271"/>
      <c r="R1222" s="271"/>
      <c r="S1222" s="271"/>
      <c r="T1222" s="271"/>
    </row>
    <row r="1223" spans="3:20" ht="15" customHeight="1">
      <c r="C1223" s="412">
        <v>45</v>
      </c>
      <c r="D1223" s="497" t="s">
        <v>2352</v>
      </c>
      <c r="E1223" s="545" t="s">
        <v>2386</v>
      </c>
      <c r="F1223" s="441"/>
      <c r="G1223" s="506">
        <v>165500136713</v>
      </c>
      <c r="H1223" s="668" t="s">
        <v>2387</v>
      </c>
      <c r="I1223" s="669">
        <v>2749487.14</v>
      </c>
      <c r="J1223" s="670">
        <v>1322983.6399999999</v>
      </c>
      <c r="K1223" s="414" t="s">
        <v>1707</v>
      </c>
      <c r="L1223" s="941">
        <v>4.5</v>
      </c>
      <c r="M1223" s="271"/>
      <c r="P1223" s="271"/>
      <c r="Q1223" s="271"/>
      <c r="R1223" s="271"/>
      <c r="S1223" s="271"/>
      <c r="T1223" s="271"/>
    </row>
    <row r="1224" spans="3:20" ht="15" customHeight="1">
      <c r="C1224" s="412">
        <v>46</v>
      </c>
      <c r="D1224" s="497" t="s">
        <v>2352</v>
      </c>
      <c r="E1224" s="545" t="s">
        <v>4862</v>
      </c>
      <c r="F1224" s="441"/>
      <c r="G1224" s="506" t="s">
        <v>4863</v>
      </c>
      <c r="H1224" s="668" t="s">
        <v>4864</v>
      </c>
      <c r="I1224" s="669">
        <v>339000</v>
      </c>
      <c r="J1224" s="670">
        <v>339000</v>
      </c>
      <c r="K1224" s="414" t="s">
        <v>1707</v>
      </c>
      <c r="L1224" s="941">
        <v>10</v>
      </c>
      <c r="M1224" s="271"/>
      <c r="P1224" s="271"/>
      <c r="Q1224" s="271"/>
      <c r="R1224" s="271"/>
      <c r="S1224" s="271"/>
      <c r="T1224" s="271"/>
    </row>
    <row r="1225" spans="3:20" ht="15" customHeight="1">
      <c r="C1225" s="412">
        <v>47</v>
      </c>
      <c r="D1225" s="497" t="s">
        <v>2352</v>
      </c>
      <c r="E1225" s="545" t="s">
        <v>4862</v>
      </c>
      <c r="F1225" s="441"/>
      <c r="G1225" s="506" t="s">
        <v>4865</v>
      </c>
      <c r="H1225" s="668" t="s">
        <v>4866</v>
      </c>
      <c r="I1225" s="669">
        <v>339000</v>
      </c>
      <c r="J1225" s="670">
        <v>339000</v>
      </c>
      <c r="K1225" s="414" t="s">
        <v>1707</v>
      </c>
      <c r="L1225" s="941">
        <v>10</v>
      </c>
      <c r="M1225" s="271"/>
      <c r="P1225" s="271"/>
      <c r="Q1225" s="271"/>
      <c r="R1225" s="271"/>
      <c r="S1225" s="271"/>
      <c r="T1225" s="271"/>
    </row>
    <row r="1226" spans="3:20" ht="15" customHeight="1">
      <c r="C1226" s="412">
        <v>48</v>
      </c>
      <c r="D1226" s="497" t="s">
        <v>2352</v>
      </c>
      <c r="E1226" s="545" t="s">
        <v>4862</v>
      </c>
      <c r="F1226" s="441"/>
      <c r="G1226" s="506" t="s">
        <v>4867</v>
      </c>
      <c r="H1226" s="668" t="s">
        <v>4868</v>
      </c>
      <c r="I1226" s="669">
        <v>339000</v>
      </c>
      <c r="J1226" s="670">
        <v>339000</v>
      </c>
      <c r="K1226" s="414" t="s">
        <v>1707</v>
      </c>
      <c r="L1226" s="941">
        <v>10</v>
      </c>
      <c r="M1226" s="271"/>
      <c r="P1226" s="271"/>
      <c r="Q1226" s="271"/>
      <c r="R1226" s="271"/>
      <c r="S1226" s="271"/>
      <c r="T1226" s="271"/>
    </row>
    <row r="1227" spans="3:20" ht="15" customHeight="1">
      <c r="C1227" s="412">
        <v>49</v>
      </c>
      <c r="D1227" s="497" t="s">
        <v>2219</v>
      </c>
      <c r="E1227" s="629" t="s">
        <v>2388</v>
      </c>
      <c r="F1227" s="507"/>
      <c r="G1227" s="506" t="s">
        <v>4869</v>
      </c>
      <c r="H1227" s="671" t="s">
        <v>2389</v>
      </c>
      <c r="I1227" s="433">
        <v>1972000</v>
      </c>
      <c r="J1227" s="415">
        <v>885428.47</v>
      </c>
      <c r="K1227" s="414" t="s">
        <v>1712</v>
      </c>
      <c r="L1227" s="941">
        <v>4.5</v>
      </c>
      <c r="M1227" s="271"/>
      <c r="P1227" s="271"/>
      <c r="Q1227" s="271"/>
      <c r="R1227" s="271"/>
      <c r="S1227" s="271"/>
      <c r="T1227" s="271"/>
    </row>
    <row r="1228" spans="3:20" ht="15" customHeight="1">
      <c r="C1228" s="412">
        <v>50</v>
      </c>
      <c r="D1228" s="497" t="s">
        <v>2219</v>
      </c>
      <c r="E1228" s="629" t="s">
        <v>2388</v>
      </c>
      <c r="F1228" s="507"/>
      <c r="G1228" s="504" t="s">
        <v>4870</v>
      </c>
      <c r="H1228" s="671" t="s">
        <v>2390</v>
      </c>
      <c r="I1228" s="433">
        <v>1972000</v>
      </c>
      <c r="J1228" s="415">
        <v>885428.47</v>
      </c>
      <c r="K1228" s="414" t="s">
        <v>1712</v>
      </c>
      <c r="L1228" s="941">
        <v>4.5</v>
      </c>
      <c r="M1228" s="271"/>
      <c r="P1228" s="271"/>
      <c r="Q1228" s="271"/>
      <c r="R1228" s="271"/>
      <c r="S1228" s="271"/>
      <c r="T1228" s="271"/>
    </row>
    <row r="1229" spans="3:20" ht="15" customHeight="1">
      <c r="C1229" s="412">
        <v>51</v>
      </c>
      <c r="D1229" s="497" t="s">
        <v>2219</v>
      </c>
      <c r="E1229" s="629" t="s">
        <v>2391</v>
      </c>
      <c r="F1229" s="507"/>
      <c r="G1229" s="504" t="s">
        <v>4871</v>
      </c>
      <c r="H1229" s="671" t="s">
        <v>2392</v>
      </c>
      <c r="I1229" s="433">
        <v>21588872</v>
      </c>
      <c r="J1229" s="415">
        <v>45275.86</v>
      </c>
      <c r="K1229" s="414" t="s">
        <v>1712</v>
      </c>
      <c r="L1229" s="941">
        <v>4.5</v>
      </c>
      <c r="M1229" s="271"/>
      <c r="P1229" s="271"/>
      <c r="Q1229" s="271"/>
      <c r="R1229" s="271"/>
      <c r="S1229" s="271"/>
      <c r="T1229" s="271"/>
    </row>
    <row r="1230" spans="3:20" ht="15" customHeight="1">
      <c r="C1230" s="412">
        <v>52</v>
      </c>
      <c r="D1230" s="497" t="s">
        <v>2219</v>
      </c>
      <c r="E1230" s="629" t="s">
        <v>1735</v>
      </c>
      <c r="F1230" s="507"/>
      <c r="G1230" s="504" t="s">
        <v>4872</v>
      </c>
      <c r="H1230" s="671" t="s">
        <v>2401</v>
      </c>
      <c r="I1230" s="433">
        <v>215168.96</v>
      </c>
      <c r="J1230" s="415">
        <v>215168.96</v>
      </c>
      <c r="K1230" s="414" t="s">
        <v>1712</v>
      </c>
      <c r="L1230" s="941">
        <v>4.5</v>
      </c>
      <c r="M1230" s="271"/>
      <c r="P1230" s="271"/>
      <c r="Q1230" s="271"/>
      <c r="R1230" s="271"/>
      <c r="S1230" s="271"/>
      <c r="T1230" s="271"/>
    </row>
    <row r="1231" spans="3:20" ht="15" customHeight="1">
      <c r="C1231" s="412">
        <v>53</v>
      </c>
      <c r="D1231" s="497" t="s">
        <v>2219</v>
      </c>
      <c r="E1231" s="629" t="s">
        <v>1735</v>
      </c>
      <c r="F1231" s="507"/>
      <c r="G1231" s="504" t="s">
        <v>4873</v>
      </c>
      <c r="H1231" s="671" t="s">
        <v>2402</v>
      </c>
      <c r="I1231" s="433">
        <v>215168.96</v>
      </c>
      <c r="J1231" s="415">
        <v>215168.96</v>
      </c>
      <c r="K1231" s="414" t="s">
        <v>1712</v>
      </c>
      <c r="L1231" s="941">
        <v>4.5</v>
      </c>
      <c r="M1231" s="271"/>
      <c r="P1231" s="271"/>
      <c r="Q1231" s="271"/>
      <c r="R1231" s="271"/>
      <c r="S1231" s="271"/>
      <c r="T1231" s="271"/>
    </row>
    <row r="1232" spans="3:20" ht="15" customHeight="1">
      <c r="C1232" s="412">
        <v>54</v>
      </c>
      <c r="D1232" s="497" t="s">
        <v>2219</v>
      </c>
      <c r="E1232" s="629" t="s">
        <v>1735</v>
      </c>
      <c r="F1232" s="507"/>
      <c r="G1232" s="504" t="s">
        <v>4874</v>
      </c>
      <c r="H1232" s="671" t="s">
        <v>2403</v>
      </c>
      <c r="I1232" s="433">
        <v>215168.96</v>
      </c>
      <c r="J1232" s="415">
        <v>215168.96</v>
      </c>
      <c r="K1232" s="414" t="s">
        <v>1712</v>
      </c>
      <c r="L1232" s="941">
        <v>4.5</v>
      </c>
      <c r="M1232" s="271"/>
      <c r="P1232" s="271"/>
      <c r="Q1232" s="271"/>
      <c r="R1232" s="271"/>
      <c r="S1232" s="271"/>
      <c r="T1232" s="271"/>
    </row>
    <row r="1233" spans="3:20" ht="15" customHeight="1">
      <c r="C1233" s="412">
        <v>55</v>
      </c>
      <c r="D1233" s="497" t="s">
        <v>2219</v>
      </c>
      <c r="E1233" s="629" t="s">
        <v>1735</v>
      </c>
      <c r="F1233" s="507"/>
      <c r="G1233" s="504" t="s">
        <v>4875</v>
      </c>
      <c r="H1233" s="671" t="s">
        <v>2404</v>
      </c>
      <c r="I1233" s="433">
        <v>215168.96</v>
      </c>
      <c r="J1233" s="415">
        <v>215168.96</v>
      </c>
      <c r="K1233" s="414" t="s">
        <v>1712</v>
      </c>
      <c r="L1233" s="941">
        <v>4.5</v>
      </c>
      <c r="M1233" s="271"/>
      <c r="P1233" s="271"/>
      <c r="Q1233" s="271"/>
      <c r="R1233" s="271"/>
      <c r="S1233" s="271"/>
      <c r="T1233" s="271"/>
    </row>
    <row r="1234" spans="3:20" ht="15" customHeight="1">
      <c r="C1234" s="412">
        <v>56</v>
      </c>
      <c r="D1234" s="497" t="s">
        <v>2219</v>
      </c>
      <c r="E1234" s="629" t="s">
        <v>1735</v>
      </c>
      <c r="F1234" s="507"/>
      <c r="G1234" s="504" t="s">
        <v>4876</v>
      </c>
      <c r="H1234" s="671" t="s">
        <v>2405</v>
      </c>
      <c r="I1234" s="433">
        <v>215168.96</v>
      </c>
      <c r="J1234" s="415">
        <v>215168.96</v>
      </c>
      <c r="K1234" s="414" t="s">
        <v>1712</v>
      </c>
      <c r="L1234" s="941">
        <v>4.5</v>
      </c>
      <c r="M1234" s="271"/>
      <c r="P1234" s="271"/>
      <c r="Q1234" s="271"/>
      <c r="R1234" s="271"/>
      <c r="S1234" s="271"/>
      <c r="T1234" s="271"/>
    </row>
    <row r="1235" spans="3:20" ht="15" customHeight="1">
      <c r="C1235" s="412">
        <v>57</v>
      </c>
      <c r="D1235" s="497" t="s">
        <v>2219</v>
      </c>
      <c r="E1235" s="629" t="s">
        <v>1735</v>
      </c>
      <c r="F1235" s="507"/>
      <c r="G1235" s="504" t="s">
        <v>4877</v>
      </c>
      <c r="H1235" s="671" t="s">
        <v>2406</v>
      </c>
      <c r="I1235" s="433">
        <v>215168.96</v>
      </c>
      <c r="J1235" s="415">
        <v>215168.96</v>
      </c>
      <c r="K1235" s="414" t="s">
        <v>1712</v>
      </c>
      <c r="L1235" s="941">
        <v>4.5</v>
      </c>
      <c r="M1235" s="271"/>
      <c r="P1235" s="271"/>
      <c r="Q1235" s="271"/>
      <c r="R1235" s="271"/>
      <c r="S1235" s="271"/>
      <c r="T1235" s="271"/>
    </row>
    <row r="1236" spans="3:20" ht="15" customHeight="1">
      <c r="C1236" s="412">
        <v>58</v>
      </c>
      <c r="D1236" s="497" t="s">
        <v>2219</v>
      </c>
      <c r="E1236" s="629" t="s">
        <v>1735</v>
      </c>
      <c r="F1236" s="507"/>
      <c r="G1236" s="504" t="s">
        <v>4878</v>
      </c>
      <c r="H1236" s="671" t="s">
        <v>2417</v>
      </c>
      <c r="I1236" s="433">
        <v>215168.96</v>
      </c>
      <c r="J1236" s="415">
        <v>215168.96</v>
      </c>
      <c r="K1236" s="414" t="s">
        <v>1709</v>
      </c>
      <c r="L1236" s="941">
        <v>2</v>
      </c>
      <c r="M1236" s="271"/>
      <c r="P1236" s="271"/>
      <c r="Q1236" s="271"/>
      <c r="R1236" s="271"/>
      <c r="S1236" s="271"/>
      <c r="T1236" s="271"/>
    </row>
    <row r="1237" spans="3:20" ht="15" customHeight="1">
      <c r="C1237" s="412">
        <v>59</v>
      </c>
      <c r="D1237" s="497" t="s">
        <v>2219</v>
      </c>
      <c r="E1237" s="629" t="s">
        <v>1735</v>
      </c>
      <c r="F1237" s="507"/>
      <c r="G1237" s="504" t="s">
        <v>4879</v>
      </c>
      <c r="H1237" s="671" t="s">
        <v>2418</v>
      </c>
      <c r="I1237" s="433">
        <v>215168.96</v>
      </c>
      <c r="J1237" s="415">
        <v>215168.96</v>
      </c>
      <c r="K1237" s="414" t="s">
        <v>1709</v>
      </c>
      <c r="L1237" s="941">
        <v>2</v>
      </c>
      <c r="M1237" s="271"/>
      <c r="P1237" s="271"/>
      <c r="Q1237" s="271"/>
      <c r="R1237" s="271"/>
      <c r="S1237" s="271"/>
      <c r="T1237" s="271"/>
    </row>
    <row r="1238" spans="3:20" ht="15" customHeight="1">
      <c r="C1238" s="412">
        <v>60</v>
      </c>
      <c r="D1238" s="497" t="s">
        <v>2219</v>
      </c>
      <c r="E1238" s="629" t="s">
        <v>1735</v>
      </c>
      <c r="F1238" s="507"/>
      <c r="G1238" s="504" t="s">
        <v>4880</v>
      </c>
      <c r="H1238" s="671" t="s">
        <v>2419</v>
      </c>
      <c r="I1238" s="433">
        <v>215168.96</v>
      </c>
      <c r="J1238" s="415">
        <v>215168.96</v>
      </c>
      <c r="K1238" s="414" t="s">
        <v>1709</v>
      </c>
      <c r="L1238" s="941">
        <v>2</v>
      </c>
      <c r="M1238" s="271"/>
      <c r="P1238" s="271"/>
      <c r="Q1238" s="271"/>
      <c r="R1238" s="271"/>
      <c r="S1238" s="271"/>
      <c r="T1238" s="271"/>
    </row>
    <row r="1239" spans="3:20" ht="15" customHeight="1">
      <c r="C1239" s="412">
        <v>61</v>
      </c>
      <c r="D1239" s="497" t="s">
        <v>2219</v>
      </c>
      <c r="E1239" s="629" t="s">
        <v>1734</v>
      </c>
      <c r="F1239" s="507"/>
      <c r="G1239" s="504" t="s">
        <v>4881</v>
      </c>
      <c r="H1239" s="671" t="s">
        <v>2410</v>
      </c>
      <c r="I1239" s="433">
        <v>331455.09999999998</v>
      </c>
      <c r="J1239" s="415">
        <v>331455.09999999998</v>
      </c>
      <c r="K1239" s="414" t="s">
        <v>1709</v>
      </c>
      <c r="L1239" s="941">
        <v>2</v>
      </c>
      <c r="M1239" s="271"/>
      <c r="P1239" s="271"/>
      <c r="Q1239" s="271"/>
      <c r="R1239" s="271"/>
      <c r="S1239" s="271"/>
      <c r="T1239" s="271"/>
    </row>
    <row r="1240" spans="3:20" ht="15" customHeight="1">
      <c r="C1240" s="412">
        <v>62</v>
      </c>
      <c r="D1240" s="497" t="s">
        <v>2219</v>
      </c>
      <c r="E1240" s="629" t="s">
        <v>1734</v>
      </c>
      <c r="F1240" s="507"/>
      <c r="G1240" s="504" t="s">
        <v>4882</v>
      </c>
      <c r="H1240" s="671" t="s">
        <v>2411</v>
      </c>
      <c r="I1240" s="433">
        <v>331455.09999999998</v>
      </c>
      <c r="J1240" s="415">
        <v>331455.09999999998</v>
      </c>
      <c r="K1240" s="414" t="s">
        <v>1709</v>
      </c>
      <c r="L1240" s="942">
        <v>2</v>
      </c>
      <c r="M1240" s="271"/>
      <c r="P1240" s="271"/>
      <c r="Q1240" s="271"/>
      <c r="R1240" s="271"/>
      <c r="S1240" s="271"/>
      <c r="T1240" s="271"/>
    </row>
    <row r="1241" spans="3:20" ht="15" customHeight="1">
      <c r="C1241" s="412">
        <v>63</v>
      </c>
      <c r="D1241" s="497" t="s">
        <v>2219</v>
      </c>
      <c r="E1241" s="629" t="s">
        <v>1734</v>
      </c>
      <c r="F1241" s="507"/>
      <c r="G1241" s="504" t="s">
        <v>4883</v>
      </c>
      <c r="H1241" s="671" t="s">
        <v>2412</v>
      </c>
      <c r="I1241" s="433">
        <v>331455.11</v>
      </c>
      <c r="J1241" s="415">
        <v>331455.11</v>
      </c>
      <c r="K1241" s="414" t="s">
        <v>1709</v>
      </c>
      <c r="L1241" s="942">
        <v>2</v>
      </c>
      <c r="M1241" s="271"/>
      <c r="P1241" s="271"/>
      <c r="Q1241" s="271"/>
      <c r="R1241" s="271"/>
      <c r="S1241" s="271"/>
      <c r="T1241" s="271"/>
    </row>
    <row r="1242" spans="3:20" ht="15" customHeight="1">
      <c r="C1242" s="412">
        <v>64</v>
      </c>
      <c r="D1242" s="497" t="s">
        <v>2219</v>
      </c>
      <c r="E1242" s="629" t="s">
        <v>1734</v>
      </c>
      <c r="F1242" s="507"/>
      <c r="G1242" s="504" t="s">
        <v>4884</v>
      </c>
      <c r="H1242" s="671" t="s">
        <v>2413</v>
      </c>
      <c r="I1242" s="433">
        <v>331455.11</v>
      </c>
      <c r="J1242" s="415">
        <v>331455.11</v>
      </c>
      <c r="K1242" s="414" t="s">
        <v>1709</v>
      </c>
      <c r="L1242" s="942">
        <v>2</v>
      </c>
      <c r="M1242" s="271"/>
      <c r="P1242" s="271"/>
      <c r="Q1242" s="271"/>
      <c r="R1242" s="271"/>
      <c r="S1242" s="271"/>
      <c r="T1242" s="271"/>
    </row>
    <row r="1243" spans="3:20" ht="15" customHeight="1">
      <c r="C1243" s="412">
        <v>65</v>
      </c>
      <c r="D1243" s="497" t="s">
        <v>2219</v>
      </c>
      <c r="E1243" s="629" t="s">
        <v>1734</v>
      </c>
      <c r="F1243" s="507"/>
      <c r="G1243" s="504" t="s">
        <v>4885</v>
      </c>
      <c r="H1243" s="671" t="s">
        <v>2414</v>
      </c>
      <c r="I1243" s="433">
        <v>331455.11</v>
      </c>
      <c r="J1243" s="415">
        <v>331455.11</v>
      </c>
      <c r="K1243" s="414" t="s">
        <v>1709</v>
      </c>
      <c r="L1243" s="942">
        <v>4.5</v>
      </c>
      <c r="M1243" s="271"/>
      <c r="P1243" s="271"/>
      <c r="Q1243" s="271"/>
      <c r="R1243" s="271"/>
      <c r="S1243" s="271"/>
      <c r="T1243" s="271"/>
    </row>
    <row r="1244" spans="3:20" ht="15" customHeight="1">
      <c r="C1244" s="412">
        <v>66</v>
      </c>
      <c r="D1244" s="497" t="s">
        <v>2219</v>
      </c>
      <c r="E1244" s="629" t="s">
        <v>1734</v>
      </c>
      <c r="F1244" s="507"/>
      <c r="G1244" s="504" t="s">
        <v>4886</v>
      </c>
      <c r="H1244" s="671" t="s">
        <v>2407</v>
      </c>
      <c r="I1244" s="433">
        <v>331455.11</v>
      </c>
      <c r="J1244" s="415">
        <v>331455.11</v>
      </c>
      <c r="K1244" s="414" t="s">
        <v>1709</v>
      </c>
      <c r="L1244" s="942">
        <v>4.5</v>
      </c>
      <c r="M1244" s="271"/>
      <c r="P1244" s="271"/>
      <c r="Q1244" s="271"/>
      <c r="R1244" s="271"/>
      <c r="S1244" s="271"/>
      <c r="T1244" s="271"/>
    </row>
    <row r="1245" spans="3:20" ht="15" customHeight="1">
      <c r="C1245" s="412">
        <v>67</v>
      </c>
      <c r="D1245" s="497" t="s">
        <v>2219</v>
      </c>
      <c r="E1245" s="629" t="s">
        <v>1734</v>
      </c>
      <c r="F1245" s="507"/>
      <c r="G1245" s="504" t="s">
        <v>4887</v>
      </c>
      <c r="H1245" s="671" t="s">
        <v>2415</v>
      </c>
      <c r="I1245" s="433">
        <v>331455.11</v>
      </c>
      <c r="J1245" s="415">
        <v>331455.11</v>
      </c>
      <c r="K1245" s="414" t="s">
        <v>1709</v>
      </c>
      <c r="L1245" s="942">
        <v>4.5</v>
      </c>
      <c r="M1245" s="271"/>
      <c r="P1245" s="271"/>
      <c r="Q1245" s="271"/>
      <c r="R1245" s="271"/>
      <c r="S1245" s="271"/>
      <c r="T1245" s="271"/>
    </row>
    <row r="1246" spans="3:20" ht="15" customHeight="1">
      <c r="C1246" s="412">
        <v>68</v>
      </c>
      <c r="D1246" s="497" t="s">
        <v>2219</v>
      </c>
      <c r="E1246" s="629" t="s">
        <v>1734</v>
      </c>
      <c r="F1246" s="507"/>
      <c r="G1246" s="504" t="s">
        <v>4888</v>
      </c>
      <c r="H1246" s="671" t="s">
        <v>2416</v>
      </c>
      <c r="I1246" s="433">
        <v>331455.11</v>
      </c>
      <c r="J1246" s="415">
        <v>331455.11</v>
      </c>
      <c r="K1246" s="414" t="s">
        <v>1709</v>
      </c>
      <c r="L1246" s="942">
        <v>4.5</v>
      </c>
      <c r="M1246" s="271"/>
      <c r="P1246" s="271"/>
      <c r="Q1246" s="271"/>
      <c r="R1246" s="271"/>
      <c r="S1246" s="271"/>
      <c r="T1246" s="271"/>
    </row>
    <row r="1247" spans="3:20" ht="15" customHeight="1">
      <c r="C1247" s="412">
        <v>69</v>
      </c>
      <c r="D1247" s="497" t="s">
        <v>2219</v>
      </c>
      <c r="E1247" s="629" t="s">
        <v>2397</v>
      </c>
      <c r="F1247" s="507"/>
      <c r="G1247" s="504" t="s">
        <v>4889</v>
      </c>
      <c r="H1247" s="671" t="s">
        <v>2398</v>
      </c>
      <c r="I1247" s="433">
        <v>162611.35</v>
      </c>
      <c r="J1247" s="415">
        <v>162611.35</v>
      </c>
      <c r="K1247" s="414" t="s">
        <v>1712</v>
      </c>
      <c r="L1247" s="942">
        <v>4.5</v>
      </c>
      <c r="M1247" s="271"/>
      <c r="P1247" s="271"/>
      <c r="Q1247" s="271"/>
      <c r="R1247" s="271"/>
      <c r="S1247" s="271"/>
      <c r="T1247" s="271"/>
    </row>
    <row r="1248" spans="3:20" ht="15" customHeight="1">
      <c r="C1248" s="412">
        <v>70</v>
      </c>
      <c r="D1248" s="497" t="s">
        <v>2219</v>
      </c>
      <c r="E1248" s="629" t="s">
        <v>2397</v>
      </c>
      <c r="F1248" s="507"/>
      <c r="G1248" s="504" t="s">
        <v>4890</v>
      </c>
      <c r="H1248" s="671" t="s">
        <v>2399</v>
      </c>
      <c r="I1248" s="433">
        <v>162611.35</v>
      </c>
      <c r="J1248" s="415">
        <v>162611.35</v>
      </c>
      <c r="K1248" s="414" t="s">
        <v>1712</v>
      </c>
      <c r="L1248" s="942">
        <v>4.5</v>
      </c>
      <c r="M1248" s="271"/>
      <c r="P1248" s="271"/>
      <c r="Q1248" s="271"/>
      <c r="R1248" s="271"/>
      <c r="S1248" s="271"/>
      <c r="T1248" s="271"/>
    </row>
    <row r="1249" spans="3:20" ht="15" customHeight="1">
      <c r="C1249" s="412">
        <v>71</v>
      </c>
      <c r="D1249" s="497" t="s">
        <v>2219</v>
      </c>
      <c r="E1249" s="629" t="s">
        <v>2393</v>
      </c>
      <c r="F1249" s="507"/>
      <c r="G1249" s="504" t="s">
        <v>4891</v>
      </c>
      <c r="H1249" s="671" t="s">
        <v>2394</v>
      </c>
      <c r="I1249" s="433">
        <v>406000</v>
      </c>
      <c r="J1249" s="415">
        <v>406000</v>
      </c>
      <c r="K1249" s="414" t="s">
        <v>1712</v>
      </c>
      <c r="L1249" s="942">
        <v>4.5</v>
      </c>
      <c r="M1249" s="271"/>
      <c r="P1249" s="271"/>
      <c r="Q1249" s="271"/>
      <c r="R1249" s="271"/>
      <c r="S1249" s="271"/>
      <c r="T1249" s="271"/>
    </row>
    <row r="1250" spans="3:20" ht="15" customHeight="1">
      <c r="C1250" s="412">
        <v>72</v>
      </c>
      <c r="D1250" s="497" t="s">
        <v>2219</v>
      </c>
      <c r="E1250" s="629" t="s">
        <v>2116</v>
      </c>
      <c r="F1250" s="507"/>
      <c r="G1250" s="504" t="s">
        <v>4892</v>
      </c>
      <c r="H1250" s="671" t="s">
        <v>2395</v>
      </c>
      <c r="I1250" s="433">
        <v>70000</v>
      </c>
      <c r="J1250" s="415">
        <v>70000</v>
      </c>
      <c r="K1250" s="414" t="s">
        <v>1712</v>
      </c>
      <c r="L1250" s="942">
        <v>4.5</v>
      </c>
      <c r="M1250" s="271"/>
      <c r="P1250" s="271"/>
      <c r="Q1250" s="271"/>
      <c r="R1250" s="271"/>
      <c r="S1250" s="271"/>
      <c r="T1250" s="271"/>
    </row>
    <row r="1251" spans="3:20" ht="15" customHeight="1">
      <c r="C1251" s="412">
        <v>73</v>
      </c>
      <c r="D1251" s="497" t="s">
        <v>2219</v>
      </c>
      <c r="E1251" s="629" t="s">
        <v>2116</v>
      </c>
      <c r="F1251" s="507"/>
      <c r="G1251" s="504" t="s">
        <v>4893</v>
      </c>
      <c r="H1251" s="671" t="s">
        <v>2396</v>
      </c>
      <c r="I1251" s="433">
        <v>177763.86</v>
      </c>
      <c r="J1251" s="415">
        <v>177763.86</v>
      </c>
      <c r="K1251" s="414" t="s">
        <v>1712</v>
      </c>
      <c r="L1251" s="942">
        <v>4.5</v>
      </c>
      <c r="M1251" s="271"/>
      <c r="P1251" s="271"/>
      <c r="Q1251" s="271"/>
      <c r="R1251" s="271"/>
      <c r="S1251" s="271"/>
      <c r="T1251" s="271"/>
    </row>
    <row r="1252" spans="3:20" ht="15" customHeight="1">
      <c r="C1252" s="412">
        <v>74</v>
      </c>
      <c r="D1252" s="497" t="s">
        <v>2219</v>
      </c>
      <c r="E1252" s="629" t="s">
        <v>2116</v>
      </c>
      <c r="F1252" s="507"/>
      <c r="G1252" s="504" t="s">
        <v>4894</v>
      </c>
      <c r="H1252" s="671" t="s">
        <v>2400</v>
      </c>
      <c r="I1252" s="433">
        <v>177763.86</v>
      </c>
      <c r="J1252" s="415">
        <v>177763.86</v>
      </c>
      <c r="K1252" s="414" t="s">
        <v>1712</v>
      </c>
      <c r="L1252" s="942">
        <v>4.5</v>
      </c>
      <c r="M1252" s="271"/>
      <c r="P1252" s="271"/>
      <c r="Q1252" s="271"/>
      <c r="R1252" s="271"/>
      <c r="S1252" s="271"/>
      <c r="T1252" s="271"/>
    </row>
    <row r="1253" spans="3:20" ht="15" customHeight="1">
      <c r="C1253" s="412">
        <v>75</v>
      </c>
      <c r="D1253" s="497" t="s">
        <v>2219</v>
      </c>
      <c r="E1253" s="629" t="s">
        <v>2408</v>
      </c>
      <c r="F1253" s="507"/>
      <c r="G1253" s="504" t="s">
        <v>4895</v>
      </c>
      <c r="H1253" s="671" t="s">
        <v>2409</v>
      </c>
      <c r="I1253" s="433">
        <v>214337.29</v>
      </c>
      <c r="J1253" s="415">
        <v>214337.29</v>
      </c>
      <c r="K1253" s="414" t="s">
        <v>1709</v>
      </c>
      <c r="L1253" s="942">
        <v>2</v>
      </c>
      <c r="M1253" s="271"/>
      <c r="P1253" s="271"/>
      <c r="Q1253" s="271"/>
      <c r="R1253" s="271"/>
      <c r="S1253" s="271"/>
      <c r="T1253" s="271"/>
    </row>
    <row r="1254" spans="3:20" ht="15" customHeight="1">
      <c r="C1254" s="412">
        <v>76</v>
      </c>
      <c r="D1254" s="497" t="s">
        <v>2219</v>
      </c>
      <c r="E1254" s="629" t="s">
        <v>2420</v>
      </c>
      <c r="F1254" s="507"/>
      <c r="G1254" s="504" t="s">
        <v>4896</v>
      </c>
      <c r="H1254" s="671" t="s">
        <v>2421</v>
      </c>
      <c r="I1254" s="433">
        <v>78654.3</v>
      </c>
      <c r="J1254" s="415">
        <v>78654.3</v>
      </c>
      <c r="K1254" s="414" t="s">
        <v>1707</v>
      </c>
      <c r="L1254" s="942">
        <v>2.0699999999999998</v>
      </c>
      <c r="M1254" s="271"/>
      <c r="P1254" s="271"/>
      <c r="Q1254" s="271"/>
      <c r="R1254" s="271"/>
      <c r="S1254" s="271"/>
      <c r="T1254" s="271"/>
    </row>
    <row r="1255" spans="3:20" ht="15" customHeight="1">
      <c r="C1255" s="412">
        <v>77</v>
      </c>
      <c r="D1255" s="497" t="s">
        <v>2219</v>
      </c>
      <c r="E1255" s="629" t="s">
        <v>2420</v>
      </c>
      <c r="F1255" s="507"/>
      <c r="G1255" s="504" t="s">
        <v>4897</v>
      </c>
      <c r="H1255" s="671" t="s">
        <v>2422</v>
      </c>
      <c r="I1255" s="433">
        <v>78654.3</v>
      </c>
      <c r="J1255" s="415">
        <v>78654.3</v>
      </c>
      <c r="K1255" s="414" t="s">
        <v>1707</v>
      </c>
      <c r="L1255" s="942">
        <v>2.0699999999999998</v>
      </c>
      <c r="M1255" s="271"/>
      <c r="P1255" s="271"/>
      <c r="Q1255" s="271"/>
      <c r="R1255" s="271"/>
      <c r="S1255" s="271"/>
      <c r="T1255" s="271"/>
    </row>
    <row r="1256" spans="3:20" ht="15" customHeight="1">
      <c r="C1256" s="412">
        <v>78</v>
      </c>
      <c r="D1256" s="497" t="s">
        <v>2219</v>
      </c>
      <c r="E1256" s="629" t="s">
        <v>2420</v>
      </c>
      <c r="F1256" s="507"/>
      <c r="G1256" s="504" t="s">
        <v>4898</v>
      </c>
      <c r="H1256" s="671" t="s">
        <v>2423</v>
      </c>
      <c r="I1256" s="433">
        <v>78654.3</v>
      </c>
      <c r="J1256" s="415">
        <v>78654.3</v>
      </c>
      <c r="K1256" s="414" t="s">
        <v>1707</v>
      </c>
      <c r="L1256" s="942">
        <v>2.0699999999999998</v>
      </c>
      <c r="M1256" s="271"/>
      <c r="P1256" s="271"/>
      <c r="Q1256" s="271"/>
      <c r="R1256" s="271"/>
      <c r="S1256" s="271"/>
      <c r="T1256" s="271"/>
    </row>
    <row r="1257" spans="3:20" ht="15" customHeight="1">
      <c r="C1257" s="412">
        <v>79</v>
      </c>
      <c r="D1257" s="497" t="s">
        <v>2219</v>
      </c>
      <c r="E1257" s="629" t="s">
        <v>2424</v>
      </c>
      <c r="F1257" s="507"/>
      <c r="G1257" s="504" t="s">
        <v>4899</v>
      </c>
      <c r="H1257" s="671" t="s">
        <v>2425</v>
      </c>
      <c r="I1257" s="433">
        <v>581910</v>
      </c>
      <c r="J1257" s="415">
        <v>581910</v>
      </c>
      <c r="K1257" s="414" t="s">
        <v>1707</v>
      </c>
      <c r="L1257" s="942">
        <v>5.08</v>
      </c>
      <c r="M1257" s="271"/>
      <c r="P1257" s="271"/>
      <c r="Q1257" s="271"/>
      <c r="R1257" s="271"/>
      <c r="S1257" s="271"/>
      <c r="T1257" s="271"/>
    </row>
    <row r="1258" spans="3:20" ht="15" customHeight="1">
      <c r="C1258" s="412">
        <v>80</v>
      </c>
      <c r="D1258" s="497" t="s">
        <v>2219</v>
      </c>
      <c r="E1258" s="629" t="s">
        <v>2424</v>
      </c>
      <c r="F1258" s="507"/>
      <c r="G1258" s="504" t="s">
        <v>4900</v>
      </c>
      <c r="H1258" s="671" t="s">
        <v>2426</v>
      </c>
      <c r="I1258" s="433">
        <v>581910</v>
      </c>
      <c r="J1258" s="415">
        <v>581910</v>
      </c>
      <c r="K1258" s="414" t="s">
        <v>1707</v>
      </c>
      <c r="L1258" s="942">
        <v>5.08</v>
      </c>
      <c r="M1258" s="271"/>
      <c r="P1258" s="271"/>
      <c r="Q1258" s="271"/>
      <c r="R1258" s="271"/>
      <c r="S1258" s="271"/>
      <c r="T1258" s="271"/>
    </row>
    <row r="1259" spans="3:20" ht="15" customHeight="1">
      <c r="C1259" s="412">
        <v>81</v>
      </c>
      <c r="D1259" s="497" t="s">
        <v>2219</v>
      </c>
      <c r="E1259" s="629" t="s">
        <v>2391</v>
      </c>
      <c r="F1259" s="507"/>
      <c r="G1259" s="504">
        <v>166500005991</v>
      </c>
      <c r="H1259" s="671" t="s">
        <v>4901</v>
      </c>
      <c r="I1259" s="433">
        <v>8780288.4499999993</v>
      </c>
      <c r="J1259" s="415">
        <v>26514.9</v>
      </c>
      <c r="K1259" s="414" t="s">
        <v>1712</v>
      </c>
      <c r="L1259" s="942">
        <v>4.5</v>
      </c>
      <c r="M1259" s="271"/>
      <c r="P1259" s="271"/>
      <c r="Q1259" s="271"/>
      <c r="R1259" s="271"/>
      <c r="S1259" s="271"/>
      <c r="T1259" s="271"/>
    </row>
    <row r="1260" spans="3:20" ht="15" customHeight="1">
      <c r="C1260" s="412">
        <v>82</v>
      </c>
      <c r="D1260" s="497" t="s">
        <v>2219</v>
      </c>
      <c r="E1260" s="629" t="s">
        <v>2506</v>
      </c>
      <c r="F1260" s="507"/>
      <c r="G1260" s="504">
        <v>166500006012</v>
      </c>
      <c r="H1260" s="671" t="s">
        <v>4902</v>
      </c>
      <c r="I1260" s="433">
        <v>9104405.9199999999</v>
      </c>
      <c r="J1260" s="415">
        <v>2130529.1800000002</v>
      </c>
      <c r="K1260" s="414" t="s">
        <v>1712</v>
      </c>
      <c r="L1260" s="942">
        <v>10.5</v>
      </c>
      <c r="M1260" s="271"/>
      <c r="P1260" s="271"/>
      <c r="Q1260" s="271"/>
      <c r="R1260" s="271"/>
      <c r="S1260" s="271"/>
      <c r="T1260" s="271"/>
    </row>
    <row r="1261" spans="3:20" ht="15" customHeight="1">
      <c r="C1261" s="412">
        <v>83</v>
      </c>
      <c r="D1261" s="497" t="s">
        <v>2219</v>
      </c>
      <c r="E1261" s="629" t="s">
        <v>4903</v>
      </c>
      <c r="F1261" s="507"/>
      <c r="G1261" s="504" t="s">
        <v>4904</v>
      </c>
      <c r="H1261" s="671" t="s">
        <v>4905</v>
      </c>
      <c r="I1261" s="433">
        <v>350000</v>
      </c>
      <c r="J1261" s="415">
        <v>350000</v>
      </c>
      <c r="K1261" s="414" t="s">
        <v>1707</v>
      </c>
      <c r="L1261" s="942">
        <v>7.5</v>
      </c>
      <c r="M1261" s="271"/>
      <c r="P1261" s="271"/>
      <c r="Q1261" s="271"/>
      <c r="R1261" s="271"/>
      <c r="S1261" s="271"/>
      <c r="T1261" s="271"/>
    </row>
    <row r="1262" spans="3:20" ht="15" customHeight="1">
      <c r="C1262" s="412">
        <v>84</v>
      </c>
      <c r="D1262" s="497" t="s">
        <v>2219</v>
      </c>
      <c r="E1262" s="629" t="s">
        <v>4903</v>
      </c>
      <c r="F1262" s="507"/>
      <c r="G1262" s="504" t="s">
        <v>4906</v>
      </c>
      <c r="H1262" s="671" t="s">
        <v>4907</v>
      </c>
      <c r="I1262" s="433">
        <v>350000</v>
      </c>
      <c r="J1262" s="415">
        <v>350000</v>
      </c>
      <c r="K1262" s="414" t="s">
        <v>1707</v>
      </c>
      <c r="L1262" s="942">
        <v>7.5</v>
      </c>
      <c r="M1262" s="271"/>
      <c r="P1262" s="271"/>
      <c r="Q1262" s="271"/>
      <c r="R1262" s="271"/>
      <c r="S1262" s="271"/>
      <c r="T1262" s="271"/>
    </row>
    <row r="1263" spans="3:20" ht="15" customHeight="1">
      <c r="C1263" s="412">
        <v>85</v>
      </c>
      <c r="D1263" s="497" t="s">
        <v>2219</v>
      </c>
      <c r="E1263" s="629" t="s">
        <v>1735</v>
      </c>
      <c r="F1263" s="507"/>
      <c r="G1263" s="504" t="s">
        <v>4908</v>
      </c>
      <c r="H1263" s="671" t="s">
        <v>4909</v>
      </c>
      <c r="I1263" s="433">
        <v>215168.96</v>
      </c>
      <c r="J1263" s="415">
        <v>215168.96</v>
      </c>
      <c r="K1263" s="414" t="s">
        <v>1709</v>
      </c>
      <c r="L1263" s="942">
        <v>2</v>
      </c>
      <c r="M1263" s="271"/>
      <c r="P1263" s="271"/>
      <c r="Q1263" s="271"/>
      <c r="R1263" s="271"/>
      <c r="S1263" s="271"/>
      <c r="T1263" s="271"/>
    </row>
    <row r="1264" spans="3:20" ht="15" customHeight="1">
      <c r="C1264" s="412">
        <v>86</v>
      </c>
      <c r="D1264" s="497" t="s">
        <v>2219</v>
      </c>
      <c r="E1264" s="629" t="s">
        <v>1735</v>
      </c>
      <c r="F1264" s="507"/>
      <c r="G1264" s="504" t="s">
        <v>4910</v>
      </c>
      <c r="H1264" s="671" t="s">
        <v>4911</v>
      </c>
      <c r="I1264" s="433">
        <v>215168.96</v>
      </c>
      <c r="J1264" s="415">
        <v>215168.96</v>
      </c>
      <c r="K1264" s="414" t="s">
        <v>1709</v>
      </c>
      <c r="L1264" s="942">
        <v>2</v>
      </c>
      <c r="M1264" s="271"/>
      <c r="P1264" s="271"/>
      <c r="Q1264" s="271"/>
      <c r="R1264" s="271"/>
      <c r="S1264" s="271"/>
      <c r="T1264" s="271"/>
    </row>
    <row r="1265" spans="3:20" ht="15" customHeight="1">
      <c r="C1265" s="412">
        <v>87</v>
      </c>
      <c r="D1265" s="497" t="s">
        <v>2219</v>
      </c>
      <c r="E1265" s="629" t="s">
        <v>1735</v>
      </c>
      <c r="F1265" s="507"/>
      <c r="G1265" s="504" t="s">
        <v>4912</v>
      </c>
      <c r="H1265" s="671" t="s">
        <v>4913</v>
      </c>
      <c r="I1265" s="433">
        <v>215168.96</v>
      </c>
      <c r="J1265" s="415">
        <v>215168.96</v>
      </c>
      <c r="K1265" s="414" t="s">
        <v>1709</v>
      </c>
      <c r="L1265" s="942">
        <v>2</v>
      </c>
      <c r="M1265" s="271"/>
      <c r="P1265" s="271"/>
      <c r="Q1265" s="271"/>
      <c r="R1265" s="271"/>
      <c r="S1265" s="271"/>
      <c r="T1265" s="271"/>
    </row>
    <row r="1266" spans="3:20" ht="15" customHeight="1">
      <c r="C1266" s="412">
        <v>88</v>
      </c>
      <c r="D1266" s="497" t="s">
        <v>2219</v>
      </c>
      <c r="E1266" s="629" t="s">
        <v>1735</v>
      </c>
      <c r="F1266" s="507"/>
      <c r="G1266" s="504" t="s">
        <v>4914</v>
      </c>
      <c r="H1266" s="671" t="s">
        <v>4915</v>
      </c>
      <c r="I1266" s="433">
        <v>217217.73</v>
      </c>
      <c r="J1266" s="415">
        <v>217217.73</v>
      </c>
      <c r="K1266" s="414" t="s">
        <v>1709</v>
      </c>
      <c r="L1266" s="942">
        <v>2</v>
      </c>
      <c r="M1266" s="271"/>
      <c r="P1266" s="271"/>
      <c r="Q1266" s="271"/>
      <c r="R1266" s="271"/>
      <c r="S1266" s="271"/>
      <c r="T1266" s="271"/>
    </row>
    <row r="1267" spans="3:20" ht="15" customHeight="1">
      <c r="C1267" s="412">
        <v>89</v>
      </c>
      <c r="D1267" s="497" t="s">
        <v>2219</v>
      </c>
      <c r="E1267" s="629" t="s">
        <v>1735</v>
      </c>
      <c r="F1267" s="507"/>
      <c r="G1267" s="504" t="s">
        <v>4916</v>
      </c>
      <c r="H1267" s="671" t="s">
        <v>4917</v>
      </c>
      <c r="I1267" s="433">
        <v>218751.14</v>
      </c>
      <c r="J1267" s="415">
        <v>218751.14</v>
      </c>
      <c r="K1267" s="414" t="s">
        <v>1709</v>
      </c>
      <c r="L1267" s="942">
        <v>2</v>
      </c>
      <c r="M1267" s="271"/>
      <c r="P1267" s="271"/>
      <c r="Q1267" s="271"/>
      <c r="R1267" s="271"/>
      <c r="S1267" s="271"/>
      <c r="T1267" s="271"/>
    </row>
    <row r="1268" spans="3:20" ht="15" customHeight="1">
      <c r="C1268" s="412">
        <v>90</v>
      </c>
      <c r="D1268" s="497" t="s">
        <v>2219</v>
      </c>
      <c r="E1268" s="629" t="s">
        <v>1734</v>
      </c>
      <c r="F1268" s="507"/>
      <c r="G1268" s="504" t="s">
        <v>4918</v>
      </c>
      <c r="H1268" s="671" t="s">
        <v>4919</v>
      </c>
      <c r="I1268" s="433">
        <v>462787.22</v>
      </c>
      <c r="J1268" s="415">
        <v>462787.22</v>
      </c>
      <c r="K1268" s="414" t="s">
        <v>1709</v>
      </c>
      <c r="L1268" s="942">
        <v>2</v>
      </c>
      <c r="M1268" s="271"/>
      <c r="P1268" s="271"/>
      <c r="Q1268" s="271"/>
      <c r="R1268" s="271"/>
      <c r="S1268" s="271"/>
      <c r="T1268" s="271"/>
    </row>
    <row r="1269" spans="3:20" ht="15" customHeight="1">
      <c r="C1269" s="412">
        <v>91</v>
      </c>
      <c r="D1269" s="497" t="s">
        <v>2219</v>
      </c>
      <c r="E1269" s="629" t="s">
        <v>2393</v>
      </c>
      <c r="F1269" s="507"/>
      <c r="G1269" s="504" t="s">
        <v>4920</v>
      </c>
      <c r="H1269" s="671" t="s">
        <v>4921</v>
      </c>
      <c r="I1269" s="433">
        <v>406000</v>
      </c>
      <c r="J1269" s="415">
        <v>406000</v>
      </c>
      <c r="K1269" s="414" t="s">
        <v>1712</v>
      </c>
      <c r="L1269" s="942" t="s">
        <v>4922</v>
      </c>
      <c r="M1269" s="271"/>
      <c r="P1269" s="271"/>
      <c r="Q1269" s="271"/>
      <c r="R1269" s="271"/>
      <c r="S1269" s="271"/>
      <c r="T1269" s="271"/>
    </row>
    <row r="1270" spans="3:20" ht="15" customHeight="1">
      <c r="C1270" s="412">
        <v>92</v>
      </c>
      <c r="D1270" s="497" t="s">
        <v>2219</v>
      </c>
      <c r="E1270" s="629" t="s">
        <v>2393</v>
      </c>
      <c r="F1270" s="507"/>
      <c r="G1270" s="504" t="s">
        <v>4923</v>
      </c>
      <c r="H1270" s="671" t="s">
        <v>4924</v>
      </c>
      <c r="I1270" s="433">
        <v>406000</v>
      </c>
      <c r="J1270" s="415">
        <v>406000</v>
      </c>
      <c r="K1270" s="414" t="s">
        <v>1712</v>
      </c>
      <c r="L1270" s="942" t="s">
        <v>4922</v>
      </c>
      <c r="M1270" s="271"/>
      <c r="P1270" s="271"/>
      <c r="Q1270" s="271"/>
      <c r="R1270" s="271"/>
      <c r="S1270" s="271"/>
      <c r="T1270" s="271"/>
    </row>
    <row r="1271" spans="3:20" ht="15" customHeight="1">
      <c r="C1271" s="412">
        <v>93</v>
      </c>
      <c r="D1271" s="497" t="s">
        <v>2219</v>
      </c>
      <c r="E1271" s="629" t="s">
        <v>2116</v>
      </c>
      <c r="F1271" s="507"/>
      <c r="G1271" s="504" t="s">
        <v>4925</v>
      </c>
      <c r="H1271" s="671" t="s">
        <v>4926</v>
      </c>
      <c r="I1271" s="433">
        <v>70000</v>
      </c>
      <c r="J1271" s="415">
        <v>70000</v>
      </c>
      <c r="K1271" s="414" t="s">
        <v>1712</v>
      </c>
      <c r="L1271" s="942" t="s">
        <v>4922</v>
      </c>
      <c r="M1271" s="271"/>
      <c r="P1271" s="271"/>
      <c r="Q1271" s="271"/>
      <c r="R1271" s="271"/>
      <c r="S1271" s="271"/>
      <c r="T1271" s="271"/>
    </row>
    <row r="1272" spans="3:20" ht="15" customHeight="1">
      <c r="C1272" s="412">
        <v>94</v>
      </c>
      <c r="D1272" s="497" t="s">
        <v>2220</v>
      </c>
      <c r="E1272" s="629" t="s">
        <v>2427</v>
      </c>
      <c r="F1272" s="630"/>
      <c r="G1272" s="509" t="s">
        <v>2428</v>
      </c>
      <c r="H1272" s="671" t="s">
        <v>2429</v>
      </c>
      <c r="I1272" s="517">
        <v>1109999.8700000001</v>
      </c>
      <c r="J1272" s="517">
        <v>1109999.8700000001</v>
      </c>
      <c r="K1272" s="414" t="s">
        <v>1712</v>
      </c>
      <c r="L1272" s="414">
        <v>6</v>
      </c>
      <c r="M1272" s="271"/>
      <c r="P1272" s="271"/>
      <c r="Q1272" s="271"/>
      <c r="R1272" s="271"/>
      <c r="S1272" s="271"/>
      <c r="T1272" s="271"/>
    </row>
    <row r="1273" spans="3:20" ht="15" customHeight="1">
      <c r="C1273" s="412">
        <v>95</v>
      </c>
      <c r="D1273" s="497" t="s">
        <v>2220</v>
      </c>
      <c r="E1273" s="629" t="s">
        <v>2103</v>
      </c>
      <c r="F1273" s="630"/>
      <c r="G1273" s="509" t="s">
        <v>2430</v>
      </c>
      <c r="H1273" s="671" t="s">
        <v>2431</v>
      </c>
      <c r="I1273" s="517">
        <v>499999.92</v>
      </c>
      <c r="J1273" s="517">
        <v>499999.92</v>
      </c>
      <c r="K1273" s="414" t="s">
        <v>1712</v>
      </c>
      <c r="L1273" s="414">
        <v>1.05</v>
      </c>
      <c r="M1273" s="271"/>
      <c r="P1273" s="271"/>
      <c r="Q1273" s="271"/>
      <c r="R1273" s="271"/>
      <c r="S1273" s="271"/>
      <c r="T1273" s="271"/>
    </row>
    <row r="1274" spans="3:20" ht="15" customHeight="1">
      <c r="C1274" s="412">
        <v>96</v>
      </c>
      <c r="D1274" s="497" t="s">
        <v>2220</v>
      </c>
      <c r="E1274" s="629" t="s">
        <v>2420</v>
      </c>
      <c r="F1274" s="630"/>
      <c r="G1274" s="509" t="s">
        <v>2432</v>
      </c>
      <c r="H1274" s="671" t="s">
        <v>2433</v>
      </c>
      <c r="I1274" s="517">
        <v>78654.3</v>
      </c>
      <c r="J1274" s="517">
        <v>78654.3</v>
      </c>
      <c r="K1274" s="414" t="s">
        <v>1707</v>
      </c>
      <c r="L1274" s="414">
        <v>1.05</v>
      </c>
      <c r="M1274" s="271"/>
      <c r="P1274" s="271"/>
      <c r="Q1274" s="271"/>
      <c r="R1274" s="271"/>
      <c r="S1274" s="271"/>
      <c r="T1274" s="271"/>
    </row>
    <row r="1275" spans="3:20" ht="15" customHeight="1">
      <c r="C1275" s="412">
        <v>97</v>
      </c>
      <c r="D1275" s="497" t="s">
        <v>2220</v>
      </c>
      <c r="E1275" s="629" t="s">
        <v>2420</v>
      </c>
      <c r="F1275" s="630"/>
      <c r="G1275" s="509" t="s">
        <v>2434</v>
      </c>
      <c r="H1275" s="671" t="s">
        <v>2435</v>
      </c>
      <c r="I1275" s="517">
        <v>78654.3</v>
      </c>
      <c r="J1275" s="517">
        <v>78654.3</v>
      </c>
      <c r="K1275" s="414" t="s">
        <v>1707</v>
      </c>
      <c r="L1275" s="414">
        <v>1.05</v>
      </c>
      <c r="M1275" s="271"/>
      <c r="P1275" s="271"/>
      <c r="Q1275" s="271"/>
      <c r="R1275" s="271"/>
      <c r="S1275" s="271"/>
      <c r="T1275" s="271"/>
    </row>
    <row r="1276" spans="3:20" ht="15" customHeight="1">
      <c r="C1276" s="412">
        <v>98</v>
      </c>
      <c r="D1276" s="497" t="s">
        <v>2220</v>
      </c>
      <c r="E1276" s="629" t="s">
        <v>2420</v>
      </c>
      <c r="F1276" s="630"/>
      <c r="G1276" s="509" t="s">
        <v>2436</v>
      </c>
      <c r="H1276" s="671" t="s">
        <v>2437</v>
      </c>
      <c r="I1276" s="672">
        <v>78654.3</v>
      </c>
      <c r="J1276" s="517">
        <v>78654.3</v>
      </c>
      <c r="K1276" s="414" t="s">
        <v>1707</v>
      </c>
      <c r="L1276" s="414">
        <v>3.06</v>
      </c>
      <c r="M1276" s="271"/>
      <c r="P1276" s="271"/>
      <c r="Q1276" s="271"/>
      <c r="R1276" s="271"/>
      <c r="S1276" s="271"/>
      <c r="T1276" s="271"/>
    </row>
    <row r="1277" spans="3:20" ht="15" customHeight="1">
      <c r="C1277" s="412">
        <v>99</v>
      </c>
      <c r="D1277" s="497" t="s">
        <v>2220</v>
      </c>
      <c r="E1277" s="629" t="s">
        <v>2424</v>
      </c>
      <c r="F1277" s="630"/>
      <c r="G1277" s="509" t="s">
        <v>2438</v>
      </c>
      <c r="H1277" s="671" t="s">
        <v>2439</v>
      </c>
      <c r="I1277" s="672">
        <v>581910</v>
      </c>
      <c r="J1277" s="517">
        <v>581910</v>
      </c>
      <c r="K1277" s="414" t="s">
        <v>1707</v>
      </c>
      <c r="L1277" s="414">
        <v>3.06</v>
      </c>
      <c r="M1277" s="271"/>
      <c r="P1277" s="271"/>
      <c r="Q1277" s="271"/>
      <c r="R1277" s="271"/>
      <c r="S1277" s="271"/>
      <c r="T1277" s="271"/>
    </row>
    <row r="1278" spans="3:20" ht="15" customHeight="1">
      <c r="C1278" s="412">
        <v>100</v>
      </c>
      <c r="D1278" s="497" t="s">
        <v>2220</v>
      </c>
      <c r="E1278" s="629" t="s">
        <v>2440</v>
      </c>
      <c r="F1278" s="630"/>
      <c r="G1278" s="509" t="s">
        <v>2441</v>
      </c>
      <c r="H1278" s="671" t="s">
        <v>2442</v>
      </c>
      <c r="I1278" s="672">
        <v>621999.99</v>
      </c>
      <c r="J1278" s="517">
        <v>621999.99</v>
      </c>
      <c r="K1278" s="414" t="s">
        <v>1707</v>
      </c>
      <c r="L1278" s="414">
        <v>3.06</v>
      </c>
      <c r="M1278" s="271"/>
      <c r="P1278" s="271"/>
      <c r="Q1278" s="271"/>
      <c r="R1278" s="271"/>
      <c r="S1278" s="271"/>
      <c r="T1278" s="271"/>
    </row>
    <row r="1279" spans="3:20" ht="15" customHeight="1">
      <c r="C1279" s="412">
        <v>101</v>
      </c>
      <c r="D1279" s="497" t="s">
        <v>2220</v>
      </c>
      <c r="E1279" s="629" t="s">
        <v>2443</v>
      </c>
      <c r="F1279" s="630"/>
      <c r="G1279" s="509" t="s">
        <v>2444</v>
      </c>
      <c r="H1279" s="671" t="s">
        <v>2445</v>
      </c>
      <c r="I1279" s="672">
        <v>379999.13</v>
      </c>
      <c r="J1279" s="517">
        <v>379999.13</v>
      </c>
      <c r="K1279" s="414" t="s">
        <v>1712</v>
      </c>
      <c r="L1279" s="414">
        <v>3.06</v>
      </c>
      <c r="M1279" s="271"/>
      <c r="P1279" s="271"/>
      <c r="Q1279" s="271"/>
      <c r="R1279" s="271"/>
      <c r="S1279" s="271"/>
      <c r="T1279" s="271"/>
    </row>
    <row r="1280" spans="3:20" ht="15" customHeight="1">
      <c r="C1280" s="412">
        <v>102</v>
      </c>
      <c r="D1280" s="497" t="s">
        <v>2220</v>
      </c>
      <c r="E1280" s="629" t="s">
        <v>2446</v>
      </c>
      <c r="F1280" s="630"/>
      <c r="G1280" s="509" t="s">
        <v>2447</v>
      </c>
      <c r="H1280" s="671" t="s">
        <v>2448</v>
      </c>
      <c r="I1280" s="672">
        <v>1930240</v>
      </c>
      <c r="J1280" s="517">
        <v>529639.42000000004</v>
      </c>
      <c r="K1280" s="414" t="s">
        <v>1712</v>
      </c>
      <c r="L1280" s="414">
        <v>3.06</v>
      </c>
      <c r="M1280" s="271"/>
      <c r="P1280" s="271"/>
      <c r="Q1280" s="271"/>
      <c r="R1280" s="271"/>
      <c r="S1280" s="271"/>
      <c r="T1280" s="271"/>
    </row>
    <row r="1281" spans="3:20" ht="15" customHeight="1">
      <c r="C1281" s="412">
        <v>103</v>
      </c>
      <c r="D1281" s="497" t="s">
        <v>2220</v>
      </c>
      <c r="E1281" s="629" t="s">
        <v>2446</v>
      </c>
      <c r="F1281" s="630"/>
      <c r="G1281" s="509" t="s">
        <v>2449</v>
      </c>
      <c r="H1281" s="671" t="s">
        <v>2450</v>
      </c>
      <c r="I1281" s="672">
        <v>1930240</v>
      </c>
      <c r="J1281" s="517">
        <v>529639.42000000004</v>
      </c>
      <c r="K1281" s="414" t="s">
        <v>1712</v>
      </c>
      <c r="L1281" s="414">
        <v>6</v>
      </c>
      <c r="M1281" s="271"/>
      <c r="P1281" s="271"/>
      <c r="Q1281" s="271"/>
      <c r="R1281" s="271"/>
      <c r="S1281" s="271"/>
      <c r="T1281" s="271"/>
    </row>
    <row r="1282" spans="3:20" ht="15" customHeight="1">
      <c r="C1282" s="412">
        <v>104</v>
      </c>
      <c r="D1282" s="497" t="s">
        <v>2220</v>
      </c>
      <c r="E1282" s="629" t="s">
        <v>2446</v>
      </c>
      <c r="F1282" s="630"/>
      <c r="G1282" s="509" t="s">
        <v>2451</v>
      </c>
      <c r="H1282" s="671" t="s">
        <v>2452</v>
      </c>
      <c r="I1282" s="672">
        <v>1930240</v>
      </c>
      <c r="J1282" s="517">
        <v>529639.42000000004</v>
      </c>
      <c r="K1282" s="414" t="s">
        <v>1712</v>
      </c>
      <c r="L1282" s="414">
        <v>6</v>
      </c>
      <c r="M1282" s="271"/>
      <c r="P1282" s="271"/>
      <c r="Q1282" s="271"/>
      <c r="R1282" s="271"/>
      <c r="S1282" s="271"/>
      <c r="T1282" s="271"/>
    </row>
    <row r="1283" spans="3:20" ht="15" customHeight="1">
      <c r="C1283" s="412">
        <v>105</v>
      </c>
      <c r="D1283" s="497" t="s">
        <v>2220</v>
      </c>
      <c r="E1283" s="629" t="s">
        <v>2446</v>
      </c>
      <c r="F1283" s="630"/>
      <c r="G1283" s="509" t="s">
        <v>2453</v>
      </c>
      <c r="H1283" s="671" t="s">
        <v>2454</v>
      </c>
      <c r="I1283" s="672">
        <v>1930240</v>
      </c>
      <c r="J1283" s="517">
        <v>529639.42000000004</v>
      </c>
      <c r="K1283" s="414" t="s">
        <v>1712</v>
      </c>
      <c r="L1283" s="414">
        <v>6</v>
      </c>
      <c r="M1283" s="271"/>
      <c r="P1283" s="271"/>
      <c r="Q1283" s="271"/>
      <c r="R1283" s="271"/>
      <c r="S1283" s="271"/>
      <c r="T1283" s="271"/>
    </row>
    <row r="1284" spans="3:20" ht="15" customHeight="1">
      <c r="C1284" s="412">
        <v>106</v>
      </c>
      <c r="D1284" s="497" t="s">
        <v>2220</v>
      </c>
      <c r="E1284" s="629" t="s">
        <v>2446</v>
      </c>
      <c r="F1284" s="630"/>
      <c r="G1284" s="509" t="s">
        <v>2455</v>
      </c>
      <c r="H1284" s="671" t="s">
        <v>2456</v>
      </c>
      <c r="I1284" s="672">
        <v>1930240</v>
      </c>
      <c r="J1284" s="517">
        <v>529639.42000000004</v>
      </c>
      <c r="K1284" s="414" t="s">
        <v>1712</v>
      </c>
      <c r="L1284" s="414">
        <v>30</v>
      </c>
      <c r="M1284" s="271"/>
      <c r="P1284" s="271"/>
      <c r="Q1284" s="271"/>
      <c r="R1284" s="271"/>
      <c r="S1284" s="271"/>
      <c r="T1284" s="271"/>
    </row>
    <row r="1285" spans="3:20" ht="15" customHeight="1">
      <c r="C1285" s="412">
        <v>107</v>
      </c>
      <c r="D1285" s="497" t="s">
        <v>2220</v>
      </c>
      <c r="E1285" s="629" t="s">
        <v>2446</v>
      </c>
      <c r="F1285" s="630"/>
      <c r="G1285" s="509" t="s">
        <v>2457</v>
      </c>
      <c r="H1285" s="673" t="s">
        <v>2458</v>
      </c>
      <c r="I1285" s="672">
        <v>1930240</v>
      </c>
      <c r="J1285" s="517">
        <v>529639.42000000004</v>
      </c>
      <c r="K1285" s="414" t="s">
        <v>1712</v>
      </c>
      <c r="L1285" s="414">
        <v>30</v>
      </c>
      <c r="M1285" s="271"/>
      <c r="P1285" s="271"/>
      <c r="Q1285" s="271"/>
      <c r="R1285" s="271"/>
      <c r="S1285" s="271"/>
      <c r="T1285" s="271"/>
    </row>
    <row r="1286" spans="3:20" ht="15" customHeight="1">
      <c r="C1286" s="412">
        <v>108</v>
      </c>
      <c r="D1286" s="497" t="s">
        <v>2220</v>
      </c>
      <c r="E1286" s="629" t="s">
        <v>2446</v>
      </c>
      <c r="F1286" s="630"/>
      <c r="G1286" s="509" t="s">
        <v>2459</v>
      </c>
      <c r="H1286" s="673" t="s">
        <v>2460</v>
      </c>
      <c r="I1286" s="672">
        <v>1930240</v>
      </c>
      <c r="J1286" s="517">
        <v>529639.42000000004</v>
      </c>
      <c r="K1286" s="414" t="s">
        <v>1712</v>
      </c>
      <c r="L1286" s="414">
        <v>30</v>
      </c>
      <c r="M1286" s="271"/>
      <c r="P1286" s="271"/>
      <c r="Q1286" s="271"/>
      <c r="R1286" s="271"/>
      <c r="S1286" s="271"/>
      <c r="T1286" s="271"/>
    </row>
    <row r="1287" spans="3:20" ht="15" customHeight="1">
      <c r="C1287" s="412">
        <v>109</v>
      </c>
      <c r="D1287" s="497" t="s">
        <v>2220</v>
      </c>
      <c r="E1287" s="629" t="s">
        <v>2446</v>
      </c>
      <c r="F1287" s="630"/>
      <c r="G1287" s="509" t="s">
        <v>2461</v>
      </c>
      <c r="H1287" s="673" t="s">
        <v>2462</v>
      </c>
      <c r="I1287" s="672">
        <v>1930240</v>
      </c>
      <c r="J1287" s="517">
        <v>529639.42000000004</v>
      </c>
      <c r="K1287" s="414" t="s">
        <v>1712</v>
      </c>
      <c r="L1287" s="414">
        <v>30</v>
      </c>
      <c r="M1287" s="271"/>
      <c r="P1287" s="271"/>
      <c r="Q1287" s="271"/>
      <c r="R1287" s="271"/>
      <c r="S1287" s="271"/>
      <c r="T1287" s="271"/>
    </row>
    <row r="1288" spans="3:20" ht="15" customHeight="1">
      <c r="C1288" s="412">
        <v>110</v>
      </c>
      <c r="D1288" s="497" t="s">
        <v>2220</v>
      </c>
      <c r="E1288" s="629" t="s">
        <v>2446</v>
      </c>
      <c r="F1288" s="630"/>
      <c r="G1288" s="509" t="s">
        <v>2463</v>
      </c>
      <c r="H1288" s="673" t="s">
        <v>2464</v>
      </c>
      <c r="I1288" s="672">
        <v>1930240</v>
      </c>
      <c r="J1288" s="517">
        <v>529639.42000000004</v>
      </c>
      <c r="K1288" s="414" t="s">
        <v>1712</v>
      </c>
      <c r="L1288" s="414">
        <v>30</v>
      </c>
      <c r="M1288" s="271"/>
      <c r="P1288" s="271"/>
      <c r="Q1288" s="271"/>
      <c r="R1288" s="271"/>
      <c r="S1288" s="271"/>
      <c r="T1288" s="271"/>
    </row>
    <row r="1289" spans="3:20" ht="15" customHeight="1">
      <c r="C1289" s="412">
        <v>111</v>
      </c>
      <c r="D1289" s="497" t="s">
        <v>2220</v>
      </c>
      <c r="E1289" s="629" t="s">
        <v>2446</v>
      </c>
      <c r="F1289" s="630"/>
      <c r="G1289" s="509" t="s">
        <v>2465</v>
      </c>
      <c r="H1289" s="673" t="s">
        <v>2466</v>
      </c>
      <c r="I1289" s="672">
        <v>1930240</v>
      </c>
      <c r="J1289" s="517">
        <v>529639.42000000004</v>
      </c>
      <c r="K1289" s="414" t="s">
        <v>1712</v>
      </c>
      <c r="L1289" s="414">
        <v>30</v>
      </c>
      <c r="M1289" s="271"/>
      <c r="P1289" s="271"/>
      <c r="Q1289" s="271"/>
      <c r="R1289" s="271"/>
      <c r="S1289" s="271"/>
      <c r="T1289" s="271"/>
    </row>
    <row r="1290" spans="3:20" ht="15" customHeight="1">
      <c r="C1290" s="412">
        <v>112</v>
      </c>
      <c r="D1290" s="497" t="s">
        <v>2220</v>
      </c>
      <c r="E1290" s="629" t="s">
        <v>2446</v>
      </c>
      <c r="F1290" s="630"/>
      <c r="G1290" s="509" t="s">
        <v>2467</v>
      </c>
      <c r="H1290" s="673" t="s">
        <v>2468</v>
      </c>
      <c r="I1290" s="672">
        <v>1930240</v>
      </c>
      <c r="J1290" s="517">
        <v>529639.42000000004</v>
      </c>
      <c r="K1290" s="414" t="s">
        <v>1712</v>
      </c>
      <c r="L1290" s="414">
        <v>30</v>
      </c>
      <c r="M1290" s="271"/>
      <c r="P1290" s="271"/>
      <c r="Q1290" s="271"/>
      <c r="R1290" s="271"/>
      <c r="S1290" s="271"/>
      <c r="T1290" s="271"/>
    </row>
    <row r="1291" spans="3:20" ht="15" customHeight="1">
      <c r="C1291" s="412">
        <v>113</v>
      </c>
      <c r="D1291" s="497" t="s">
        <v>2220</v>
      </c>
      <c r="E1291" s="629" t="s">
        <v>2446</v>
      </c>
      <c r="F1291" s="630"/>
      <c r="G1291" s="509" t="s">
        <v>2469</v>
      </c>
      <c r="H1291" s="673" t="s">
        <v>2470</v>
      </c>
      <c r="I1291" s="672">
        <v>1930240</v>
      </c>
      <c r="J1291" s="517">
        <v>529639.42000000004</v>
      </c>
      <c r="K1291" s="414" t="s">
        <v>1712</v>
      </c>
      <c r="L1291" s="414">
        <v>30</v>
      </c>
      <c r="M1291" s="271"/>
      <c r="P1291" s="271"/>
      <c r="Q1291" s="271"/>
      <c r="R1291" s="271"/>
      <c r="S1291" s="271"/>
      <c r="T1291" s="271"/>
    </row>
    <row r="1292" spans="3:20" ht="15" customHeight="1">
      <c r="C1292" s="412">
        <v>114</v>
      </c>
      <c r="D1292" s="497" t="s">
        <v>2220</v>
      </c>
      <c r="E1292" s="629" t="s">
        <v>2446</v>
      </c>
      <c r="F1292" s="630"/>
      <c r="G1292" s="509" t="s">
        <v>2471</v>
      </c>
      <c r="H1292" s="673" t="s">
        <v>2472</v>
      </c>
      <c r="I1292" s="672">
        <v>1930240</v>
      </c>
      <c r="J1292" s="517">
        <v>529639.42000000004</v>
      </c>
      <c r="K1292" s="414" t="s">
        <v>1712</v>
      </c>
      <c r="L1292" s="414">
        <v>30</v>
      </c>
      <c r="M1292" s="271"/>
      <c r="P1292" s="271"/>
      <c r="Q1292" s="271"/>
      <c r="R1292" s="271"/>
      <c r="S1292" s="271"/>
      <c r="T1292" s="271"/>
    </row>
    <row r="1293" spans="3:20" ht="15" customHeight="1">
      <c r="C1293" s="412">
        <v>115</v>
      </c>
      <c r="D1293" s="497" t="s">
        <v>2220</v>
      </c>
      <c r="E1293" s="629" t="s">
        <v>2446</v>
      </c>
      <c r="F1293" s="630"/>
      <c r="G1293" s="509" t="s">
        <v>2473</v>
      </c>
      <c r="H1293" s="673" t="s">
        <v>2474</v>
      </c>
      <c r="I1293" s="672">
        <v>1930240</v>
      </c>
      <c r="J1293" s="517">
        <v>529639.42000000004</v>
      </c>
      <c r="K1293" s="414" t="s">
        <v>1712</v>
      </c>
      <c r="L1293" s="414">
        <v>30</v>
      </c>
      <c r="M1293" s="271"/>
      <c r="P1293" s="271"/>
      <c r="Q1293" s="271"/>
      <c r="R1293" s="271"/>
      <c r="S1293" s="271"/>
      <c r="T1293" s="271"/>
    </row>
    <row r="1294" spans="3:20" ht="15" customHeight="1">
      <c r="C1294" s="412">
        <v>116</v>
      </c>
      <c r="D1294" s="497" t="s">
        <v>2220</v>
      </c>
      <c r="E1294" s="629" t="s">
        <v>2446</v>
      </c>
      <c r="F1294" s="630"/>
      <c r="G1294" s="509" t="s">
        <v>2475</v>
      </c>
      <c r="H1294" s="673" t="s">
        <v>2476</v>
      </c>
      <c r="I1294" s="672">
        <v>1930240</v>
      </c>
      <c r="J1294" s="517">
        <v>529639.42000000004</v>
      </c>
      <c r="K1294" s="414" t="s">
        <v>1712</v>
      </c>
      <c r="L1294" s="414">
        <v>30</v>
      </c>
      <c r="M1294" s="271"/>
      <c r="P1294" s="271"/>
      <c r="Q1294" s="271"/>
      <c r="R1294" s="271"/>
      <c r="S1294" s="271"/>
      <c r="T1294" s="271"/>
    </row>
    <row r="1295" spans="3:20" ht="15" customHeight="1">
      <c r="C1295" s="674">
        <v>117</v>
      </c>
      <c r="D1295" s="502" t="s">
        <v>2220</v>
      </c>
      <c r="E1295" s="675" t="s">
        <v>2446</v>
      </c>
      <c r="F1295" s="676"/>
      <c r="G1295" s="677" t="s">
        <v>2477</v>
      </c>
      <c r="H1295" s="678" t="s">
        <v>2478</v>
      </c>
      <c r="I1295" s="679">
        <v>1930240</v>
      </c>
      <c r="J1295" s="680">
        <v>529639.42000000004</v>
      </c>
      <c r="K1295" s="414" t="s">
        <v>1712</v>
      </c>
      <c r="L1295" s="510">
        <v>30</v>
      </c>
      <c r="M1295" s="271"/>
      <c r="P1295" s="271"/>
      <c r="Q1295" s="271"/>
      <c r="R1295" s="271"/>
      <c r="S1295" s="271"/>
      <c r="T1295" s="271"/>
    </row>
    <row r="1296" spans="3:20" ht="15" customHeight="1">
      <c r="C1296" s="412">
        <v>118</v>
      </c>
      <c r="D1296" s="416" t="s">
        <v>2220</v>
      </c>
      <c r="E1296" s="635" t="s">
        <v>2446</v>
      </c>
      <c r="F1296" s="635"/>
      <c r="G1296" s="665" t="s">
        <v>2479</v>
      </c>
      <c r="H1296" s="635" t="s">
        <v>2480</v>
      </c>
      <c r="I1296" s="666">
        <v>1930240</v>
      </c>
      <c r="J1296" s="666">
        <v>529639.42000000004</v>
      </c>
      <c r="K1296" s="414" t="s">
        <v>1712</v>
      </c>
      <c r="L1296" s="416">
        <v>30</v>
      </c>
      <c r="M1296" s="271"/>
      <c r="P1296" s="271"/>
      <c r="Q1296" s="271"/>
      <c r="R1296" s="271"/>
      <c r="S1296" s="271"/>
      <c r="T1296" s="271"/>
    </row>
    <row r="1297" spans="3:20" ht="15" customHeight="1">
      <c r="C1297" s="412">
        <v>119</v>
      </c>
      <c r="D1297" s="416" t="s">
        <v>2220</v>
      </c>
      <c r="E1297" s="635" t="s">
        <v>2446</v>
      </c>
      <c r="F1297" s="635"/>
      <c r="G1297" s="665" t="s">
        <v>2481</v>
      </c>
      <c r="H1297" s="635" t="s">
        <v>2482</v>
      </c>
      <c r="I1297" s="666">
        <v>1930240</v>
      </c>
      <c r="J1297" s="666">
        <v>529639.42000000004</v>
      </c>
      <c r="K1297" s="414" t="s">
        <v>1712</v>
      </c>
      <c r="L1297" s="416">
        <v>30</v>
      </c>
      <c r="M1297" s="271"/>
      <c r="P1297" s="271"/>
      <c r="Q1297" s="271"/>
      <c r="R1297" s="271"/>
      <c r="S1297" s="271"/>
      <c r="T1297" s="271"/>
    </row>
    <row r="1298" spans="3:20" ht="15" customHeight="1">
      <c r="C1298" s="681">
        <v>120</v>
      </c>
      <c r="D1298" s="682" t="s">
        <v>2220</v>
      </c>
      <c r="E1298" s="683" t="s">
        <v>2446</v>
      </c>
      <c r="F1298" s="684"/>
      <c r="G1298" s="685" t="s">
        <v>2483</v>
      </c>
      <c r="H1298" s="686" t="s">
        <v>2484</v>
      </c>
      <c r="I1298" s="687">
        <v>1930240</v>
      </c>
      <c r="J1298" s="688">
        <v>529639.42000000004</v>
      </c>
      <c r="K1298" s="414" t="s">
        <v>1712</v>
      </c>
      <c r="L1298" s="943">
        <v>30</v>
      </c>
      <c r="M1298" s="271"/>
      <c r="P1298" s="271"/>
      <c r="Q1298" s="271"/>
      <c r="R1298" s="271"/>
      <c r="S1298" s="271"/>
      <c r="T1298" s="271"/>
    </row>
    <row r="1299" spans="3:20" ht="15" customHeight="1">
      <c r="C1299" s="412">
        <v>121</v>
      </c>
      <c r="D1299" s="497" t="s">
        <v>2220</v>
      </c>
      <c r="E1299" s="629" t="s">
        <v>2446</v>
      </c>
      <c r="F1299" s="630"/>
      <c r="G1299" s="509" t="s">
        <v>2485</v>
      </c>
      <c r="H1299" s="673" t="s">
        <v>2486</v>
      </c>
      <c r="I1299" s="672">
        <v>1930240</v>
      </c>
      <c r="J1299" s="517">
        <v>529639.42000000004</v>
      </c>
      <c r="K1299" s="414" t="s">
        <v>1712</v>
      </c>
      <c r="L1299" s="414">
        <v>30</v>
      </c>
      <c r="M1299" s="271"/>
      <c r="P1299" s="271"/>
      <c r="Q1299" s="271"/>
      <c r="R1299" s="271"/>
      <c r="S1299" s="271"/>
      <c r="T1299" s="271"/>
    </row>
    <row r="1300" spans="3:20" ht="15" customHeight="1">
      <c r="C1300" s="412">
        <v>122</v>
      </c>
      <c r="D1300" s="497" t="s">
        <v>2220</v>
      </c>
      <c r="E1300" s="629" t="s">
        <v>2446</v>
      </c>
      <c r="F1300" s="630"/>
      <c r="G1300" s="509" t="s">
        <v>2487</v>
      </c>
      <c r="H1300" s="673" t="s">
        <v>2488</v>
      </c>
      <c r="I1300" s="672">
        <v>1930240</v>
      </c>
      <c r="J1300" s="672">
        <v>529639.42000000004</v>
      </c>
      <c r="K1300" s="414" t="s">
        <v>1712</v>
      </c>
      <c r="L1300" s="414">
        <v>30</v>
      </c>
      <c r="M1300" s="271"/>
      <c r="P1300" s="271"/>
      <c r="Q1300" s="271"/>
      <c r="R1300" s="271"/>
      <c r="S1300" s="271"/>
      <c r="T1300" s="271"/>
    </row>
    <row r="1301" spans="3:20" ht="15" customHeight="1">
      <c r="C1301" s="412">
        <v>123</v>
      </c>
      <c r="D1301" s="497" t="s">
        <v>2220</v>
      </c>
      <c r="E1301" s="629" t="s">
        <v>2446</v>
      </c>
      <c r="F1301" s="630"/>
      <c r="G1301" s="509" t="s">
        <v>2489</v>
      </c>
      <c r="H1301" s="673" t="s">
        <v>2490</v>
      </c>
      <c r="I1301" s="672">
        <v>1930240</v>
      </c>
      <c r="J1301" s="672">
        <v>529639.42000000004</v>
      </c>
      <c r="K1301" s="414" t="s">
        <v>1712</v>
      </c>
      <c r="L1301" s="414">
        <v>30</v>
      </c>
      <c r="M1301" s="271"/>
      <c r="P1301" s="271"/>
      <c r="Q1301" s="271"/>
      <c r="R1301" s="271"/>
      <c r="S1301" s="271"/>
      <c r="T1301" s="271"/>
    </row>
    <row r="1302" spans="3:20" ht="15" customHeight="1">
      <c r="C1302" s="412">
        <v>124</v>
      </c>
      <c r="D1302" s="497" t="s">
        <v>2220</v>
      </c>
      <c r="E1302" s="629" t="s">
        <v>2446</v>
      </c>
      <c r="F1302" s="630"/>
      <c r="G1302" s="509" t="s">
        <v>2491</v>
      </c>
      <c r="H1302" s="673" t="s">
        <v>2492</v>
      </c>
      <c r="I1302" s="672">
        <v>1930240</v>
      </c>
      <c r="J1302" s="672">
        <v>529639.42000000004</v>
      </c>
      <c r="K1302" s="414" t="s">
        <v>1712</v>
      </c>
      <c r="L1302" s="414">
        <v>30</v>
      </c>
      <c r="M1302" s="271"/>
      <c r="P1302" s="271"/>
      <c r="Q1302" s="271"/>
      <c r="R1302" s="271"/>
      <c r="S1302" s="271"/>
      <c r="T1302" s="271"/>
    </row>
    <row r="1303" spans="3:20" ht="15" customHeight="1">
      <c r="C1303" s="412">
        <v>125</v>
      </c>
      <c r="D1303" s="497" t="s">
        <v>2220</v>
      </c>
      <c r="E1303" s="629" t="s">
        <v>2493</v>
      </c>
      <c r="F1303" s="630"/>
      <c r="G1303" s="509" t="s">
        <v>2494</v>
      </c>
      <c r="H1303" s="673" t="s">
        <v>2495</v>
      </c>
      <c r="I1303" s="672">
        <v>1930240</v>
      </c>
      <c r="J1303" s="672">
        <v>529639.42000000004</v>
      </c>
      <c r="K1303" s="414" t="s">
        <v>1712</v>
      </c>
      <c r="L1303" s="414">
        <v>30</v>
      </c>
      <c r="M1303" s="271"/>
      <c r="P1303" s="271"/>
      <c r="Q1303" s="271"/>
      <c r="R1303" s="271"/>
      <c r="S1303" s="271"/>
      <c r="T1303" s="271"/>
    </row>
    <row r="1304" spans="3:20" ht="15" customHeight="1">
      <c r="C1304" s="412">
        <v>126</v>
      </c>
      <c r="D1304" s="497" t="s">
        <v>2220</v>
      </c>
      <c r="E1304" s="629" t="s">
        <v>2496</v>
      </c>
      <c r="F1304" s="630"/>
      <c r="G1304" s="509" t="s">
        <v>2497</v>
      </c>
      <c r="H1304" s="673" t="s">
        <v>2498</v>
      </c>
      <c r="I1304" s="672">
        <v>145000</v>
      </c>
      <c r="J1304" s="672">
        <v>145000</v>
      </c>
      <c r="K1304" s="414" t="s">
        <v>1707</v>
      </c>
      <c r="L1304" s="414">
        <v>30</v>
      </c>
      <c r="M1304" s="271"/>
      <c r="P1304" s="271"/>
      <c r="Q1304" s="271"/>
      <c r="R1304" s="271"/>
      <c r="S1304" s="271"/>
      <c r="T1304" s="271"/>
    </row>
    <row r="1305" spans="3:20" ht="15" customHeight="1">
      <c r="C1305" s="412">
        <v>127</v>
      </c>
      <c r="D1305" s="497" t="s">
        <v>2220</v>
      </c>
      <c r="E1305" s="629" t="s">
        <v>2496</v>
      </c>
      <c r="F1305" s="630"/>
      <c r="G1305" s="509" t="s">
        <v>2499</v>
      </c>
      <c r="H1305" s="673" t="s">
        <v>2500</v>
      </c>
      <c r="I1305" s="672">
        <v>145000</v>
      </c>
      <c r="J1305" s="672">
        <v>145000</v>
      </c>
      <c r="K1305" s="414" t="s">
        <v>1707</v>
      </c>
      <c r="L1305" s="414">
        <v>30</v>
      </c>
      <c r="M1305" s="271"/>
      <c r="P1305" s="271"/>
      <c r="Q1305" s="271"/>
      <c r="R1305" s="271"/>
      <c r="S1305" s="271"/>
      <c r="T1305" s="271"/>
    </row>
    <row r="1306" spans="3:20" ht="15" customHeight="1">
      <c r="C1306" s="412">
        <v>128</v>
      </c>
      <c r="D1306" s="497" t="s">
        <v>2220</v>
      </c>
      <c r="E1306" s="629" t="s">
        <v>2496</v>
      </c>
      <c r="F1306" s="630"/>
      <c r="G1306" s="509" t="s">
        <v>2501</v>
      </c>
      <c r="H1306" s="673" t="s">
        <v>2502</v>
      </c>
      <c r="I1306" s="672">
        <v>145000</v>
      </c>
      <c r="J1306" s="672">
        <v>145000</v>
      </c>
      <c r="K1306" s="414" t="s">
        <v>1707</v>
      </c>
      <c r="L1306" s="414">
        <v>30</v>
      </c>
      <c r="M1306" s="271"/>
      <c r="P1306" s="271"/>
      <c r="Q1306" s="271"/>
      <c r="R1306" s="271"/>
      <c r="S1306" s="271"/>
      <c r="T1306" s="271"/>
    </row>
    <row r="1307" spans="3:20" ht="15" customHeight="1">
      <c r="C1307" s="412">
        <v>129</v>
      </c>
      <c r="D1307" s="497" t="s">
        <v>2220</v>
      </c>
      <c r="E1307" s="629" t="s">
        <v>2496</v>
      </c>
      <c r="F1307" s="630"/>
      <c r="G1307" s="509" t="s">
        <v>2503</v>
      </c>
      <c r="H1307" s="673" t="s">
        <v>2504</v>
      </c>
      <c r="I1307" s="672">
        <v>145000</v>
      </c>
      <c r="J1307" s="672">
        <v>145000</v>
      </c>
      <c r="K1307" s="414" t="s">
        <v>1707</v>
      </c>
      <c r="L1307" s="414">
        <v>30</v>
      </c>
      <c r="M1307" s="271"/>
      <c r="P1307" s="271"/>
      <c r="Q1307" s="271"/>
      <c r="R1307" s="271"/>
      <c r="S1307" s="271"/>
      <c r="T1307" s="271"/>
    </row>
    <row r="1308" spans="3:20" ht="15" customHeight="1">
      <c r="C1308" s="412">
        <v>130</v>
      </c>
      <c r="D1308" s="497" t="s">
        <v>2220</v>
      </c>
      <c r="E1308" s="629" t="s">
        <v>2782</v>
      </c>
      <c r="F1308" s="630"/>
      <c r="G1308" s="509" t="s">
        <v>4927</v>
      </c>
      <c r="H1308" s="673" t="s">
        <v>4928</v>
      </c>
      <c r="I1308" s="672">
        <v>9400000</v>
      </c>
      <c r="J1308" s="672">
        <v>19878.490000000002</v>
      </c>
      <c r="K1308" s="414" t="s">
        <v>1707</v>
      </c>
      <c r="L1308" s="414">
        <v>210</v>
      </c>
      <c r="M1308" s="271"/>
      <c r="P1308" s="271"/>
      <c r="Q1308" s="271"/>
      <c r="R1308" s="271"/>
      <c r="S1308" s="271"/>
      <c r="T1308" s="271"/>
    </row>
    <row r="1309" spans="3:20" ht="15" customHeight="1">
      <c r="C1309" s="412">
        <v>131</v>
      </c>
      <c r="D1309" s="497" t="s">
        <v>2220</v>
      </c>
      <c r="E1309" s="629" t="s">
        <v>1734</v>
      </c>
      <c r="F1309" s="630"/>
      <c r="G1309" s="509" t="s">
        <v>4929</v>
      </c>
      <c r="H1309" s="673" t="s">
        <v>4930</v>
      </c>
      <c r="I1309" s="672">
        <v>331455.09999999998</v>
      </c>
      <c r="J1309" s="672">
        <v>331455.09999999998</v>
      </c>
      <c r="K1309" s="414" t="s">
        <v>1707</v>
      </c>
      <c r="L1309" s="414">
        <v>0.1</v>
      </c>
      <c r="M1309" s="271"/>
      <c r="P1309" s="271"/>
      <c r="Q1309" s="271"/>
      <c r="R1309" s="271"/>
      <c r="S1309" s="271"/>
      <c r="T1309" s="271"/>
    </row>
    <row r="1310" spans="3:20" ht="15" customHeight="1">
      <c r="C1310" s="412">
        <v>132</v>
      </c>
      <c r="D1310" s="497" t="s">
        <v>2220</v>
      </c>
      <c r="E1310" s="629" t="s">
        <v>2496</v>
      </c>
      <c r="F1310" s="630"/>
      <c r="G1310" s="509" t="s">
        <v>4931</v>
      </c>
      <c r="H1310" s="673" t="s">
        <v>4932</v>
      </c>
      <c r="I1310" s="672">
        <v>145000</v>
      </c>
      <c r="J1310" s="672">
        <v>145000</v>
      </c>
      <c r="K1310" s="414" t="s">
        <v>1707</v>
      </c>
      <c r="L1310" s="414">
        <v>5</v>
      </c>
      <c r="M1310" s="271"/>
      <c r="P1310" s="271"/>
      <c r="Q1310" s="271"/>
      <c r="R1310" s="271"/>
      <c r="S1310" s="271"/>
      <c r="T1310" s="271"/>
    </row>
    <row r="1311" spans="3:20" ht="15" customHeight="1">
      <c r="C1311" s="412">
        <v>133</v>
      </c>
      <c r="D1311" s="500" t="s">
        <v>2505</v>
      </c>
      <c r="E1311" s="689" t="s">
        <v>2506</v>
      </c>
      <c r="F1311" s="518"/>
      <c r="G1311" s="509" t="s">
        <v>2507</v>
      </c>
      <c r="H1311" s="690" t="s">
        <v>2508</v>
      </c>
      <c r="I1311" s="520">
        <v>9104405.9199999999</v>
      </c>
      <c r="J1311" s="520">
        <v>2695771.62</v>
      </c>
      <c r="K1311" s="414" t="s">
        <v>1712</v>
      </c>
      <c r="L1311" s="691">
        <v>45</v>
      </c>
      <c r="M1311" s="271"/>
      <c r="P1311" s="271"/>
      <c r="Q1311" s="271"/>
      <c r="R1311" s="271"/>
      <c r="S1311" s="271"/>
      <c r="T1311" s="271"/>
    </row>
    <row r="1312" spans="3:20" ht="15" customHeight="1">
      <c r="C1312" s="412">
        <v>134</v>
      </c>
      <c r="D1312" s="500" t="s">
        <v>2505</v>
      </c>
      <c r="E1312" s="689" t="s">
        <v>2506</v>
      </c>
      <c r="F1312" s="518"/>
      <c r="G1312" s="509" t="s">
        <v>2509</v>
      </c>
      <c r="H1312" s="690" t="s">
        <v>2510</v>
      </c>
      <c r="I1312" s="520">
        <v>9104405.9199999999</v>
      </c>
      <c r="J1312" s="520">
        <v>2695771.62</v>
      </c>
      <c r="K1312" s="414" t="s">
        <v>1712</v>
      </c>
      <c r="L1312" s="691">
        <v>45</v>
      </c>
      <c r="M1312" s="271"/>
      <c r="P1312" s="271"/>
      <c r="Q1312" s="271"/>
      <c r="R1312" s="271"/>
      <c r="S1312" s="271"/>
      <c r="T1312" s="271"/>
    </row>
    <row r="1313" spans="3:20" ht="15" customHeight="1">
      <c r="C1313" s="412">
        <v>135</v>
      </c>
      <c r="D1313" s="500" t="s">
        <v>2505</v>
      </c>
      <c r="E1313" s="689" t="s">
        <v>2511</v>
      </c>
      <c r="F1313" s="518"/>
      <c r="G1313" s="519" t="s">
        <v>2512</v>
      </c>
      <c r="H1313" s="690" t="s">
        <v>2513</v>
      </c>
      <c r="I1313" s="520">
        <v>1000000</v>
      </c>
      <c r="J1313" s="520">
        <v>1000000</v>
      </c>
      <c r="K1313" s="414" t="s">
        <v>1712</v>
      </c>
      <c r="L1313" s="691">
        <v>48</v>
      </c>
      <c r="M1313" s="271"/>
      <c r="P1313" s="271"/>
      <c r="Q1313" s="271"/>
      <c r="R1313" s="271"/>
      <c r="S1313" s="271"/>
      <c r="T1313" s="271"/>
    </row>
    <row r="1314" spans="3:20" ht="15" customHeight="1">
      <c r="C1314" s="412">
        <v>136</v>
      </c>
      <c r="D1314" s="500" t="s">
        <v>2505</v>
      </c>
      <c r="E1314" s="689" t="s">
        <v>2514</v>
      </c>
      <c r="F1314" s="518"/>
      <c r="G1314" s="519" t="s">
        <v>2515</v>
      </c>
      <c r="H1314" s="690" t="s">
        <v>2516</v>
      </c>
      <c r="I1314" s="520">
        <v>1300000</v>
      </c>
      <c r="J1314" s="520">
        <v>1300000</v>
      </c>
      <c r="K1314" s="691" t="s">
        <v>4933</v>
      </c>
      <c r="L1314" s="691">
        <v>13</v>
      </c>
      <c r="M1314" s="271"/>
      <c r="P1314" s="271"/>
      <c r="Q1314" s="271"/>
      <c r="R1314" s="271"/>
      <c r="S1314" s="271"/>
      <c r="T1314" s="271"/>
    </row>
    <row r="1315" spans="3:20" ht="15" customHeight="1">
      <c r="C1315" s="412">
        <v>137</v>
      </c>
      <c r="D1315" s="500" t="s">
        <v>2505</v>
      </c>
      <c r="E1315" s="689" t="s">
        <v>4934</v>
      </c>
      <c r="F1315" s="518"/>
      <c r="G1315" s="519" t="s">
        <v>4935</v>
      </c>
      <c r="H1315" s="690" t="s">
        <v>4936</v>
      </c>
      <c r="I1315" s="520">
        <v>12537385</v>
      </c>
      <c r="J1315" s="520">
        <v>7302.03</v>
      </c>
      <c r="K1315" s="414" t="s">
        <v>1712</v>
      </c>
      <c r="L1315" s="691">
        <v>12</v>
      </c>
      <c r="M1315" s="271"/>
      <c r="P1315" s="271"/>
      <c r="Q1315" s="271"/>
      <c r="R1315" s="271"/>
      <c r="S1315" s="271"/>
      <c r="T1315" s="271"/>
    </row>
    <row r="1316" spans="3:20" ht="15" customHeight="1">
      <c r="C1316" s="412">
        <v>138</v>
      </c>
      <c r="D1316" s="500" t="s">
        <v>2505</v>
      </c>
      <c r="E1316" s="689" t="s">
        <v>4937</v>
      </c>
      <c r="F1316" s="518"/>
      <c r="G1316" s="519" t="s">
        <v>4938</v>
      </c>
      <c r="H1316" s="690" t="s">
        <v>4939</v>
      </c>
      <c r="I1316" s="520">
        <v>313600</v>
      </c>
      <c r="J1316" s="520">
        <v>313600</v>
      </c>
      <c r="K1316" s="414" t="s">
        <v>1712</v>
      </c>
      <c r="L1316" s="691">
        <v>8</v>
      </c>
      <c r="M1316" s="271"/>
      <c r="P1316" s="271"/>
      <c r="Q1316" s="271"/>
      <c r="R1316" s="271"/>
      <c r="S1316" s="271"/>
      <c r="T1316" s="271"/>
    </row>
    <row r="1317" spans="3:20" ht="15" customHeight="1">
      <c r="C1317" s="412">
        <v>139</v>
      </c>
      <c r="D1317" s="500" t="s">
        <v>2505</v>
      </c>
      <c r="E1317" s="689" t="s">
        <v>4940</v>
      </c>
      <c r="F1317" s="518"/>
      <c r="G1317" s="519" t="s">
        <v>4941</v>
      </c>
      <c r="H1317" s="690" t="s">
        <v>4942</v>
      </c>
      <c r="I1317" s="520">
        <v>1181808</v>
      </c>
      <c r="J1317" s="520">
        <v>1181808</v>
      </c>
      <c r="K1317" s="414" t="s">
        <v>1712</v>
      </c>
      <c r="L1317" s="691">
        <v>19</v>
      </c>
      <c r="M1317" s="271"/>
      <c r="P1317" s="271"/>
      <c r="Q1317" s="271"/>
      <c r="R1317" s="271"/>
      <c r="S1317" s="271"/>
      <c r="T1317" s="271"/>
    </row>
    <row r="1318" spans="3:20" ht="15" customHeight="1">
      <c r="C1318" s="412">
        <v>140</v>
      </c>
      <c r="D1318" s="500" t="s">
        <v>2505</v>
      </c>
      <c r="E1318" s="689" t="s">
        <v>4664</v>
      </c>
      <c r="F1318" s="518"/>
      <c r="G1318" s="519" t="s">
        <v>4943</v>
      </c>
      <c r="H1318" s="690" t="s">
        <v>4944</v>
      </c>
      <c r="I1318" s="520">
        <v>1802640</v>
      </c>
      <c r="J1318" s="520">
        <v>1802640</v>
      </c>
      <c r="K1318" s="414" t="s">
        <v>1712</v>
      </c>
      <c r="L1318" s="691">
        <v>8</v>
      </c>
      <c r="M1318" s="271"/>
      <c r="P1318" s="271"/>
      <c r="Q1318" s="271"/>
      <c r="R1318" s="271"/>
      <c r="S1318" s="271"/>
      <c r="T1318" s="271"/>
    </row>
    <row r="1319" spans="3:20" ht="15" customHeight="1">
      <c r="C1319" s="412">
        <v>141</v>
      </c>
      <c r="D1319" s="500" t="s">
        <v>2505</v>
      </c>
      <c r="E1319" s="689" t="s">
        <v>4945</v>
      </c>
      <c r="F1319" s="518"/>
      <c r="G1319" s="519" t="s">
        <v>4946</v>
      </c>
      <c r="H1319" s="690" t="s">
        <v>4947</v>
      </c>
      <c r="I1319" s="520">
        <v>1116799.99</v>
      </c>
      <c r="J1319" s="520">
        <v>1116799.99</v>
      </c>
      <c r="K1319" s="414" t="s">
        <v>1712</v>
      </c>
      <c r="L1319" s="691">
        <v>4</v>
      </c>
      <c r="M1319" s="271"/>
      <c r="P1319" s="271"/>
      <c r="Q1319" s="271"/>
      <c r="R1319" s="271"/>
      <c r="S1319" s="271"/>
      <c r="T1319" s="271"/>
    </row>
    <row r="1320" spans="3:20" ht="15" customHeight="1">
      <c r="C1320" s="412">
        <v>142</v>
      </c>
      <c r="D1320" s="500" t="s">
        <v>2505</v>
      </c>
      <c r="E1320" s="689" t="s">
        <v>4948</v>
      </c>
      <c r="F1320" s="518"/>
      <c r="G1320" s="519" t="s">
        <v>4949</v>
      </c>
      <c r="H1320" s="690" t="s">
        <v>4950</v>
      </c>
      <c r="I1320" s="520">
        <v>26000</v>
      </c>
      <c r="J1320" s="520">
        <v>26000</v>
      </c>
      <c r="K1320" s="691" t="s">
        <v>1709</v>
      </c>
      <c r="L1320" s="691">
        <v>5</v>
      </c>
      <c r="M1320" s="271"/>
      <c r="P1320" s="271"/>
      <c r="Q1320" s="271"/>
      <c r="R1320" s="271"/>
      <c r="S1320" s="271"/>
      <c r="T1320" s="271"/>
    </row>
    <row r="1321" spans="3:20" ht="15" customHeight="1">
      <c r="C1321" s="412">
        <v>143</v>
      </c>
      <c r="D1321" s="499" t="s">
        <v>2517</v>
      </c>
      <c r="E1321" s="629" t="s">
        <v>2518</v>
      </c>
      <c r="F1321" s="507"/>
      <c r="G1321" s="667">
        <v>166500005382</v>
      </c>
      <c r="H1321" s="635" t="s">
        <v>2519</v>
      </c>
      <c r="I1321" s="692">
        <v>1600000</v>
      </c>
      <c r="J1321" s="692">
        <v>680697.56</v>
      </c>
      <c r="K1321" s="414" t="s">
        <v>1712</v>
      </c>
      <c r="L1321" s="941">
        <v>30</v>
      </c>
      <c r="M1321" s="271"/>
      <c r="P1321" s="271"/>
      <c r="Q1321" s="271"/>
      <c r="R1321" s="271"/>
      <c r="S1321" s="271"/>
      <c r="T1321" s="271"/>
    </row>
    <row r="1322" spans="3:20" ht="15" customHeight="1">
      <c r="C1322" s="412">
        <v>144</v>
      </c>
      <c r="D1322" s="499" t="s">
        <v>2517</v>
      </c>
      <c r="E1322" s="629" t="s">
        <v>1878</v>
      </c>
      <c r="F1322" s="507"/>
      <c r="G1322" s="667">
        <v>166500005563</v>
      </c>
      <c r="H1322" s="635" t="s">
        <v>2520</v>
      </c>
      <c r="I1322" s="692">
        <v>2060824.78</v>
      </c>
      <c r="J1322" s="692">
        <v>4378.07</v>
      </c>
      <c r="K1322" s="414" t="s">
        <v>1712</v>
      </c>
      <c r="L1322" s="941">
        <v>39</v>
      </c>
      <c r="M1322" s="271"/>
      <c r="P1322" s="271"/>
      <c r="Q1322" s="271"/>
      <c r="R1322" s="271"/>
      <c r="S1322" s="271"/>
      <c r="T1322" s="271"/>
    </row>
    <row r="1323" spans="3:20" ht="15" customHeight="1">
      <c r="C1323" s="412">
        <v>145</v>
      </c>
      <c r="D1323" s="499" t="s">
        <v>2517</v>
      </c>
      <c r="E1323" s="629" t="s">
        <v>2521</v>
      </c>
      <c r="F1323" s="507"/>
      <c r="G1323" s="667">
        <v>166500005678</v>
      </c>
      <c r="H1323" s="635" t="s">
        <v>2522</v>
      </c>
      <c r="I1323" s="692">
        <v>2477885</v>
      </c>
      <c r="J1323" s="692">
        <v>15923.59</v>
      </c>
      <c r="K1323" s="414" t="s">
        <v>1712</v>
      </c>
      <c r="L1323" s="941">
        <v>35</v>
      </c>
      <c r="M1323" s="271"/>
      <c r="P1323" s="271"/>
      <c r="Q1323" s="271"/>
      <c r="R1323" s="271"/>
      <c r="S1323" s="271"/>
      <c r="T1323" s="271"/>
    </row>
    <row r="1324" spans="3:20" ht="15" customHeight="1">
      <c r="C1324" s="412">
        <v>146</v>
      </c>
      <c r="D1324" s="499" t="s">
        <v>2517</v>
      </c>
      <c r="E1324" s="629" t="s">
        <v>2391</v>
      </c>
      <c r="F1324" s="507"/>
      <c r="G1324" s="667">
        <v>166500005810</v>
      </c>
      <c r="H1324" s="635" t="s">
        <v>2523</v>
      </c>
      <c r="I1324" s="692">
        <v>3874400</v>
      </c>
      <c r="J1324" s="692">
        <v>9311.35</v>
      </c>
      <c r="K1324" s="414" t="s">
        <v>1712</v>
      </c>
      <c r="L1324" s="941">
        <v>30</v>
      </c>
      <c r="M1324" s="271"/>
      <c r="P1324" s="271"/>
      <c r="Q1324" s="271"/>
      <c r="R1324" s="271"/>
      <c r="S1324" s="271"/>
      <c r="T1324" s="271"/>
    </row>
    <row r="1325" spans="3:20" ht="15" customHeight="1">
      <c r="C1325" s="412">
        <v>147</v>
      </c>
      <c r="D1325" s="499" t="s">
        <v>2517</v>
      </c>
      <c r="E1325" s="629" t="s">
        <v>2391</v>
      </c>
      <c r="F1325" s="507"/>
      <c r="G1325" s="667">
        <v>166500006049</v>
      </c>
      <c r="H1325" s="635" t="s">
        <v>2524</v>
      </c>
      <c r="I1325" s="692">
        <v>19994926</v>
      </c>
      <c r="J1325" s="692">
        <v>117412.57</v>
      </c>
      <c r="K1325" s="414" t="s">
        <v>1712</v>
      </c>
      <c r="L1325" s="941">
        <v>30</v>
      </c>
      <c r="M1325" s="271"/>
      <c r="P1325" s="271"/>
      <c r="Q1325" s="271"/>
      <c r="R1325" s="271"/>
      <c r="S1325" s="271"/>
      <c r="T1325" s="271"/>
    </row>
    <row r="1326" spans="3:20" ht="15" customHeight="1">
      <c r="C1326" s="412">
        <v>148</v>
      </c>
      <c r="D1326" s="499" t="s">
        <v>2517</v>
      </c>
      <c r="E1326" s="629" t="s">
        <v>2391</v>
      </c>
      <c r="F1326" s="507"/>
      <c r="G1326" s="667">
        <v>869000059131</v>
      </c>
      <c r="H1326" s="635" t="s">
        <v>2525</v>
      </c>
      <c r="I1326" s="692">
        <v>100000</v>
      </c>
      <c r="J1326" s="692">
        <v>100000</v>
      </c>
      <c r="K1326" s="414" t="s">
        <v>1712</v>
      </c>
      <c r="L1326" s="941">
        <v>30</v>
      </c>
      <c r="M1326" s="271"/>
      <c r="P1326" s="271"/>
      <c r="Q1326" s="271"/>
      <c r="R1326" s="271"/>
      <c r="S1326" s="271"/>
      <c r="T1326" s="271"/>
    </row>
    <row r="1327" spans="3:20" ht="15" customHeight="1">
      <c r="C1327" s="412">
        <v>149</v>
      </c>
      <c r="D1327" s="499" t="s">
        <v>2517</v>
      </c>
      <c r="E1327" s="629" t="s">
        <v>2420</v>
      </c>
      <c r="F1327" s="507"/>
      <c r="G1327" s="667">
        <v>869000073496</v>
      </c>
      <c r="H1327" s="635" t="s">
        <v>2526</v>
      </c>
      <c r="I1327" s="692">
        <v>78654.3</v>
      </c>
      <c r="J1327" s="692">
        <v>78654.3</v>
      </c>
      <c r="K1327" s="416" t="s">
        <v>1707</v>
      </c>
      <c r="L1327" s="941">
        <v>10</v>
      </c>
      <c r="M1327" s="271"/>
      <c r="P1327" s="271"/>
      <c r="Q1327" s="271"/>
      <c r="R1327" s="271"/>
      <c r="S1327" s="271"/>
      <c r="T1327" s="271"/>
    </row>
    <row r="1328" spans="3:20" ht="15" customHeight="1">
      <c r="C1328" s="412">
        <v>150</v>
      </c>
      <c r="D1328" s="499" t="s">
        <v>2517</v>
      </c>
      <c r="E1328" s="629" t="s">
        <v>2420</v>
      </c>
      <c r="F1328" s="507"/>
      <c r="G1328" s="667">
        <v>869000076633</v>
      </c>
      <c r="H1328" s="635" t="s">
        <v>2527</v>
      </c>
      <c r="I1328" s="692">
        <v>78654.3</v>
      </c>
      <c r="J1328" s="692">
        <v>78654.3</v>
      </c>
      <c r="K1328" s="416" t="s">
        <v>1707</v>
      </c>
      <c r="L1328" s="941">
        <v>10</v>
      </c>
      <c r="M1328" s="271"/>
      <c r="P1328" s="271"/>
      <c r="Q1328" s="271"/>
      <c r="R1328" s="271"/>
      <c r="S1328" s="271"/>
      <c r="T1328" s="271"/>
    </row>
    <row r="1329" spans="3:20" ht="15" customHeight="1">
      <c r="C1329" s="412">
        <v>151</v>
      </c>
      <c r="D1329" s="499" t="s">
        <v>2221</v>
      </c>
      <c r="E1329" s="545" t="s">
        <v>4951</v>
      </c>
      <c r="F1329" s="441"/>
      <c r="G1329" s="503" t="s">
        <v>4952</v>
      </c>
      <c r="H1329" s="546" t="s">
        <v>4953</v>
      </c>
      <c r="I1329" s="522">
        <v>3808000</v>
      </c>
      <c r="J1329" s="522">
        <v>2621689.9300000002</v>
      </c>
      <c r="K1329" s="414" t="s">
        <v>1712</v>
      </c>
      <c r="L1329" s="941">
        <v>10</v>
      </c>
      <c r="M1329" s="271"/>
      <c r="P1329" s="271"/>
      <c r="Q1329" s="271"/>
      <c r="R1329" s="271"/>
      <c r="S1329" s="271"/>
      <c r="T1329" s="271"/>
    </row>
    <row r="1330" spans="3:20" ht="15" customHeight="1">
      <c r="C1330" s="412">
        <v>152</v>
      </c>
      <c r="D1330" s="499" t="s">
        <v>2221</v>
      </c>
      <c r="E1330" s="545" t="s">
        <v>2538</v>
      </c>
      <c r="F1330" s="441"/>
      <c r="G1330" s="503" t="s">
        <v>4954</v>
      </c>
      <c r="H1330" s="546" t="s">
        <v>2539</v>
      </c>
      <c r="I1330" s="522">
        <v>1699899.99</v>
      </c>
      <c r="J1330" s="522">
        <v>797547.99</v>
      </c>
      <c r="K1330" s="414" t="s">
        <v>1712</v>
      </c>
      <c r="L1330" s="941">
        <v>29</v>
      </c>
      <c r="M1330" s="271"/>
      <c r="P1330" s="271"/>
      <c r="Q1330" s="271"/>
      <c r="R1330" s="271"/>
      <c r="S1330" s="271"/>
      <c r="T1330" s="271"/>
    </row>
    <row r="1331" spans="3:20" ht="15" customHeight="1">
      <c r="C1331" s="412">
        <v>153</v>
      </c>
      <c r="D1331" s="499" t="s">
        <v>2221</v>
      </c>
      <c r="E1331" s="545" t="s">
        <v>2538</v>
      </c>
      <c r="F1331" s="441"/>
      <c r="G1331" s="503" t="s">
        <v>4955</v>
      </c>
      <c r="H1331" s="546" t="s">
        <v>2540</v>
      </c>
      <c r="I1331" s="522">
        <v>1699899.99</v>
      </c>
      <c r="J1331" s="522">
        <v>797547.99</v>
      </c>
      <c r="K1331" s="414" t="s">
        <v>1712</v>
      </c>
      <c r="L1331" s="941">
        <v>29</v>
      </c>
      <c r="M1331" s="271"/>
      <c r="P1331" s="271"/>
      <c r="Q1331" s="271"/>
      <c r="R1331" s="271"/>
      <c r="S1331" s="271"/>
      <c r="T1331" s="271"/>
    </row>
    <row r="1332" spans="3:20" ht="15" customHeight="1">
      <c r="C1332" s="412">
        <v>154</v>
      </c>
      <c r="D1332" s="499" t="s">
        <v>2221</v>
      </c>
      <c r="E1332" s="545" t="s">
        <v>4956</v>
      </c>
      <c r="F1332" s="441"/>
      <c r="G1332" s="503" t="s">
        <v>4957</v>
      </c>
      <c r="H1332" s="546" t="s">
        <v>4958</v>
      </c>
      <c r="I1332" s="522">
        <v>2220000</v>
      </c>
      <c r="J1332" s="522">
        <v>868573.12</v>
      </c>
      <c r="K1332" s="414" t="s">
        <v>1712</v>
      </c>
      <c r="L1332" s="941">
        <v>45</v>
      </c>
      <c r="M1332" s="271"/>
      <c r="P1332" s="271"/>
      <c r="Q1332" s="271"/>
      <c r="R1332" s="271"/>
      <c r="S1332" s="271"/>
      <c r="T1332" s="271"/>
    </row>
    <row r="1333" spans="3:20" ht="15" customHeight="1">
      <c r="C1333" s="412">
        <v>155</v>
      </c>
      <c r="D1333" s="499" t="s">
        <v>2221</v>
      </c>
      <c r="E1333" s="545" t="s">
        <v>4956</v>
      </c>
      <c r="F1333" s="441"/>
      <c r="G1333" s="503" t="s">
        <v>4959</v>
      </c>
      <c r="H1333" s="546" t="s">
        <v>4960</v>
      </c>
      <c r="I1333" s="522">
        <v>2220000</v>
      </c>
      <c r="J1333" s="522">
        <v>868573.12</v>
      </c>
      <c r="K1333" s="414" t="s">
        <v>1712</v>
      </c>
      <c r="L1333" s="941">
        <v>45</v>
      </c>
      <c r="M1333" s="271"/>
      <c r="P1333" s="271"/>
      <c r="Q1333" s="271"/>
      <c r="R1333" s="271"/>
      <c r="S1333" s="271"/>
      <c r="T1333" s="271"/>
    </row>
    <row r="1334" spans="3:20" ht="15" customHeight="1">
      <c r="C1334" s="412">
        <v>156</v>
      </c>
      <c r="D1334" s="499" t="s">
        <v>2221</v>
      </c>
      <c r="E1334" s="545" t="s">
        <v>1878</v>
      </c>
      <c r="F1334" s="441"/>
      <c r="G1334" s="503" t="s">
        <v>4961</v>
      </c>
      <c r="H1334" s="546" t="s">
        <v>2536</v>
      </c>
      <c r="I1334" s="522">
        <v>2299000</v>
      </c>
      <c r="J1334" s="522">
        <v>1317555.54</v>
      </c>
      <c r="K1334" s="414" t="s">
        <v>1712</v>
      </c>
      <c r="L1334" s="941">
        <v>39</v>
      </c>
      <c r="M1334" s="271"/>
      <c r="P1334" s="271"/>
      <c r="Q1334" s="271"/>
      <c r="R1334" s="271"/>
      <c r="S1334" s="271"/>
      <c r="T1334" s="271"/>
    </row>
    <row r="1335" spans="3:20" ht="15" customHeight="1">
      <c r="C1335" s="412">
        <v>157</v>
      </c>
      <c r="D1335" s="499" t="s">
        <v>2221</v>
      </c>
      <c r="E1335" s="545" t="s">
        <v>1878</v>
      </c>
      <c r="F1335" s="441"/>
      <c r="G1335" s="503" t="s">
        <v>4962</v>
      </c>
      <c r="H1335" s="546" t="s">
        <v>2537</v>
      </c>
      <c r="I1335" s="522">
        <v>2299000</v>
      </c>
      <c r="J1335" s="522">
        <v>1317555.54</v>
      </c>
      <c r="K1335" s="414" t="s">
        <v>1712</v>
      </c>
      <c r="L1335" s="941">
        <v>39</v>
      </c>
      <c r="M1335" s="271"/>
      <c r="P1335" s="271"/>
      <c r="Q1335" s="271"/>
      <c r="R1335" s="271"/>
      <c r="S1335" s="271"/>
      <c r="T1335" s="271"/>
    </row>
    <row r="1336" spans="3:20" ht="15" customHeight="1">
      <c r="C1336" s="412">
        <v>158</v>
      </c>
      <c r="D1336" s="499" t="s">
        <v>2221</v>
      </c>
      <c r="E1336" s="545" t="s">
        <v>2684</v>
      </c>
      <c r="F1336" s="441"/>
      <c r="G1336" s="503" t="s">
        <v>4963</v>
      </c>
      <c r="H1336" s="546" t="s">
        <v>4964</v>
      </c>
      <c r="I1336" s="522">
        <v>2436000</v>
      </c>
      <c r="J1336" s="522">
        <v>406610.53</v>
      </c>
      <c r="K1336" s="414" t="s">
        <v>1712</v>
      </c>
      <c r="L1336" s="941">
        <v>15</v>
      </c>
      <c r="M1336" s="271"/>
      <c r="P1336" s="271"/>
      <c r="Q1336" s="271"/>
      <c r="R1336" s="271"/>
      <c r="S1336" s="271"/>
      <c r="T1336" s="271"/>
    </row>
    <row r="1337" spans="3:20" ht="15" customHeight="1">
      <c r="C1337" s="412">
        <v>159</v>
      </c>
      <c r="D1337" s="499" t="s">
        <v>2221</v>
      </c>
      <c r="E1337" s="545" t="s">
        <v>2534</v>
      </c>
      <c r="F1337" s="441"/>
      <c r="G1337" s="503" t="s">
        <v>4965</v>
      </c>
      <c r="H1337" s="546" t="s">
        <v>2535</v>
      </c>
      <c r="I1337" s="522">
        <v>3099999.99</v>
      </c>
      <c r="J1337" s="522">
        <v>1454437.77</v>
      </c>
      <c r="K1337" s="414" t="s">
        <v>1712</v>
      </c>
      <c r="L1337" s="941">
        <v>22</v>
      </c>
      <c r="M1337" s="271"/>
      <c r="P1337" s="271"/>
      <c r="Q1337" s="271"/>
      <c r="R1337" s="271"/>
      <c r="S1337" s="271"/>
      <c r="T1337" s="271"/>
    </row>
    <row r="1338" spans="3:20" ht="15" customHeight="1">
      <c r="C1338" s="412">
        <v>160</v>
      </c>
      <c r="D1338" s="499" t="s">
        <v>2221</v>
      </c>
      <c r="E1338" s="545" t="s">
        <v>4966</v>
      </c>
      <c r="F1338" s="441"/>
      <c r="G1338" s="503" t="s">
        <v>4967</v>
      </c>
      <c r="H1338" s="546" t="s">
        <v>4968</v>
      </c>
      <c r="I1338" s="522">
        <v>3265360</v>
      </c>
      <c r="J1338" s="522">
        <v>1978045.77</v>
      </c>
      <c r="K1338" s="414" t="s">
        <v>1712</v>
      </c>
      <c r="L1338" s="941">
        <v>24</v>
      </c>
      <c r="M1338" s="271"/>
      <c r="P1338" s="271"/>
      <c r="Q1338" s="271"/>
      <c r="R1338" s="271"/>
      <c r="S1338" s="271"/>
      <c r="T1338" s="271"/>
    </row>
    <row r="1339" spans="3:20" ht="15" customHeight="1">
      <c r="C1339" s="412">
        <v>161</v>
      </c>
      <c r="D1339" s="499" t="s">
        <v>2221</v>
      </c>
      <c r="E1339" s="545" t="s">
        <v>2532</v>
      </c>
      <c r="F1339" s="441"/>
      <c r="G1339" s="503" t="s">
        <v>4969</v>
      </c>
      <c r="H1339" s="546" t="s">
        <v>2533</v>
      </c>
      <c r="I1339" s="522">
        <v>3400000</v>
      </c>
      <c r="J1339" s="522">
        <v>1330247.1000000001</v>
      </c>
      <c r="K1339" s="414" t="s">
        <v>1712</v>
      </c>
      <c r="L1339" s="941">
        <v>24</v>
      </c>
      <c r="M1339" s="271"/>
      <c r="P1339" s="271"/>
      <c r="Q1339" s="271"/>
      <c r="R1339" s="271"/>
      <c r="S1339" s="271"/>
      <c r="T1339" s="271"/>
    </row>
    <row r="1340" spans="3:20" ht="15" customHeight="1">
      <c r="C1340" s="412">
        <v>162</v>
      </c>
      <c r="D1340" s="499" t="s">
        <v>2221</v>
      </c>
      <c r="E1340" s="545" t="s">
        <v>2532</v>
      </c>
      <c r="F1340" s="441"/>
      <c r="G1340" s="503" t="s">
        <v>4970</v>
      </c>
      <c r="H1340" s="546" t="s">
        <v>4971</v>
      </c>
      <c r="I1340" s="522">
        <v>3400000</v>
      </c>
      <c r="J1340" s="522">
        <v>1330247.1000000001</v>
      </c>
      <c r="K1340" s="414" t="s">
        <v>1712</v>
      </c>
      <c r="L1340" s="941">
        <v>24</v>
      </c>
      <c r="M1340" s="271"/>
      <c r="P1340" s="271"/>
      <c r="Q1340" s="271"/>
      <c r="R1340" s="271"/>
      <c r="S1340" s="271"/>
      <c r="T1340" s="271"/>
    </row>
    <row r="1341" spans="3:20" ht="15" customHeight="1">
      <c r="C1341" s="412">
        <v>163</v>
      </c>
      <c r="D1341" s="499" t="s">
        <v>2221</v>
      </c>
      <c r="E1341" s="545" t="s">
        <v>2578</v>
      </c>
      <c r="F1341" s="441"/>
      <c r="G1341" s="503" t="s">
        <v>4972</v>
      </c>
      <c r="H1341" s="546" t="s">
        <v>2579</v>
      </c>
      <c r="I1341" s="522">
        <v>3556910</v>
      </c>
      <c r="J1341" s="522">
        <v>2154657.0299999998</v>
      </c>
      <c r="K1341" s="414" t="s">
        <v>1712</v>
      </c>
      <c r="L1341" s="941">
        <v>29</v>
      </c>
      <c r="M1341" s="271"/>
      <c r="P1341" s="271"/>
      <c r="Q1341" s="271"/>
      <c r="R1341" s="271"/>
      <c r="S1341" s="271"/>
      <c r="T1341" s="271"/>
    </row>
    <row r="1342" spans="3:20" ht="15" customHeight="1">
      <c r="C1342" s="412">
        <v>164</v>
      </c>
      <c r="D1342" s="499" t="s">
        <v>2221</v>
      </c>
      <c r="E1342" s="545" t="s">
        <v>1891</v>
      </c>
      <c r="F1342" s="441"/>
      <c r="G1342" s="503" t="s">
        <v>4973</v>
      </c>
      <c r="H1342" s="546" t="s">
        <v>2531</v>
      </c>
      <c r="I1342" s="522">
        <v>3561200</v>
      </c>
      <c r="J1342" s="522">
        <v>28046.080000000002</v>
      </c>
      <c r="K1342" s="414" t="s">
        <v>1712</v>
      </c>
      <c r="L1342" s="941">
        <v>28</v>
      </c>
      <c r="M1342" s="271"/>
      <c r="P1342" s="271"/>
      <c r="Q1342" s="271"/>
      <c r="R1342" s="271"/>
      <c r="S1342" s="271"/>
      <c r="T1342" s="271"/>
    </row>
    <row r="1343" spans="3:20" ht="15" customHeight="1">
      <c r="C1343" s="412">
        <v>165</v>
      </c>
      <c r="D1343" s="499" t="s">
        <v>2221</v>
      </c>
      <c r="E1343" s="545" t="s">
        <v>2528</v>
      </c>
      <c r="F1343" s="441"/>
      <c r="G1343" s="503" t="s">
        <v>4974</v>
      </c>
      <c r="H1343" s="546" t="s">
        <v>2529</v>
      </c>
      <c r="I1343" s="522">
        <v>4400000</v>
      </c>
      <c r="J1343" s="522">
        <v>1721496.27</v>
      </c>
      <c r="K1343" s="414" t="s">
        <v>1712</v>
      </c>
      <c r="L1343" s="941">
        <v>38</v>
      </c>
      <c r="M1343" s="271"/>
      <c r="P1343" s="271"/>
      <c r="Q1343" s="271"/>
      <c r="R1343" s="271"/>
      <c r="S1343" s="271"/>
      <c r="T1343" s="271"/>
    </row>
    <row r="1344" spans="3:20" ht="15" customHeight="1">
      <c r="C1344" s="412">
        <v>166</v>
      </c>
      <c r="D1344" s="499" t="s">
        <v>2221</v>
      </c>
      <c r="E1344" s="545" t="s">
        <v>2528</v>
      </c>
      <c r="F1344" s="441"/>
      <c r="G1344" s="503" t="s">
        <v>4975</v>
      </c>
      <c r="H1344" s="546" t="s">
        <v>2530</v>
      </c>
      <c r="I1344" s="522">
        <v>4400000</v>
      </c>
      <c r="J1344" s="522">
        <v>1721496.27</v>
      </c>
      <c r="K1344" s="414" t="s">
        <v>1712</v>
      </c>
      <c r="L1344" s="941">
        <v>38</v>
      </c>
      <c r="M1344" s="271"/>
      <c r="P1344" s="271"/>
      <c r="Q1344" s="271"/>
      <c r="R1344" s="271"/>
      <c r="S1344" s="271"/>
      <c r="T1344" s="271"/>
    </row>
    <row r="1345" spans="3:20" ht="15" customHeight="1">
      <c r="C1345" s="412">
        <v>167</v>
      </c>
      <c r="D1345" s="497" t="s">
        <v>2221</v>
      </c>
      <c r="E1345" s="545" t="s">
        <v>2613</v>
      </c>
      <c r="F1345" s="441"/>
      <c r="G1345" s="506" t="s">
        <v>4976</v>
      </c>
      <c r="H1345" s="693" t="s">
        <v>4977</v>
      </c>
      <c r="I1345" s="694">
        <v>4767600</v>
      </c>
      <c r="J1345" s="694">
        <v>795794.89</v>
      </c>
      <c r="K1345" s="414" t="s">
        <v>1712</v>
      </c>
      <c r="L1345" s="942">
        <v>48</v>
      </c>
      <c r="M1345" s="271"/>
      <c r="P1345" s="271"/>
      <c r="Q1345" s="271"/>
      <c r="R1345" s="271"/>
      <c r="S1345" s="271"/>
      <c r="T1345" s="271"/>
    </row>
    <row r="1346" spans="3:20" ht="15" customHeight="1">
      <c r="C1346" s="412">
        <v>168</v>
      </c>
      <c r="D1346" s="497" t="s">
        <v>2221</v>
      </c>
      <c r="E1346" s="545" t="s">
        <v>2599</v>
      </c>
      <c r="F1346" s="441"/>
      <c r="G1346" s="506" t="s">
        <v>4978</v>
      </c>
      <c r="H1346" s="693" t="s">
        <v>2600</v>
      </c>
      <c r="I1346" s="694">
        <v>5999000</v>
      </c>
      <c r="J1346" s="694">
        <v>1328877.1000000001</v>
      </c>
      <c r="K1346" s="414" t="s">
        <v>1712</v>
      </c>
      <c r="L1346" s="942">
        <v>16</v>
      </c>
      <c r="M1346" s="271"/>
      <c r="P1346" s="271"/>
      <c r="Q1346" s="271"/>
      <c r="R1346" s="271"/>
      <c r="S1346" s="271"/>
      <c r="T1346" s="271"/>
    </row>
    <row r="1347" spans="3:20" ht="15" customHeight="1">
      <c r="C1347" s="412">
        <v>169</v>
      </c>
      <c r="D1347" s="497" t="s">
        <v>2221</v>
      </c>
      <c r="E1347" s="545" t="s">
        <v>2613</v>
      </c>
      <c r="F1347" s="441"/>
      <c r="G1347" s="506" t="s">
        <v>4979</v>
      </c>
      <c r="H1347" s="693" t="s">
        <v>4980</v>
      </c>
      <c r="I1347" s="694">
        <v>8932000</v>
      </c>
      <c r="J1347" s="694">
        <v>1490905.27</v>
      </c>
      <c r="K1347" s="414" t="s">
        <v>1712</v>
      </c>
      <c r="L1347" s="942">
        <v>48</v>
      </c>
      <c r="M1347" s="271"/>
      <c r="P1347" s="271"/>
      <c r="Q1347" s="271"/>
      <c r="R1347" s="271"/>
      <c r="S1347" s="271"/>
      <c r="T1347" s="271"/>
    </row>
    <row r="1348" spans="3:20" ht="15" customHeight="1">
      <c r="C1348" s="412">
        <v>170</v>
      </c>
      <c r="D1348" s="497" t="s">
        <v>2221</v>
      </c>
      <c r="E1348" s="545" t="s">
        <v>2541</v>
      </c>
      <c r="F1348" s="441"/>
      <c r="G1348" s="506" t="s">
        <v>4981</v>
      </c>
      <c r="H1348" s="693" t="s">
        <v>4982</v>
      </c>
      <c r="I1348" s="694">
        <v>828879.08</v>
      </c>
      <c r="J1348" s="694">
        <v>828879.08</v>
      </c>
      <c r="K1348" s="414" t="s">
        <v>4933</v>
      </c>
      <c r="L1348" s="942">
        <v>12</v>
      </c>
      <c r="M1348" s="271"/>
      <c r="P1348" s="271"/>
      <c r="Q1348" s="271"/>
      <c r="R1348" s="271"/>
      <c r="S1348" s="271"/>
      <c r="T1348" s="271"/>
    </row>
    <row r="1349" spans="3:20" ht="15" customHeight="1">
      <c r="C1349" s="412">
        <v>171</v>
      </c>
      <c r="D1349" s="497" t="s">
        <v>2221</v>
      </c>
      <c r="E1349" s="545" t="s">
        <v>2541</v>
      </c>
      <c r="F1349" s="441"/>
      <c r="G1349" s="506" t="s">
        <v>4983</v>
      </c>
      <c r="H1349" s="693" t="s">
        <v>4984</v>
      </c>
      <c r="I1349" s="694">
        <v>828879.08</v>
      </c>
      <c r="J1349" s="694">
        <v>828879.08</v>
      </c>
      <c r="K1349" s="414" t="s">
        <v>1707</v>
      </c>
      <c r="L1349" s="942">
        <v>12</v>
      </c>
      <c r="M1349" s="271"/>
      <c r="P1349" s="271"/>
      <c r="Q1349" s="271"/>
      <c r="R1349" s="271"/>
      <c r="S1349" s="271"/>
      <c r="T1349" s="271"/>
    </row>
    <row r="1350" spans="3:20" ht="15" customHeight="1">
      <c r="C1350" s="412">
        <v>172</v>
      </c>
      <c r="D1350" s="497" t="s">
        <v>2221</v>
      </c>
      <c r="E1350" s="545" t="s">
        <v>2606</v>
      </c>
      <c r="F1350" s="441"/>
      <c r="G1350" s="506" t="s">
        <v>4985</v>
      </c>
      <c r="H1350" s="693" t="s">
        <v>4986</v>
      </c>
      <c r="I1350" s="694">
        <v>802068</v>
      </c>
      <c r="J1350" s="694">
        <v>802068</v>
      </c>
      <c r="K1350" s="414" t="s">
        <v>1712</v>
      </c>
      <c r="L1350" s="942">
        <v>32</v>
      </c>
      <c r="M1350" s="271"/>
      <c r="P1350" s="271"/>
      <c r="Q1350" s="271"/>
      <c r="R1350" s="271"/>
      <c r="S1350" s="271"/>
      <c r="T1350" s="271"/>
    </row>
    <row r="1351" spans="3:20" ht="15" customHeight="1">
      <c r="C1351" s="412">
        <v>173</v>
      </c>
      <c r="D1351" s="497" t="s">
        <v>2221</v>
      </c>
      <c r="E1351" s="545" t="s">
        <v>4987</v>
      </c>
      <c r="F1351" s="441"/>
      <c r="G1351" s="506" t="s">
        <v>4988</v>
      </c>
      <c r="H1351" s="693" t="s">
        <v>4989</v>
      </c>
      <c r="I1351" s="694">
        <v>172000</v>
      </c>
      <c r="J1351" s="694">
        <v>172000</v>
      </c>
      <c r="K1351" s="414" t="s">
        <v>1712</v>
      </c>
      <c r="L1351" s="942">
        <v>5</v>
      </c>
      <c r="M1351" s="271"/>
      <c r="P1351" s="271"/>
      <c r="Q1351" s="271"/>
      <c r="R1351" s="271"/>
      <c r="S1351" s="271"/>
      <c r="T1351" s="271"/>
    </row>
    <row r="1352" spans="3:20" ht="15" customHeight="1">
      <c r="C1352" s="412">
        <v>174</v>
      </c>
      <c r="D1352" s="497" t="s">
        <v>2221</v>
      </c>
      <c r="E1352" s="545" t="s">
        <v>2580</v>
      </c>
      <c r="F1352" s="441"/>
      <c r="G1352" s="506" t="s">
        <v>4990</v>
      </c>
      <c r="H1352" s="693" t="s">
        <v>2581</v>
      </c>
      <c r="I1352" s="694">
        <v>353800</v>
      </c>
      <c r="J1352" s="694">
        <v>353800</v>
      </c>
      <c r="K1352" s="414" t="s">
        <v>1712</v>
      </c>
      <c r="L1352" s="942">
        <v>5</v>
      </c>
      <c r="M1352" s="271"/>
      <c r="P1352" s="271"/>
      <c r="Q1352" s="271"/>
      <c r="R1352" s="271"/>
      <c r="S1352" s="271"/>
      <c r="T1352" s="271"/>
    </row>
    <row r="1353" spans="3:20" ht="15" customHeight="1">
      <c r="C1353" s="412">
        <v>175</v>
      </c>
      <c r="D1353" s="497" t="s">
        <v>2221</v>
      </c>
      <c r="E1353" s="545" t="s">
        <v>2546</v>
      </c>
      <c r="F1353" s="441"/>
      <c r="G1353" s="506" t="s">
        <v>4991</v>
      </c>
      <c r="H1353" s="693" t="s">
        <v>2547</v>
      </c>
      <c r="I1353" s="694">
        <v>472655</v>
      </c>
      <c r="J1353" s="694">
        <v>472655</v>
      </c>
      <c r="K1353" s="414" t="s">
        <v>1712</v>
      </c>
      <c r="L1353" s="942">
        <v>36</v>
      </c>
      <c r="M1353" s="271"/>
      <c r="P1353" s="271"/>
      <c r="Q1353" s="271"/>
      <c r="R1353" s="271"/>
      <c r="S1353" s="271"/>
      <c r="T1353" s="271"/>
    </row>
    <row r="1354" spans="3:20" ht="15" customHeight="1">
      <c r="C1354" s="412">
        <v>176</v>
      </c>
      <c r="D1354" s="497" t="s">
        <v>2221</v>
      </c>
      <c r="E1354" s="545" t="s">
        <v>2548</v>
      </c>
      <c r="F1354" s="441"/>
      <c r="G1354" s="506" t="s">
        <v>4992</v>
      </c>
      <c r="H1354" s="693" t="s">
        <v>2549</v>
      </c>
      <c r="I1354" s="694">
        <v>472655</v>
      </c>
      <c r="J1354" s="694">
        <v>472655</v>
      </c>
      <c r="K1354" s="414" t="s">
        <v>1712</v>
      </c>
      <c r="L1354" s="942">
        <v>36</v>
      </c>
      <c r="M1354" s="271"/>
      <c r="P1354" s="271"/>
      <c r="Q1354" s="271"/>
      <c r="R1354" s="271"/>
      <c r="S1354" s="271"/>
      <c r="T1354" s="271"/>
    </row>
    <row r="1355" spans="3:20" ht="15" customHeight="1">
      <c r="C1355" s="412">
        <v>177</v>
      </c>
      <c r="D1355" s="497" t="s">
        <v>2221</v>
      </c>
      <c r="E1355" s="545" t="s">
        <v>2603</v>
      </c>
      <c r="F1355" s="441"/>
      <c r="G1355" s="506" t="s">
        <v>4993</v>
      </c>
      <c r="H1355" s="693" t="s">
        <v>2604</v>
      </c>
      <c r="I1355" s="694">
        <v>496448</v>
      </c>
      <c r="J1355" s="694">
        <v>496448</v>
      </c>
      <c r="K1355" s="414" t="s">
        <v>1712</v>
      </c>
      <c r="L1355" s="942">
        <v>8</v>
      </c>
      <c r="M1355" s="271"/>
      <c r="P1355" s="271"/>
      <c r="Q1355" s="271"/>
      <c r="R1355" s="271"/>
      <c r="S1355" s="271"/>
      <c r="T1355" s="271"/>
    </row>
    <row r="1356" spans="3:20" ht="15" customHeight="1">
      <c r="C1356" s="412">
        <v>178</v>
      </c>
      <c r="D1356" s="497" t="s">
        <v>2221</v>
      </c>
      <c r="E1356" s="545" t="s">
        <v>2603</v>
      </c>
      <c r="F1356" s="441"/>
      <c r="G1356" s="506" t="s">
        <v>4994</v>
      </c>
      <c r="H1356" s="693" t="s">
        <v>2605</v>
      </c>
      <c r="I1356" s="694">
        <v>496448</v>
      </c>
      <c r="J1356" s="694">
        <v>496448</v>
      </c>
      <c r="K1356" s="414" t="s">
        <v>1712</v>
      </c>
      <c r="L1356" s="942">
        <v>5</v>
      </c>
      <c r="M1356" s="271"/>
      <c r="P1356" s="271"/>
      <c r="Q1356" s="271"/>
      <c r="R1356" s="271"/>
      <c r="S1356" s="271"/>
      <c r="T1356" s="271"/>
    </row>
    <row r="1357" spans="3:20" ht="15" customHeight="1">
      <c r="C1357" s="412">
        <v>179</v>
      </c>
      <c r="D1357" s="497" t="s">
        <v>2221</v>
      </c>
      <c r="E1357" s="545" t="s">
        <v>4995</v>
      </c>
      <c r="F1357" s="441"/>
      <c r="G1357" s="506" t="s">
        <v>4996</v>
      </c>
      <c r="H1357" s="693" t="s">
        <v>4997</v>
      </c>
      <c r="I1357" s="694">
        <v>1086103</v>
      </c>
      <c r="J1357" s="694">
        <v>1086103</v>
      </c>
      <c r="K1357" s="414" t="s">
        <v>1712</v>
      </c>
      <c r="L1357" s="942">
        <v>8</v>
      </c>
      <c r="M1357" s="271"/>
      <c r="P1357" s="271"/>
      <c r="Q1357" s="271"/>
      <c r="R1357" s="271"/>
      <c r="S1357" s="271"/>
      <c r="T1357" s="271"/>
    </row>
    <row r="1358" spans="3:20" ht="15" customHeight="1">
      <c r="C1358" s="412">
        <v>180</v>
      </c>
      <c r="D1358" s="497" t="s">
        <v>2221</v>
      </c>
      <c r="E1358" s="545" t="s">
        <v>2601</v>
      </c>
      <c r="F1358" s="441"/>
      <c r="G1358" s="506" t="s">
        <v>4998</v>
      </c>
      <c r="H1358" s="693" t="s">
        <v>2602</v>
      </c>
      <c r="I1358" s="694">
        <v>900000</v>
      </c>
      <c r="J1358" s="694">
        <v>900000</v>
      </c>
      <c r="K1358" s="414" t="s">
        <v>1712</v>
      </c>
      <c r="L1358" s="942">
        <v>2</v>
      </c>
      <c r="M1358" s="271"/>
      <c r="P1358" s="271"/>
      <c r="Q1358" s="271"/>
      <c r="R1358" s="271"/>
      <c r="S1358" s="271"/>
      <c r="T1358" s="271"/>
    </row>
    <row r="1359" spans="3:20" ht="15" customHeight="1">
      <c r="C1359" s="412">
        <v>181</v>
      </c>
      <c r="D1359" s="497" t="s">
        <v>2221</v>
      </c>
      <c r="E1359" s="545" t="s">
        <v>2596</v>
      </c>
      <c r="F1359" s="441"/>
      <c r="G1359" s="506" t="s">
        <v>4999</v>
      </c>
      <c r="H1359" s="693" t="s">
        <v>2597</v>
      </c>
      <c r="I1359" s="694">
        <v>100000</v>
      </c>
      <c r="J1359" s="694">
        <v>100000</v>
      </c>
      <c r="K1359" s="414" t="s">
        <v>1712</v>
      </c>
      <c r="L1359" s="942">
        <v>25</v>
      </c>
      <c r="M1359" s="271"/>
      <c r="P1359" s="271"/>
      <c r="Q1359" s="271"/>
      <c r="R1359" s="271"/>
      <c r="S1359" s="271"/>
      <c r="T1359" s="271"/>
    </row>
    <row r="1360" spans="3:20" ht="15" customHeight="1">
      <c r="C1360" s="412">
        <v>182</v>
      </c>
      <c r="D1360" s="497" t="s">
        <v>2221</v>
      </c>
      <c r="E1360" s="545" t="s">
        <v>2596</v>
      </c>
      <c r="F1360" s="441"/>
      <c r="G1360" s="506" t="s">
        <v>5000</v>
      </c>
      <c r="H1360" s="693" t="s">
        <v>2598</v>
      </c>
      <c r="I1360" s="694">
        <v>100000</v>
      </c>
      <c r="J1360" s="694">
        <v>100000</v>
      </c>
      <c r="K1360" s="414" t="s">
        <v>1712</v>
      </c>
      <c r="L1360" s="942">
        <v>25</v>
      </c>
      <c r="M1360" s="271"/>
      <c r="P1360" s="271"/>
      <c r="Q1360" s="271"/>
      <c r="R1360" s="271"/>
      <c r="S1360" s="271"/>
      <c r="T1360" s="271"/>
    </row>
    <row r="1361" spans="3:20" ht="15" customHeight="1">
      <c r="C1361" s="412">
        <v>183</v>
      </c>
      <c r="D1361" s="497" t="s">
        <v>2221</v>
      </c>
      <c r="E1361" s="545" t="s">
        <v>5001</v>
      </c>
      <c r="F1361" s="441"/>
      <c r="G1361" s="506" t="s">
        <v>5002</v>
      </c>
      <c r="H1361" s="693" t="s">
        <v>5003</v>
      </c>
      <c r="I1361" s="694">
        <v>140000</v>
      </c>
      <c r="J1361" s="694">
        <v>140000</v>
      </c>
      <c r="K1361" s="414" t="s">
        <v>1712</v>
      </c>
      <c r="L1361" s="942">
        <v>5</v>
      </c>
      <c r="M1361" s="271"/>
      <c r="P1361" s="271"/>
      <c r="Q1361" s="271"/>
      <c r="R1361" s="271"/>
      <c r="S1361" s="271"/>
      <c r="T1361" s="271"/>
    </row>
    <row r="1362" spans="3:20" ht="15" customHeight="1">
      <c r="C1362" s="412">
        <v>184</v>
      </c>
      <c r="D1362" s="497" t="s">
        <v>2221</v>
      </c>
      <c r="E1362" s="545" t="s">
        <v>5001</v>
      </c>
      <c r="F1362" s="441"/>
      <c r="G1362" s="506" t="s">
        <v>5004</v>
      </c>
      <c r="H1362" s="693" t="s">
        <v>5005</v>
      </c>
      <c r="I1362" s="694">
        <v>140000</v>
      </c>
      <c r="J1362" s="694">
        <v>140000</v>
      </c>
      <c r="K1362" s="414" t="s">
        <v>1712</v>
      </c>
      <c r="L1362" s="942">
        <v>5</v>
      </c>
      <c r="M1362" s="271"/>
      <c r="P1362" s="271"/>
      <c r="Q1362" s="271"/>
      <c r="R1362" s="271"/>
      <c r="S1362" s="271"/>
      <c r="T1362" s="271"/>
    </row>
    <row r="1363" spans="3:20" ht="15" customHeight="1">
      <c r="C1363" s="412">
        <v>185</v>
      </c>
      <c r="D1363" s="497" t="s">
        <v>2221</v>
      </c>
      <c r="E1363" s="545" t="s">
        <v>5006</v>
      </c>
      <c r="F1363" s="441"/>
      <c r="G1363" s="506" t="s">
        <v>5007</v>
      </c>
      <c r="H1363" s="693" t="s">
        <v>5008</v>
      </c>
      <c r="I1363" s="694">
        <v>145000</v>
      </c>
      <c r="J1363" s="694">
        <v>145000</v>
      </c>
      <c r="K1363" s="414" t="s">
        <v>1712</v>
      </c>
      <c r="L1363" s="942">
        <v>4</v>
      </c>
      <c r="M1363" s="271"/>
      <c r="P1363" s="271"/>
      <c r="Q1363" s="271"/>
      <c r="R1363" s="271"/>
      <c r="S1363" s="271"/>
      <c r="T1363" s="271"/>
    </row>
    <row r="1364" spans="3:20" ht="15" customHeight="1">
      <c r="C1364" s="412">
        <v>186</v>
      </c>
      <c r="D1364" s="497" t="s">
        <v>2221</v>
      </c>
      <c r="E1364" s="545" t="s">
        <v>5009</v>
      </c>
      <c r="F1364" s="441"/>
      <c r="G1364" s="506" t="s">
        <v>5010</v>
      </c>
      <c r="H1364" s="693" t="s">
        <v>5011</v>
      </c>
      <c r="I1364" s="694">
        <v>150000</v>
      </c>
      <c r="J1364" s="694">
        <v>150000</v>
      </c>
      <c r="K1364" s="414" t="s">
        <v>1712</v>
      </c>
      <c r="L1364" s="942">
        <v>3</v>
      </c>
      <c r="M1364" s="271"/>
      <c r="P1364" s="271"/>
      <c r="Q1364" s="271"/>
      <c r="R1364" s="271"/>
      <c r="S1364" s="271"/>
      <c r="T1364" s="271"/>
    </row>
    <row r="1365" spans="3:20" ht="15" customHeight="1">
      <c r="C1365" s="412">
        <v>187</v>
      </c>
      <c r="D1365" s="497" t="s">
        <v>2221</v>
      </c>
      <c r="E1365" s="545" t="s">
        <v>5009</v>
      </c>
      <c r="F1365" s="441"/>
      <c r="G1365" s="506" t="s">
        <v>5012</v>
      </c>
      <c r="H1365" s="693" t="s">
        <v>5013</v>
      </c>
      <c r="I1365" s="694">
        <v>150000</v>
      </c>
      <c r="J1365" s="694">
        <v>150000</v>
      </c>
      <c r="K1365" s="414" t="s">
        <v>1712</v>
      </c>
      <c r="L1365" s="942">
        <v>3</v>
      </c>
      <c r="M1365" s="271"/>
      <c r="P1365" s="271"/>
      <c r="Q1365" s="271"/>
      <c r="R1365" s="271"/>
      <c r="S1365" s="271"/>
      <c r="T1365" s="271"/>
    </row>
    <row r="1366" spans="3:20" ht="15" customHeight="1">
      <c r="C1366" s="412">
        <v>188</v>
      </c>
      <c r="D1366" s="497" t="s">
        <v>2221</v>
      </c>
      <c r="E1366" s="545" t="s">
        <v>2594</v>
      </c>
      <c r="F1366" s="441"/>
      <c r="G1366" s="506" t="s">
        <v>5014</v>
      </c>
      <c r="H1366" s="693" t="s">
        <v>2595</v>
      </c>
      <c r="I1366" s="694">
        <v>150000</v>
      </c>
      <c r="J1366" s="694">
        <v>150000</v>
      </c>
      <c r="K1366" s="414" t="s">
        <v>1712</v>
      </c>
      <c r="L1366" s="942">
        <v>12</v>
      </c>
      <c r="M1366" s="271"/>
      <c r="P1366" s="271"/>
      <c r="Q1366" s="271"/>
      <c r="R1366" s="271"/>
      <c r="S1366" s="271"/>
      <c r="T1366" s="271"/>
    </row>
    <row r="1367" spans="3:20" ht="15" customHeight="1">
      <c r="C1367" s="412">
        <v>189</v>
      </c>
      <c r="D1367" s="497" t="s">
        <v>2221</v>
      </c>
      <c r="E1367" s="545" t="s">
        <v>2116</v>
      </c>
      <c r="F1367" s="441"/>
      <c r="G1367" s="506" t="s">
        <v>5015</v>
      </c>
      <c r="H1367" s="693" t="s">
        <v>5016</v>
      </c>
      <c r="I1367" s="694">
        <v>185600</v>
      </c>
      <c r="J1367" s="694">
        <v>185600</v>
      </c>
      <c r="K1367" s="414" t="s">
        <v>1712</v>
      </c>
      <c r="L1367" s="942">
        <v>5</v>
      </c>
      <c r="M1367" s="271"/>
      <c r="P1367" s="271"/>
      <c r="Q1367" s="271"/>
      <c r="R1367" s="271"/>
      <c r="S1367" s="271"/>
      <c r="T1367" s="271"/>
    </row>
    <row r="1368" spans="3:20" ht="15" customHeight="1">
      <c r="C1368" s="412">
        <v>190</v>
      </c>
      <c r="D1368" s="497" t="s">
        <v>2221</v>
      </c>
      <c r="E1368" s="545" t="s">
        <v>2592</v>
      </c>
      <c r="F1368" s="441"/>
      <c r="G1368" s="506" t="s">
        <v>5017</v>
      </c>
      <c r="H1368" s="693" t="s">
        <v>2593</v>
      </c>
      <c r="I1368" s="694">
        <v>225000</v>
      </c>
      <c r="J1368" s="694">
        <v>225000</v>
      </c>
      <c r="K1368" s="414" t="s">
        <v>1712</v>
      </c>
      <c r="L1368" s="942">
        <v>15</v>
      </c>
      <c r="M1368" s="271"/>
      <c r="P1368" s="271"/>
      <c r="Q1368" s="271"/>
      <c r="R1368" s="271"/>
      <c r="S1368" s="271"/>
      <c r="T1368" s="271"/>
    </row>
    <row r="1369" spans="3:20" ht="15" customHeight="1">
      <c r="C1369" s="412">
        <v>191</v>
      </c>
      <c r="D1369" s="497" t="s">
        <v>2221</v>
      </c>
      <c r="E1369" s="545" t="s">
        <v>2590</v>
      </c>
      <c r="F1369" s="441"/>
      <c r="G1369" s="506" t="s">
        <v>5018</v>
      </c>
      <c r="H1369" s="693" t="s">
        <v>2591</v>
      </c>
      <c r="I1369" s="694">
        <v>290000</v>
      </c>
      <c r="J1369" s="694">
        <v>290000</v>
      </c>
      <c r="K1369" s="414" t="s">
        <v>1712</v>
      </c>
      <c r="L1369" s="942">
        <v>10</v>
      </c>
      <c r="M1369" s="271"/>
      <c r="P1369" s="271"/>
      <c r="Q1369" s="271"/>
      <c r="R1369" s="271"/>
      <c r="S1369" s="271"/>
      <c r="T1369" s="271"/>
    </row>
    <row r="1370" spans="3:20" ht="15" customHeight="1">
      <c r="C1370" s="412">
        <v>192</v>
      </c>
      <c r="D1370" s="497" t="s">
        <v>2221</v>
      </c>
      <c r="E1370" s="545" t="s">
        <v>2116</v>
      </c>
      <c r="F1370" s="441"/>
      <c r="G1370" s="506" t="s">
        <v>5019</v>
      </c>
      <c r="H1370" s="693" t="s">
        <v>5020</v>
      </c>
      <c r="I1370" s="694">
        <v>290000</v>
      </c>
      <c r="J1370" s="694">
        <v>290000</v>
      </c>
      <c r="K1370" s="414" t="s">
        <v>1712</v>
      </c>
      <c r="L1370" s="942">
        <v>5</v>
      </c>
      <c r="M1370" s="271"/>
      <c r="P1370" s="271"/>
      <c r="Q1370" s="271"/>
      <c r="R1370" s="271"/>
      <c r="S1370" s="271"/>
      <c r="T1370" s="271"/>
    </row>
    <row r="1371" spans="3:20" ht="15" customHeight="1">
      <c r="C1371" s="412">
        <v>193</v>
      </c>
      <c r="D1371" s="497" t="s">
        <v>2221</v>
      </c>
      <c r="E1371" s="545" t="s">
        <v>2116</v>
      </c>
      <c r="F1371" s="441"/>
      <c r="G1371" s="506" t="s">
        <v>5021</v>
      </c>
      <c r="H1371" s="693" t="s">
        <v>2582</v>
      </c>
      <c r="I1371" s="694">
        <v>328999</v>
      </c>
      <c r="J1371" s="694">
        <v>328999</v>
      </c>
      <c r="K1371" s="414" t="s">
        <v>1712</v>
      </c>
      <c r="L1371" s="942">
        <v>5</v>
      </c>
      <c r="M1371" s="271"/>
      <c r="P1371" s="271"/>
      <c r="Q1371" s="271"/>
      <c r="R1371" s="271"/>
      <c r="S1371" s="271"/>
      <c r="T1371" s="271"/>
    </row>
    <row r="1372" spans="3:20" ht="15" customHeight="1">
      <c r="C1372" s="412">
        <v>194</v>
      </c>
      <c r="D1372" s="497" t="s">
        <v>2221</v>
      </c>
      <c r="E1372" s="545" t="s">
        <v>2116</v>
      </c>
      <c r="F1372" s="441"/>
      <c r="G1372" s="506" t="s">
        <v>5022</v>
      </c>
      <c r="H1372" s="693" t="s">
        <v>2583</v>
      </c>
      <c r="I1372" s="694">
        <v>328999</v>
      </c>
      <c r="J1372" s="694">
        <v>328999</v>
      </c>
      <c r="K1372" s="414" t="s">
        <v>1712</v>
      </c>
      <c r="L1372" s="942">
        <v>5</v>
      </c>
      <c r="M1372" s="271"/>
      <c r="P1372" s="271"/>
      <c r="Q1372" s="271"/>
      <c r="R1372" s="271"/>
      <c r="S1372" s="271"/>
      <c r="T1372" s="271"/>
    </row>
    <row r="1373" spans="3:20" ht="15" customHeight="1">
      <c r="C1373" s="412">
        <v>195</v>
      </c>
      <c r="D1373" s="497" t="s">
        <v>2221</v>
      </c>
      <c r="E1373" s="545" t="s">
        <v>2116</v>
      </c>
      <c r="F1373" s="441"/>
      <c r="G1373" s="506" t="s">
        <v>5023</v>
      </c>
      <c r="H1373" s="693" t="s">
        <v>2584</v>
      </c>
      <c r="I1373" s="694">
        <v>328999</v>
      </c>
      <c r="J1373" s="694">
        <v>328999</v>
      </c>
      <c r="K1373" s="414" t="s">
        <v>1712</v>
      </c>
      <c r="L1373" s="942">
        <v>5</v>
      </c>
      <c r="M1373" s="271"/>
      <c r="P1373" s="271"/>
      <c r="Q1373" s="271"/>
      <c r="R1373" s="271"/>
      <c r="S1373" s="271"/>
      <c r="T1373" s="271"/>
    </row>
    <row r="1374" spans="3:20" ht="15" customHeight="1">
      <c r="C1374" s="412">
        <v>196</v>
      </c>
      <c r="D1374" s="497" t="s">
        <v>2221</v>
      </c>
      <c r="E1374" s="545" t="s">
        <v>2116</v>
      </c>
      <c r="F1374" s="441"/>
      <c r="G1374" s="506" t="s">
        <v>5024</v>
      </c>
      <c r="H1374" s="693" t="s">
        <v>2585</v>
      </c>
      <c r="I1374" s="694">
        <v>328999</v>
      </c>
      <c r="J1374" s="694">
        <v>328999</v>
      </c>
      <c r="K1374" s="414" t="s">
        <v>1712</v>
      </c>
      <c r="L1374" s="942">
        <v>5</v>
      </c>
      <c r="M1374" s="271"/>
      <c r="P1374" s="271"/>
      <c r="Q1374" s="271"/>
      <c r="R1374" s="271"/>
      <c r="S1374" s="271"/>
      <c r="T1374" s="271"/>
    </row>
    <row r="1375" spans="3:20" ht="15" customHeight="1">
      <c r="C1375" s="412">
        <v>197</v>
      </c>
      <c r="D1375" s="497" t="s">
        <v>2221</v>
      </c>
      <c r="E1375" s="545" t="s">
        <v>2116</v>
      </c>
      <c r="F1375" s="441"/>
      <c r="G1375" s="506" t="s">
        <v>5025</v>
      </c>
      <c r="H1375" s="693" t="s">
        <v>2586</v>
      </c>
      <c r="I1375" s="694">
        <v>328999</v>
      </c>
      <c r="J1375" s="694">
        <v>328999</v>
      </c>
      <c r="K1375" s="414" t="s">
        <v>1712</v>
      </c>
      <c r="L1375" s="942">
        <v>5</v>
      </c>
      <c r="M1375" s="271"/>
      <c r="P1375" s="271"/>
      <c r="Q1375" s="271"/>
      <c r="R1375" s="271"/>
      <c r="S1375" s="271"/>
      <c r="T1375" s="271"/>
    </row>
    <row r="1376" spans="3:20" ht="15" customHeight="1">
      <c r="C1376" s="412">
        <v>198</v>
      </c>
      <c r="D1376" s="497" t="s">
        <v>2221</v>
      </c>
      <c r="E1376" s="545" t="s">
        <v>2116</v>
      </c>
      <c r="F1376" s="441"/>
      <c r="G1376" s="506" t="s">
        <v>5026</v>
      </c>
      <c r="H1376" s="693" t="s">
        <v>2587</v>
      </c>
      <c r="I1376" s="694">
        <v>328999</v>
      </c>
      <c r="J1376" s="694">
        <v>328999</v>
      </c>
      <c r="K1376" s="414" t="s">
        <v>1712</v>
      </c>
      <c r="L1376" s="942">
        <v>5</v>
      </c>
      <c r="M1376" s="271"/>
      <c r="P1376" s="271"/>
      <c r="Q1376" s="271"/>
      <c r="R1376" s="271"/>
      <c r="S1376" s="271"/>
      <c r="T1376" s="271"/>
    </row>
    <row r="1377" spans="3:20" ht="15" customHeight="1">
      <c r="C1377" s="412">
        <v>199</v>
      </c>
      <c r="D1377" s="497" t="s">
        <v>2221</v>
      </c>
      <c r="E1377" s="545" t="s">
        <v>2116</v>
      </c>
      <c r="F1377" s="441"/>
      <c r="G1377" s="506" t="s">
        <v>5027</v>
      </c>
      <c r="H1377" s="693" t="s">
        <v>2588</v>
      </c>
      <c r="I1377" s="694">
        <v>328999</v>
      </c>
      <c r="J1377" s="694">
        <v>328999</v>
      </c>
      <c r="K1377" s="414" t="s">
        <v>1712</v>
      </c>
      <c r="L1377" s="942">
        <v>5</v>
      </c>
      <c r="M1377" s="271"/>
      <c r="P1377" s="271"/>
      <c r="Q1377" s="271"/>
      <c r="R1377" s="271"/>
      <c r="S1377" s="271"/>
      <c r="T1377" s="271"/>
    </row>
    <row r="1378" spans="3:20" ht="15" customHeight="1">
      <c r="C1378" s="412">
        <v>200</v>
      </c>
      <c r="D1378" s="497" t="s">
        <v>2221</v>
      </c>
      <c r="E1378" s="545" t="s">
        <v>2116</v>
      </c>
      <c r="F1378" s="441"/>
      <c r="G1378" s="506" t="s">
        <v>5028</v>
      </c>
      <c r="H1378" s="693" t="s">
        <v>2589</v>
      </c>
      <c r="I1378" s="694">
        <v>328999</v>
      </c>
      <c r="J1378" s="694">
        <v>328999</v>
      </c>
      <c r="K1378" s="414" t="s">
        <v>1712</v>
      </c>
      <c r="L1378" s="942">
        <v>5</v>
      </c>
      <c r="M1378" s="271"/>
      <c r="P1378" s="271"/>
      <c r="Q1378" s="271"/>
      <c r="R1378" s="271"/>
      <c r="S1378" s="271"/>
      <c r="T1378" s="271"/>
    </row>
    <row r="1379" spans="3:20" ht="15" customHeight="1">
      <c r="C1379" s="412">
        <v>201</v>
      </c>
      <c r="D1379" s="497" t="s">
        <v>2221</v>
      </c>
      <c r="E1379" s="545" t="s">
        <v>2543</v>
      </c>
      <c r="F1379" s="441"/>
      <c r="G1379" s="506" t="s">
        <v>5029</v>
      </c>
      <c r="H1379" s="693" t="s">
        <v>2544</v>
      </c>
      <c r="I1379" s="694">
        <v>750000</v>
      </c>
      <c r="J1379" s="694">
        <v>750000</v>
      </c>
      <c r="K1379" s="414" t="s">
        <v>1712</v>
      </c>
      <c r="L1379" s="942">
        <v>23</v>
      </c>
      <c r="M1379" s="271"/>
      <c r="P1379" s="271"/>
      <c r="Q1379" s="271"/>
      <c r="R1379" s="271"/>
      <c r="S1379" s="271"/>
      <c r="T1379" s="271"/>
    </row>
    <row r="1380" spans="3:20" ht="15" customHeight="1">
      <c r="C1380" s="412">
        <v>202</v>
      </c>
      <c r="D1380" s="497" t="s">
        <v>2221</v>
      </c>
      <c r="E1380" s="545" t="s">
        <v>2543</v>
      </c>
      <c r="F1380" s="441"/>
      <c r="G1380" s="506" t="s">
        <v>5030</v>
      </c>
      <c r="H1380" s="693" t="s">
        <v>2545</v>
      </c>
      <c r="I1380" s="694">
        <v>750000</v>
      </c>
      <c r="J1380" s="694">
        <v>750000</v>
      </c>
      <c r="K1380" s="414" t="s">
        <v>1712</v>
      </c>
      <c r="L1380" s="942">
        <v>23</v>
      </c>
      <c r="M1380" s="271"/>
      <c r="P1380" s="271"/>
      <c r="Q1380" s="271"/>
      <c r="R1380" s="271"/>
      <c r="S1380" s="271"/>
      <c r="T1380" s="271"/>
    </row>
    <row r="1381" spans="3:20" ht="15" customHeight="1">
      <c r="C1381" s="412">
        <v>203</v>
      </c>
      <c r="D1381" s="497" t="s">
        <v>2221</v>
      </c>
      <c r="E1381" s="545" t="s">
        <v>3995</v>
      </c>
      <c r="F1381" s="441"/>
      <c r="G1381" s="506" t="s">
        <v>5031</v>
      </c>
      <c r="H1381" s="693" t="s">
        <v>5032</v>
      </c>
      <c r="I1381" s="694">
        <v>142800</v>
      </c>
      <c r="J1381" s="694">
        <v>142800</v>
      </c>
      <c r="K1381" s="414" t="s">
        <v>1712</v>
      </c>
      <c r="L1381" s="942">
        <v>4</v>
      </c>
      <c r="M1381" s="271"/>
      <c r="P1381" s="271"/>
      <c r="Q1381" s="271"/>
      <c r="R1381" s="271"/>
      <c r="S1381" s="271"/>
      <c r="T1381" s="271"/>
    </row>
    <row r="1382" spans="3:20" ht="15" customHeight="1">
      <c r="C1382" s="412">
        <v>204</v>
      </c>
      <c r="D1382" s="497" t="s">
        <v>2221</v>
      </c>
      <c r="E1382" s="545" t="s">
        <v>5033</v>
      </c>
      <c r="F1382" s="441"/>
      <c r="G1382" s="506" t="s">
        <v>5034</v>
      </c>
      <c r="H1382" s="693" t="s">
        <v>5035</v>
      </c>
      <c r="I1382" s="694">
        <v>773499.98</v>
      </c>
      <c r="J1382" s="694">
        <v>773499.98</v>
      </c>
      <c r="K1382" s="414" t="s">
        <v>1712</v>
      </c>
      <c r="L1382" s="942">
        <v>1</v>
      </c>
      <c r="M1382" s="271"/>
      <c r="P1382" s="271"/>
      <c r="Q1382" s="271"/>
      <c r="R1382" s="271"/>
      <c r="S1382" s="271"/>
      <c r="T1382" s="271"/>
    </row>
    <row r="1383" spans="3:20" ht="15" customHeight="1">
      <c r="C1383" s="412">
        <v>205</v>
      </c>
      <c r="D1383" s="497" t="s">
        <v>2222</v>
      </c>
      <c r="E1383" s="629" t="s">
        <v>2615</v>
      </c>
      <c r="F1383" s="507"/>
      <c r="G1383" s="504" t="s">
        <v>5036</v>
      </c>
      <c r="H1383" s="673" t="s">
        <v>2616</v>
      </c>
      <c r="I1383" s="521">
        <v>1469900</v>
      </c>
      <c r="J1383" s="521">
        <v>1469900</v>
      </c>
      <c r="K1383" s="414" t="s">
        <v>1712</v>
      </c>
      <c r="L1383" s="942">
        <v>10</v>
      </c>
      <c r="M1383" s="271"/>
      <c r="P1383" s="271"/>
      <c r="Q1383" s="271"/>
      <c r="R1383" s="271"/>
      <c r="S1383" s="271"/>
      <c r="T1383" s="271"/>
    </row>
    <row r="1384" spans="3:20" ht="15" customHeight="1">
      <c r="C1384" s="412">
        <v>206</v>
      </c>
      <c r="D1384" s="497" t="s">
        <v>2222</v>
      </c>
      <c r="E1384" s="629" t="s">
        <v>2675</v>
      </c>
      <c r="F1384" s="507"/>
      <c r="G1384" s="504" t="s">
        <v>2676</v>
      </c>
      <c r="H1384" s="673" t="s">
        <v>2677</v>
      </c>
      <c r="I1384" s="521">
        <v>756337.4</v>
      </c>
      <c r="J1384" s="521">
        <v>756337.4</v>
      </c>
      <c r="K1384" s="414" t="s">
        <v>1709</v>
      </c>
      <c r="L1384" s="942">
        <v>12</v>
      </c>
      <c r="M1384" s="271"/>
      <c r="P1384" s="271"/>
      <c r="Q1384" s="271"/>
      <c r="R1384" s="271"/>
      <c r="S1384" s="271"/>
      <c r="T1384" s="271"/>
    </row>
    <row r="1385" spans="3:20" ht="15" customHeight="1">
      <c r="C1385" s="412">
        <v>207</v>
      </c>
      <c r="D1385" s="497" t="s">
        <v>2222</v>
      </c>
      <c r="E1385" s="629" t="s">
        <v>2638</v>
      </c>
      <c r="F1385" s="507"/>
      <c r="G1385" s="504" t="s">
        <v>5037</v>
      </c>
      <c r="H1385" s="673" t="s">
        <v>2639</v>
      </c>
      <c r="I1385" s="521">
        <v>3300000.89</v>
      </c>
      <c r="J1385" s="521">
        <v>1616513.2</v>
      </c>
      <c r="K1385" s="414" t="s">
        <v>1712</v>
      </c>
      <c r="L1385" s="942">
        <v>29</v>
      </c>
      <c r="M1385" s="271"/>
      <c r="P1385" s="271"/>
      <c r="Q1385" s="271"/>
      <c r="R1385" s="271"/>
      <c r="S1385" s="271"/>
      <c r="T1385" s="271"/>
    </row>
    <row r="1386" spans="3:20" ht="15" customHeight="1">
      <c r="C1386" s="412">
        <v>208</v>
      </c>
      <c r="D1386" s="497" t="s">
        <v>2222</v>
      </c>
      <c r="E1386" s="629" t="s">
        <v>2647</v>
      </c>
      <c r="F1386" s="507"/>
      <c r="G1386" s="504" t="s">
        <v>5038</v>
      </c>
      <c r="H1386" s="673" t="s">
        <v>2648</v>
      </c>
      <c r="I1386" s="521">
        <v>273930.84999999998</v>
      </c>
      <c r="J1386" s="521">
        <v>273930.84999999998</v>
      </c>
      <c r="K1386" s="414" t="s">
        <v>1820</v>
      </c>
      <c r="L1386" s="942">
        <v>20</v>
      </c>
      <c r="M1386" s="271"/>
      <c r="P1386" s="271"/>
      <c r="Q1386" s="271"/>
      <c r="R1386" s="271"/>
      <c r="S1386" s="271"/>
      <c r="T1386" s="271"/>
    </row>
    <row r="1387" spans="3:20" ht="15" customHeight="1">
      <c r="C1387" s="412">
        <v>209</v>
      </c>
      <c r="D1387" s="497" t="s">
        <v>2222</v>
      </c>
      <c r="E1387" s="629" t="s">
        <v>2647</v>
      </c>
      <c r="F1387" s="507"/>
      <c r="G1387" s="504" t="s">
        <v>5039</v>
      </c>
      <c r="H1387" s="673" t="s">
        <v>2649</v>
      </c>
      <c r="I1387" s="521">
        <v>273930.84999999998</v>
      </c>
      <c r="J1387" s="521">
        <v>273930.84999999998</v>
      </c>
      <c r="K1387" s="414" t="s">
        <v>1820</v>
      </c>
      <c r="L1387" s="942">
        <v>20</v>
      </c>
      <c r="M1387" s="271"/>
      <c r="P1387" s="271"/>
      <c r="Q1387" s="271"/>
      <c r="R1387" s="271"/>
      <c r="S1387" s="271"/>
      <c r="T1387" s="271"/>
    </row>
    <row r="1388" spans="3:20" ht="15" customHeight="1">
      <c r="C1388" s="412">
        <v>210</v>
      </c>
      <c r="D1388" s="497" t="s">
        <v>2222</v>
      </c>
      <c r="E1388" s="629" t="s">
        <v>2647</v>
      </c>
      <c r="F1388" s="507"/>
      <c r="G1388" s="504" t="s">
        <v>5040</v>
      </c>
      <c r="H1388" s="673" t="s">
        <v>2650</v>
      </c>
      <c r="I1388" s="521">
        <v>273930.84999999998</v>
      </c>
      <c r="J1388" s="521">
        <v>273930.84999999998</v>
      </c>
      <c r="K1388" s="414" t="s">
        <v>1820</v>
      </c>
      <c r="L1388" s="942">
        <v>20</v>
      </c>
      <c r="M1388" s="271"/>
      <c r="P1388" s="271"/>
      <c r="Q1388" s="271"/>
      <c r="R1388" s="271"/>
      <c r="S1388" s="271"/>
      <c r="T1388" s="271"/>
    </row>
    <row r="1389" spans="3:20" ht="15" customHeight="1">
      <c r="C1389" s="412">
        <v>211</v>
      </c>
      <c r="D1389" s="497" t="s">
        <v>2222</v>
      </c>
      <c r="E1389" s="629" t="s">
        <v>2647</v>
      </c>
      <c r="F1389" s="507"/>
      <c r="G1389" s="504" t="s">
        <v>5041</v>
      </c>
      <c r="H1389" s="673" t="s">
        <v>2651</v>
      </c>
      <c r="I1389" s="521">
        <v>273930.84999999998</v>
      </c>
      <c r="J1389" s="521">
        <v>273930.84999999998</v>
      </c>
      <c r="K1389" s="414" t="s">
        <v>1820</v>
      </c>
      <c r="L1389" s="942">
        <v>20</v>
      </c>
      <c r="M1389" s="271"/>
      <c r="P1389" s="271"/>
      <c r="Q1389" s="271"/>
      <c r="R1389" s="271"/>
      <c r="S1389" s="271"/>
      <c r="T1389" s="271"/>
    </row>
    <row r="1390" spans="3:20" ht="15" customHeight="1">
      <c r="C1390" s="412">
        <v>212</v>
      </c>
      <c r="D1390" s="497" t="s">
        <v>2222</v>
      </c>
      <c r="E1390" s="629" t="s">
        <v>2647</v>
      </c>
      <c r="F1390" s="507"/>
      <c r="G1390" s="504" t="s">
        <v>5042</v>
      </c>
      <c r="H1390" s="673" t="s">
        <v>2652</v>
      </c>
      <c r="I1390" s="521">
        <v>273930.84999999998</v>
      </c>
      <c r="J1390" s="521">
        <v>273930.84999999998</v>
      </c>
      <c r="K1390" s="414" t="s">
        <v>1820</v>
      </c>
      <c r="L1390" s="942">
        <v>20</v>
      </c>
      <c r="M1390" s="271"/>
      <c r="P1390" s="271"/>
      <c r="Q1390" s="271"/>
      <c r="R1390" s="271"/>
      <c r="S1390" s="271"/>
      <c r="T1390" s="271"/>
    </row>
    <row r="1391" spans="3:20" ht="15" customHeight="1">
      <c r="C1391" s="412">
        <v>213</v>
      </c>
      <c r="D1391" s="497" t="s">
        <v>2222</v>
      </c>
      <c r="E1391" s="629" t="s">
        <v>2669</v>
      </c>
      <c r="F1391" s="507"/>
      <c r="G1391" s="504" t="s">
        <v>5043</v>
      </c>
      <c r="H1391" s="673" t="s">
        <v>2670</v>
      </c>
      <c r="I1391" s="521">
        <v>320838.67</v>
      </c>
      <c r="J1391" s="521">
        <v>320838.67</v>
      </c>
      <c r="K1391" s="414" t="s">
        <v>4933</v>
      </c>
      <c r="L1391" s="942">
        <v>20</v>
      </c>
      <c r="M1391" s="271"/>
      <c r="P1391" s="271"/>
      <c r="Q1391" s="271"/>
      <c r="R1391" s="271"/>
      <c r="S1391" s="271"/>
      <c r="T1391" s="271"/>
    </row>
    <row r="1392" spans="3:20" ht="15" customHeight="1">
      <c r="C1392" s="412">
        <v>214</v>
      </c>
      <c r="D1392" s="497" t="s">
        <v>2222</v>
      </c>
      <c r="E1392" s="629" t="s">
        <v>2629</v>
      </c>
      <c r="F1392" s="507"/>
      <c r="G1392" s="504" t="s">
        <v>5044</v>
      </c>
      <c r="H1392" s="673" t="s">
        <v>2640</v>
      </c>
      <c r="I1392" s="521">
        <v>174539.4</v>
      </c>
      <c r="J1392" s="521">
        <v>174539.4</v>
      </c>
      <c r="K1392" s="414" t="s">
        <v>1712</v>
      </c>
      <c r="L1392" s="942">
        <v>5</v>
      </c>
      <c r="M1392" s="271"/>
      <c r="P1392" s="271"/>
      <c r="Q1392" s="271"/>
      <c r="R1392" s="271"/>
      <c r="S1392" s="271"/>
      <c r="T1392" s="271"/>
    </row>
    <row r="1393" spans="3:20" ht="15" customHeight="1">
      <c r="C1393" s="412">
        <v>215</v>
      </c>
      <c r="D1393" s="497" t="s">
        <v>2222</v>
      </c>
      <c r="E1393" s="629" t="s">
        <v>2629</v>
      </c>
      <c r="F1393" s="507"/>
      <c r="G1393" s="504" t="s">
        <v>5045</v>
      </c>
      <c r="H1393" s="673" t="s">
        <v>2641</v>
      </c>
      <c r="I1393" s="521">
        <v>174539.4</v>
      </c>
      <c r="J1393" s="521">
        <v>174539.4</v>
      </c>
      <c r="K1393" s="414" t="s">
        <v>1712</v>
      </c>
      <c r="L1393" s="942">
        <v>5</v>
      </c>
      <c r="M1393" s="271"/>
      <c r="P1393" s="271"/>
      <c r="Q1393" s="271"/>
      <c r="R1393" s="271"/>
      <c r="S1393" s="271"/>
      <c r="T1393" s="271"/>
    </row>
    <row r="1394" spans="3:20" ht="15" customHeight="1">
      <c r="C1394" s="412">
        <v>216</v>
      </c>
      <c r="D1394" s="497" t="s">
        <v>2222</v>
      </c>
      <c r="E1394" s="629" t="s">
        <v>2629</v>
      </c>
      <c r="F1394" s="507"/>
      <c r="G1394" s="504" t="s">
        <v>5046</v>
      </c>
      <c r="H1394" s="673" t="s">
        <v>2642</v>
      </c>
      <c r="I1394" s="521">
        <v>174539.4</v>
      </c>
      <c r="J1394" s="521">
        <v>174539.4</v>
      </c>
      <c r="K1394" s="414" t="s">
        <v>1712</v>
      </c>
      <c r="L1394" s="942">
        <v>5</v>
      </c>
      <c r="M1394" s="271"/>
      <c r="P1394" s="271"/>
      <c r="Q1394" s="271"/>
      <c r="R1394" s="271"/>
      <c r="S1394" s="271"/>
      <c r="T1394" s="271"/>
    </row>
    <row r="1395" spans="3:20" ht="15" customHeight="1">
      <c r="C1395" s="412">
        <v>217</v>
      </c>
      <c r="D1395" s="497" t="s">
        <v>2222</v>
      </c>
      <c r="E1395" s="629" t="s">
        <v>2643</v>
      </c>
      <c r="F1395" s="507"/>
      <c r="G1395" s="504" t="s">
        <v>5047</v>
      </c>
      <c r="H1395" s="673" t="s">
        <v>2644</v>
      </c>
      <c r="I1395" s="521">
        <v>314170.92</v>
      </c>
      <c r="J1395" s="521">
        <v>314170.92</v>
      </c>
      <c r="K1395" s="414" t="s">
        <v>1712</v>
      </c>
      <c r="L1395" s="942">
        <v>15</v>
      </c>
      <c r="M1395" s="271"/>
      <c r="P1395" s="271"/>
      <c r="Q1395" s="271"/>
      <c r="R1395" s="271"/>
      <c r="S1395" s="271"/>
      <c r="T1395" s="271"/>
    </row>
    <row r="1396" spans="3:20" ht="15" customHeight="1">
      <c r="C1396" s="412">
        <v>218</v>
      </c>
      <c r="D1396" s="497" t="s">
        <v>2222</v>
      </c>
      <c r="E1396" s="629" t="s">
        <v>2617</v>
      </c>
      <c r="F1396" s="507"/>
      <c r="G1396" s="504" t="s">
        <v>5048</v>
      </c>
      <c r="H1396" s="673" t="s">
        <v>2622</v>
      </c>
      <c r="I1396" s="521">
        <v>1952514.32</v>
      </c>
      <c r="J1396" s="521">
        <v>36551.06</v>
      </c>
      <c r="K1396" s="414" t="s">
        <v>1712</v>
      </c>
      <c r="L1396" s="942">
        <v>16</v>
      </c>
      <c r="M1396" s="271"/>
      <c r="P1396" s="271"/>
      <c r="Q1396" s="271"/>
      <c r="R1396" s="271"/>
      <c r="S1396" s="271"/>
      <c r="T1396" s="271"/>
    </row>
    <row r="1397" spans="3:20" ht="15" customHeight="1">
      <c r="C1397" s="412">
        <v>219</v>
      </c>
      <c r="D1397" s="497" t="s">
        <v>2222</v>
      </c>
      <c r="E1397" s="629" t="s">
        <v>1733</v>
      </c>
      <c r="F1397" s="507"/>
      <c r="G1397" s="504" t="s">
        <v>5049</v>
      </c>
      <c r="H1397" s="673" t="s">
        <v>2653</v>
      </c>
      <c r="I1397" s="521">
        <v>101593.62</v>
      </c>
      <c r="J1397" s="521">
        <v>101593.62</v>
      </c>
      <c r="K1397" s="414" t="s">
        <v>1820</v>
      </c>
      <c r="L1397" s="942">
        <v>5</v>
      </c>
      <c r="M1397" s="271"/>
      <c r="P1397" s="271"/>
      <c r="Q1397" s="271"/>
      <c r="R1397" s="271"/>
      <c r="S1397" s="271"/>
      <c r="T1397" s="271"/>
    </row>
    <row r="1398" spans="3:20" ht="15" customHeight="1">
      <c r="C1398" s="412">
        <v>220</v>
      </c>
      <c r="D1398" s="497" t="s">
        <v>2222</v>
      </c>
      <c r="E1398" s="629" t="s">
        <v>1733</v>
      </c>
      <c r="F1398" s="507"/>
      <c r="G1398" s="504" t="s">
        <v>5050</v>
      </c>
      <c r="H1398" s="673" t="s">
        <v>2654</v>
      </c>
      <c r="I1398" s="521">
        <v>101593.62</v>
      </c>
      <c r="J1398" s="521">
        <v>101593.62</v>
      </c>
      <c r="K1398" s="414" t="s">
        <v>1820</v>
      </c>
      <c r="L1398" s="942">
        <v>5</v>
      </c>
      <c r="M1398" s="271"/>
      <c r="P1398" s="271"/>
      <c r="Q1398" s="271"/>
      <c r="R1398" s="271"/>
      <c r="S1398" s="271"/>
      <c r="T1398" s="271"/>
    </row>
    <row r="1399" spans="3:20" ht="15" customHeight="1">
      <c r="C1399" s="412">
        <v>221</v>
      </c>
      <c r="D1399" s="497" t="s">
        <v>2222</v>
      </c>
      <c r="E1399" s="629" t="s">
        <v>1733</v>
      </c>
      <c r="F1399" s="507"/>
      <c r="G1399" s="504" t="s">
        <v>5051</v>
      </c>
      <c r="H1399" s="673" t="s">
        <v>2655</v>
      </c>
      <c r="I1399" s="521">
        <v>101593.62</v>
      </c>
      <c r="J1399" s="521">
        <v>101593.62</v>
      </c>
      <c r="K1399" s="414" t="s">
        <v>1820</v>
      </c>
      <c r="L1399" s="942">
        <v>5</v>
      </c>
      <c r="M1399" s="271"/>
      <c r="P1399" s="271"/>
      <c r="Q1399" s="271"/>
      <c r="R1399" s="271"/>
      <c r="S1399" s="271"/>
      <c r="T1399" s="271"/>
    </row>
    <row r="1400" spans="3:20" ht="15" customHeight="1">
      <c r="C1400" s="412">
        <v>222</v>
      </c>
      <c r="D1400" s="497" t="s">
        <v>2222</v>
      </c>
      <c r="E1400" s="629" t="s">
        <v>1733</v>
      </c>
      <c r="F1400" s="507"/>
      <c r="G1400" s="504" t="s">
        <v>5052</v>
      </c>
      <c r="H1400" s="673" t="s">
        <v>2656</v>
      </c>
      <c r="I1400" s="521">
        <v>101593.62</v>
      </c>
      <c r="J1400" s="521">
        <v>101593.62</v>
      </c>
      <c r="K1400" s="414" t="s">
        <v>1820</v>
      </c>
      <c r="L1400" s="942">
        <v>5</v>
      </c>
      <c r="M1400" s="271"/>
      <c r="P1400" s="271"/>
      <c r="Q1400" s="271"/>
      <c r="R1400" s="271"/>
      <c r="S1400" s="271"/>
      <c r="T1400" s="271"/>
    </row>
    <row r="1401" spans="3:20" ht="15" customHeight="1">
      <c r="C1401" s="412">
        <v>223</v>
      </c>
      <c r="D1401" s="497" t="s">
        <v>2222</v>
      </c>
      <c r="E1401" s="629" t="s">
        <v>1733</v>
      </c>
      <c r="F1401" s="507"/>
      <c r="G1401" s="504" t="s">
        <v>5053</v>
      </c>
      <c r="H1401" s="673" t="s">
        <v>2657</v>
      </c>
      <c r="I1401" s="521">
        <v>101593.62</v>
      </c>
      <c r="J1401" s="521">
        <v>101593.62</v>
      </c>
      <c r="K1401" s="414" t="s">
        <v>1820</v>
      </c>
      <c r="L1401" s="942">
        <v>5</v>
      </c>
      <c r="M1401" s="271"/>
      <c r="P1401" s="271"/>
      <c r="Q1401" s="271"/>
      <c r="R1401" s="271"/>
      <c r="S1401" s="271"/>
      <c r="T1401" s="271"/>
    </row>
    <row r="1402" spans="3:20" ht="15" customHeight="1">
      <c r="C1402" s="412">
        <v>224</v>
      </c>
      <c r="D1402" s="497" t="s">
        <v>2222</v>
      </c>
      <c r="E1402" s="629" t="s">
        <v>1733</v>
      </c>
      <c r="F1402" s="507"/>
      <c r="G1402" s="504" t="s">
        <v>5054</v>
      </c>
      <c r="H1402" s="673" t="s">
        <v>2658</v>
      </c>
      <c r="I1402" s="521">
        <v>101593.63</v>
      </c>
      <c r="J1402" s="521">
        <v>101593.63</v>
      </c>
      <c r="K1402" s="414" t="s">
        <v>1820</v>
      </c>
      <c r="L1402" s="942">
        <v>5</v>
      </c>
      <c r="M1402" s="271"/>
      <c r="P1402" s="271"/>
      <c r="Q1402" s="271"/>
      <c r="R1402" s="271"/>
      <c r="S1402" s="271"/>
      <c r="T1402" s="271"/>
    </row>
    <row r="1403" spans="3:20" ht="15" customHeight="1">
      <c r="C1403" s="412">
        <v>225</v>
      </c>
      <c r="D1403" s="497" t="s">
        <v>2222</v>
      </c>
      <c r="E1403" s="629" t="s">
        <v>1733</v>
      </c>
      <c r="F1403" s="507"/>
      <c r="G1403" s="504" t="s">
        <v>5055</v>
      </c>
      <c r="H1403" s="673" t="s">
        <v>2659</v>
      </c>
      <c r="I1403" s="521">
        <v>101593.63</v>
      </c>
      <c r="J1403" s="521">
        <v>101593.63</v>
      </c>
      <c r="K1403" s="414" t="s">
        <v>1820</v>
      </c>
      <c r="L1403" s="942">
        <v>5</v>
      </c>
      <c r="M1403" s="271"/>
      <c r="P1403" s="271"/>
      <c r="Q1403" s="271"/>
      <c r="R1403" s="271"/>
      <c r="S1403" s="271"/>
      <c r="T1403" s="271"/>
    </row>
    <row r="1404" spans="3:20" ht="15" customHeight="1">
      <c r="C1404" s="412">
        <v>226</v>
      </c>
      <c r="D1404" s="497" t="s">
        <v>2222</v>
      </c>
      <c r="E1404" s="629" t="s">
        <v>1733</v>
      </c>
      <c r="F1404" s="507"/>
      <c r="G1404" s="504" t="s">
        <v>5056</v>
      </c>
      <c r="H1404" s="673" t="s">
        <v>2660</v>
      </c>
      <c r="I1404" s="521">
        <v>129121.36</v>
      </c>
      <c r="J1404" s="521">
        <v>129121.36</v>
      </c>
      <c r="K1404" s="414" t="s">
        <v>1820</v>
      </c>
      <c r="L1404" s="942">
        <v>5</v>
      </c>
      <c r="M1404" s="271"/>
      <c r="P1404" s="271"/>
      <c r="Q1404" s="271"/>
      <c r="R1404" s="271"/>
      <c r="S1404" s="271"/>
      <c r="T1404" s="271"/>
    </row>
    <row r="1405" spans="3:20" ht="15" customHeight="1">
      <c r="C1405" s="412">
        <v>227</v>
      </c>
      <c r="D1405" s="497" t="s">
        <v>2222</v>
      </c>
      <c r="E1405" s="629" t="s">
        <v>2661</v>
      </c>
      <c r="F1405" s="507"/>
      <c r="G1405" s="504" t="s">
        <v>5057</v>
      </c>
      <c r="H1405" s="673" t="s">
        <v>2662</v>
      </c>
      <c r="I1405" s="521">
        <v>174539.4</v>
      </c>
      <c r="J1405" s="521">
        <v>174539.4</v>
      </c>
      <c r="K1405" s="414" t="s">
        <v>1820</v>
      </c>
      <c r="L1405" s="942">
        <v>5</v>
      </c>
      <c r="M1405" s="271"/>
      <c r="P1405" s="271"/>
      <c r="Q1405" s="271"/>
      <c r="R1405" s="271"/>
      <c r="S1405" s="271"/>
      <c r="T1405" s="271"/>
    </row>
    <row r="1406" spans="3:20" ht="15" customHeight="1">
      <c r="C1406" s="412">
        <v>228</v>
      </c>
      <c r="D1406" s="497" t="s">
        <v>2222</v>
      </c>
      <c r="E1406" s="629" t="s">
        <v>2663</v>
      </c>
      <c r="F1406" s="507"/>
      <c r="G1406" s="504" t="s">
        <v>5058</v>
      </c>
      <c r="H1406" s="673" t="s">
        <v>2664</v>
      </c>
      <c r="I1406" s="521">
        <v>377318.27</v>
      </c>
      <c r="J1406" s="521">
        <v>377318.27</v>
      </c>
      <c r="K1406" s="414" t="s">
        <v>1820</v>
      </c>
      <c r="L1406" s="942">
        <v>12</v>
      </c>
      <c r="M1406" s="271"/>
      <c r="P1406" s="271"/>
      <c r="Q1406" s="271"/>
      <c r="R1406" s="271"/>
      <c r="S1406" s="271"/>
      <c r="T1406" s="271"/>
    </row>
    <row r="1407" spans="3:20" ht="15" customHeight="1">
      <c r="C1407" s="412">
        <v>229</v>
      </c>
      <c r="D1407" s="497" t="s">
        <v>2222</v>
      </c>
      <c r="E1407" s="629" t="s">
        <v>2629</v>
      </c>
      <c r="F1407" s="507"/>
      <c r="G1407" s="504" t="s">
        <v>5059</v>
      </c>
      <c r="H1407" s="673" t="s">
        <v>2630</v>
      </c>
      <c r="I1407" s="521">
        <v>174539.4</v>
      </c>
      <c r="J1407" s="521">
        <v>174539.4</v>
      </c>
      <c r="K1407" s="414" t="s">
        <v>1712</v>
      </c>
      <c r="L1407" s="942">
        <v>5</v>
      </c>
      <c r="M1407" s="271"/>
      <c r="P1407" s="271"/>
      <c r="Q1407" s="271"/>
      <c r="R1407" s="271"/>
      <c r="S1407" s="271"/>
      <c r="T1407" s="271"/>
    </row>
    <row r="1408" spans="3:20" ht="15" customHeight="1">
      <c r="C1408" s="412">
        <v>230</v>
      </c>
      <c r="D1408" s="497" t="s">
        <v>2222</v>
      </c>
      <c r="E1408" s="629" t="s">
        <v>2629</v>
      </c>
      <c r="F1408" s="507"/>
      <c r="G1408" s="504" t="s">
        <v>5060</v>
      </c>
      <c r="H1408" s="673" t="s">
        <v>2631</v>
      </c>
      <c r="I1408" s="521">
        <v>174539.4</v>
      </c>
      <c r="J1408" s="521">
        <v>174539.4</v>
      </c>
      <c r="K1408" s="414" t="s">
        <v>1712</v>
      </c>
      <c r="L1408" s="942">
        <v>5</v>
      </c>
      <c r="M1408" s="271"/>
      <c r="P1408" s="271"/>
      <c r="Q1408" s="271"/>
      <c r="R1408" s="271"/>
      <c r="S1408" s="271"/>
      <c r="T1408" s="271"/>
    </row>
    <row r="1409" spans="3:20" ht="15" customHeight="1">
      <c r="C1409" s="412">
        <v>231</v>
      </c>
      <c r="D1409" s="497" t="s">
        <v>2222</v>
      </c>
      <c r="E1409" s="629" t="s">
        <v>2629</v>
      </c>
      <c r="F1409" s="507"/>
      <c r="G1409" s="504" t="s">
        <v>5061</v>
      </c>
      <c r="H1409" s="673" t="s">
        <v>2632</v>
      </c>
      <c r="I1409" s="521">
        <v>174539.4</v>
      </c>
      <c r="J1409" s="521">
        <v>174539.4</v>
      </c>
      <c r="K1409" s="414" t="s">
        <v>1712</v>
      </c>
      <c r="L1409" s="942">
        <v>5</v>
      </c>
      <c r="M1409" s="271"/>
      <c r="P1409" s="271"/>
      <c r="Q1409" s="271"/>
      <c r="R1409" s="271"/>
      <c r="S1409" s="271"/>
      <c r="T1409" s="271"/>
    </row>
    <row r="1410" spans="3:20" ht="15" customHeight="1">
      <c r="C1410" s="412">
        <v>232</v>
      </c>
      <c r="D1410" s="497" t="s">
        <v>2222</v>
      </c>
      <c r="E1410" s="629" t="s">
        <v>2617</v>
      </c>
      <c r="F1410" s="507"/>
      <c r="G1410" s="504" t="s">
        <v>5062</v>
      </c>
      <c r="H1410" s="673" t="s">
        <v>2618</v>
      </c>
      <c r="I1410" s="521">
        <v>1454495</v>
      </c>
      <c r="J1410" s="521">
        <v>1454495</v>
      </c>
      <c r="K1410" s="414" t="s">
        <v>1712</v>
      </c>
      <c r="L1410" s="942">
        <v>16</v>
      </c>
      <c r="M1410" s="271"/>
      <c r="P1410" s="271"/>
      <c r="Q1410" s="271"/>
      <c r="R1410" s="271"/>
      <c r="S1410" s="271"/>
      <c r="T1410" s="271"/>
    </row>
    <row r="1411" spans="3:20" ht="15" customHeight="1">
      <c r="C1411" s="412">
        <v>233</v>
      </c>
      <c r="D1411" s="497" t="s">
        <v>2222</v>
      </c>
      <c r="E1411" s="629" t="s">
        <v>2636</v>
      </c>
      <c r="F1411" s="507"/>
      <c r="G1411" s="504" t="s">
        <v>5063</v>
      </c>
      <c r="H1411" s="673" t="s">
        <v>2637</v>
      </c>
      <c r="I1411" s="521">
        <v>162400</v>
      </c>
      <c r="J1411" s="521">
        <v>162400</v>
      </c>
      <c r="K1411" s="414" t="s">
        <v>1712</v>
      </c>
      <c r="L1411" s="942">
        <v>10</v>
      </c>
      <c r="M1411" s="271"/>
      <c r="P1411" s="271"/>
      <c r="Q1411" s="271"/>
      <c r="R1411" s="271"/>
      <c r="S1411" s="271"/>
      <c r="T1411" s="271"/>
    </row>
    <row r="1412" spans="3:20" ht="15" customHeight="1">
      <c r="C1412" s="412">
        <v>234</v>
      </c>
      <c r="D1412" s="497" t="s">
        <v>2222</v>
      </c>
      <c r="E1412" s="629" t="s">
        <v>2629</v>
      </c>
      <c r="F1412" s="507"/>
      <c r="G1412" s="504" t="s">
        <v>5064</v>
      </c>
      <c r="H1412" s="673" t="s">
        <v>2633</v>
      </c>
      <c r="I1412" s="521">
        <v>174539.4</v>
      </c>
      <c r="J1412" s="521">
        <v>174539.4</v>
      </c>
      <c r="K1412" s="414" t="s">
        <v>1712</v>
      </c>
      <c r="L1412" s="942">
        <v>5</v>
      </c>
      <c r="M1412" s="271"/>
      <c r="P1412" s="271"/>
      <c r="Q1412" s="271"/>
      <c r="R1412" s="271"/>
      <c r="S1412" s="271"/>
      <c r="T1412" s="271"/>
    </row>
    <row r="1413" spans="3:20" ht="15" customHeight="1">
      <c r="C1413" s="412">
        <v>235</v>
      </c>
      <c r="D1413" s="497" t="s">
        <v>2222</v>
      </c>
      <c r="E1413" s="629" t="s">
        <v>2629</v>
      </c>
      <c r="F1413" s="507"/>
      <c r="G1413" s="504" t="s">
        <v>5065</v>
      </c>
      <c r="H1413" s="673" t="s">
        <v>2634</v>
      </c>
      <c r="I1413" s="521">
        <v>174539.4</v>
      </c>
      <c r="J1413" s="521">
        <v>174539.4</v>
      </c>
      <c r="K1413" s="414" t="s">
        <v>1712</v>
      </c>
      <c r="L1413" s="942">
        <v>5</v>
      </c>
      <c r="M1413" s="271"/>
      <c r="P1413" s="271"/>
      <c r="Q1413" s="271"/>
      <c r="R1413" s="271"/>
      <c r="S1413" s="271"/>
      <c r="T1413" s="271"/>
    </row>
    <row r="1414" spans="3:20" ht="15" customHeight="1">
      <c r="C1414" s="412">
        <v>236</v>
      </c>
      <c r="D1414" s="497" t="s">
        <v>2222</v>
      </c>
      <c r="E1414" s="629" t="s">
        <v>2629</v>
      </c>
      <c r="F1414" s="507"/>
      <c r="G1414" s="504" t="s">
        <v>5066</v>
      </c>
      <c r="H1414" s="673" t="s">
        <v>2635</v>
      </c>
      <c r="I1414" s="521">
        <v>174539.4</v>
      </c>
      <c r="J1414" s="521">
        <v>174539.4</v>
      </c>
      <c r="K1414" s="414" t="s">
        <v>1712</v>
      </c>
      <c r="L1414" s="942">
        <v>5</v>
      </c>
      <c r="M1414" s="271"/>
      <c r="P1414" s="271"/>
      <c r="Q1414" s="271"/>
      <c r="R1414" s="271"/>
      <c r="S1414" s="271"/>
      <c r="T1414" s="271"/>
    </row>
    <row r="1415" spans="3:20" ht="15" customHeight="1">
      <c r="C1415" s="412">
        <v>237</v>
      </c>
      <c r="D1415" s="497" t="s">
        <v>2222</v>
      </c>
      <c r="E1415" s="629" t="s">
        <v>2679</v>
      </c>
      <c r="F1415" s="507"/>
      <c r="G1415" s="504" t="s">
        <v>5067</v>
      </c>
      <c r="H1415" s="673" t="s">
        <v>2680</v>
      </c>
      <c r="I1415" s="521">
        <v>472430.62</v>
      </c>
      <c r="J1415" s="521">
        <v>472430.62</v>
      </c>
      <c r="K1415" s="414" t="s">
        <v>1712</v>
      </c>
      <c r="L1415" s="942">
        <v>35</v>
      </c>
      <c r="M1415" s="271"/>
      <c r="P1415" s="271"/>
      <c r="Q1415" s="271"/>
      <c r="R1415" s="271"/>
      <c r="S1415" s="271"/>
      <c r="T1415" s="271"/>
    </row>
    <row r="1416" spans="3:20" ht="15" customHeight="1">
      <c r="C1416" s="412">
        <v>238</v>
      </c>
      <c r="D1416" s="497" t="s">
        <v>2222</v>
      </c>
      <c r="E1416" s="629" t="s">
        <v>2623</v>
      </c>
      <c r="F1416" s="507"/>
      <c r="G1416" s="504" t="s">
        <v>5068</v>
      </c>
      <c r="H1416" s="673" t="s">
        <v>2624</v>
      </c>
      <c r="I1416" s="521">
        <v>2000000</v>
      </c>
      <c r="J1416" s="521">
        <v>774380.17</v>
      </c>
      <c r="K1416" s="414" t="s">
        <v>1712</v>
      </c>
      <c r="L1416" s="941">
        <v>75</v>
      </c>
      <c r="M1416" s="271"/>
      <c r="P1416" s="271"/>
      <c r="Q1416" s="271"/>
      <c r="R1416" s="271"/>
      <c r="S1416" s="271"/>
      <c r="T1416" s="271"/>
    </row>
    <row r="1417" spans="3:20" ht="15" customHeight="1">
      <c r="C1417" s="412">
        <v>239</v>
      </c>
      <c r="D1417" s="497" t="s">
        <v>2222</v>
      </c>
      <c r="E1417" s="629" t="s">
        <v>2623</v>
      </c>
      <c r="F1417" s="507"/>
      <c r="G1417" s="504" t="s">
        <v>5069</v>
      </c>
      <c r="H1417" s="673" t="s">
        <v>2625</v>
      </c>
      <c r="I1417" s="521">
        <v>2000000</v>
      </c>
      <c r="J1417" s="521">
        <v>774380.17</v>
      </c>
      <c r="K1417" s="414" t="s">
        <v>1712</v>
      </c>
      <c r="L1417" s="942">
        <v>75</v>
      </c>
      <c r="M1417" s="271"/>
      <c r="P1417" s="271"/>
      <c r="Q1417" s="271"/>
      <c r="R1417" s="271"/>
      <c r="S1417" s="271"/>
      <c r="T1417" s="271"/>
    </row>
    <row r="1418" spans="3:20" ht="15" customHeight="1">
      <c r="C1418" s="412">
        <v>240</v>
      </c>
      <c r="D1418" s="499" t="s">
        <v>2222</v>
      </c>
      <c r="E1418" s="629" t="s">
        <v>2623</v>
      </c>
      <c r="F1418" s="507"/>
      <c r="G1418" s="667" t="s">
        <v>5070</v>
      </c>
      <c r="H1418" s="635" t="s">
        <v>2626</v>
      </c>
      <c r="I1418" s="692">
        <v>2000000</v>
      </c>
      <c r="J1418" s="692">
        <v>774380.17</v>
      </c>
      <c r="K1418" s="414" t="s">
        <v>1712</v>
      </c>
      <c r="L1418" s="941">
        <v>75</v>
      </c>
      <c r="M1418" s="271"/>
      <c r="P1418" s="271"/>
      <c r="Q1418" s="271"/>
      <c r="R1418" s="271"/>
      <c r="S1418" s="271"/>
      <c r="T1418" s="271"/>
    </row>
    <row r="1419" spans="3:20" ht="15" customHeight="1">
      <c r="C1419" s="412">
        <v>241</v>
      </c>
      <c r="D1419" s="499" t="s">
        <v>2222</v>
      </c>
      <c r="E1419" s="629" t="s">
        <v>2627</v>
      </c>
      <c r="F1419" s="507"/>
      <c r="G1419" s="667" t="s">
        <v>5071</v>
      </c>
      <c r="H1419" s="635" t="s">
        <v>2628</v>
      </c>
      <c r="I1419" s="692">
        <v>1500000</v>
      </c>
      <c r="J1419" s="692">
        <v>1500000</v>
      </c>
      <c r="K1419" s="414" t="s">
        <v>1712</v>
      </c>
      <c r="L1419" s="941">
        <v>75</v>
      </c>
      <c r="M1419" s="271"/>
      <c r="P1419" s="271"/>
      <c r="Q1419" s="271"/>
      <c r="R1419" s="271"/>
      <c r="S1419" s="271"/>
      <c r="T1419" s="271"/>
    </row>
    <row r="1420" spans="3:20" ht="15" customHeight="1">
      <c r="C1420" s="412">
        <v>242</v>
      </c>
      <c r="D1420" s="499" t="s">
        <v>2222</v>
      </c>
      <c r="E1420" s="629" t="s">
        <v>2671</v>
      </c>
      <c r="F1420" s="507"/>
      <c r="G1420" s="667" t="s">
        <v>5072</v>
      </c>
      <c r="H1420" s="635" t="s">
        <v>2672</v>
      </c>
      <c r="I1420" s="692">
        <v>573749.57999999996</v>
      </c>
      <c r="J1420" s="692">
        <v>573749.57999999996</v>
      </c>
      <c r="K1420" s="414" t="s">
        <v>1712</v>
      </c>
      <c r="L1420" s="941">
        <v>75</v>
      </c>
      <c r="M1420" s="271"/>
      <c r="P1420" s="271"/>
      <c r="Q1420" s="271"/>
      <c r="R1420" s="271"/>
      <c r="S1420" s="271"/>
      <c r="T1420" s="271"/>
    </row>
    <row r="1421" spans="3:20" ht="15" customHeight="1">
      <c r="C1421" s="412">
        <v>243</v>
      </c>
      <c r="D1421" s="499" t="s">
        <v>2222</v>
      </c>
      <c r="E1421" s="629" t="s">
        <v>2673</v>
      </c>
      <c r="F1421" s="507"/>
      <c r="G1421" s="667" t="s">
        <v>5073</v>
      </c>
      <c r="H1421" s="635" t="s">
        <v>2674</v>
      </c>
      <c r="I1421" s="692">
        <v>300000</v>
      </c>
      <c r="J1421" s="692">
        <v>300000</v>
      </c>
      <c r="K1421" s="414" t="s">
        <v>1712</v>
      </c>
      <c r="L1421" s="941">
        <v>15</v>
      </c>
      <c r="M1421" s="271"/>
      <c r="P1421" s="271"/>
      <c r="Q1421" s="271"/>
      <c r="R1421" s="271"/>
      <c r="S1421" s="271"/>
      <c r="T1421" s="271"/>
    </row>
    <row r="1422" spans="3:20" ht="15" customHeight="1">
      <c r="C1422" s="412">
        <v>244</v>
      </c>
      <c r="D1422" s="499" t="s">
        <v>2222</v>
      </c>
      <c r="E1422" s="629" t="s">
        <v>2606</v>
      </c>
      <c r="F1422" s="507"/>
      <c r="G1422" s="667" t="s">
        <v>5074</v>
      </c>
      <c r="H1422" s="635" t="s">
        <v>2607</v>
      </c>
      <c r="I1422" s="692">
        <v>4767600</v>
      </c>
      <c r="J1422" s="692">
        <v>795794.89</v>
      </c>
      <c r="K1422" s="414" t="s">
        <v>1712</v>
      </c>
      <c r="L1422" s="941">
        <v>130</v>
      </c>
      <c r="M1422" s="271"/>
      <c r="P1422" s="271"/>
      <c r="Q1422" s="271"/>
      <c r="R1422" s="271"/>
      <c r="S1422" s="271"/>
      <c r="T1422" s="271"/>
    </row>
    <row r="1423" spans="3:20" ht="15" customHeight="1">
      <c r="C1423" s="412">
        <v>245</v>
      </c>
      <c r="D1423" s="499" t="s">
        <v>2222</v>
      </c>
      <c r="E1423" s="629" t="s">
        <v>2506</v>
      </c>
      <c r="F1423" s="507"/>
      <c r="G1423" s="667" t="s">
        <v>5075</v>
      </c>
      <c r="H1423" s="635" t="s">
        <v>2608</v>
      </c>
      <c r="I1423" s="692">
        <v>9104405.9199999999</v>
      </c>
      <c r="J1423" s="692">
        <v>2130529.1800000002</v>
      </c>
      <c r="K1423" s="414" t="s">
        <v>1712</v>
      </c>
      <c r="L1423" s="941">
        <v>210</v>
      </c>
      <c r="M1423" s="271"/>
      <c r="P1423" s="271"/>
      <c r="Q1423" s="271"/>
      <c r="R1423" s="271"/>
      <c r="S1423" s="271"/>
      <c r="T1423" s="271"/>
    </row>
    <row r="1424" spans="3:20" ht="15" customHeight="1">
      <c r="C1424" s="412">
        <v>246</v>
      </c>
      <c r="D1424" s="499" t="s">
        <v>2222</v>
      </c>
      <c r="E1424" s="629" t="s">
        <v>2506</v>
      </c>
      <c r="F1424" s="507"/>
      <c r="G1424" s="667" t="s">
        <v>5076</v>
      </c>
      <c r="H1424" s="635" t="s">
        <v>2609</v>
      </c>
      <c r="I1424" s="692">
        <v>9104405.9199999999</v>
      </c>
      <c r="J1424" s="692">
        <v>2130529.1800000002</v>
      </c>
      <c r="K1424" s="414" t="s">
        <v>1712</v>
      </c>
      <c r="L1424" s="941">
        <v>210</v>
      </c>
      <c r="M1424" s="271"/>
      <c r="P1424" s="271"/>
      <c r="Q1424" s="271"/>
      <c r="R1424" s="271"/>
      <c r="S1424" s="271"/>
      <c r="T1424" s="271"/>
    </row>
    <row r="1425" spans="3:20" ht="15" customHeight="1">
      <c r="C1425" s="412">
        <v>247</v>
      </c>
      <c r="D1425" s="499" t="s">
        <v>2222</v>
      </c>
      <c r="E1425" s="629" t="s">
        <v>2506</v>
      </c>
      <c r="F1425" s="507"/>
      <c r="G1425" s="667" t="s">
        <v>5077</v>
      </c>
      <c r="H1425" s="635" t="s">
        <v>2610</v>
      </c>
      <c r="I1425" s="692">
        <v>9104405.9199999999</v>
      </c>
      <c r="J1425" s="692">
        <v>2130529.1800000002</v>
      </c>
      <c r="K1425" s="414" t="s">
        <v>1712</v>
      </c>
      <c r="L1425" s="941">
        <v>210</v>
      </c>
      <c r="M1425" s="271"/>
      <c r="P1425" s="271"/>
      <c r="Q1425" s="271"/>
      <c r="R1425" s="271"/>
      <c r="S1425" s="271"/>
      <c r="T1425" s="271"/>
    </row>
    <row r="1426" spans="3:20" ht="15" customHeight="1">
      <c r="C1426" s="412">
        <v>248</v>
      </c>
      <c r="D1426" s="499" t="s">
        <v>2222</v>
      </c>
      <c r="E1426" s="629" t="s">
        <v>2506</v>
      </c>
      <c r="F1426" s="507"/>
      <c r="G1426" s="667" t="s">
        <v>5078</v>
      </c>
      <c r="H1426" s="635" t="s">
        <v>2611</v>
      </c>
      <c r="I1426" s="692">
        <v>9104405.9199999999</v>
      </c>
      <c r="J1426" s="692">
        <v>2130529.1800000002</v>
      </c>
      <c r="K1426" s="414" t="s">
        <v>1712</v>
      </c>
      <c r="L1426" s="941">
        <v>210</v>
      </c>
      <c r="M1426" s="271"/>
      <c r="P1426" s="271"/>
      <c r="Q1426" s="271"/>
      <c r="R1426" s="271"/>
      <c r="S1426" s="271"/>
      <c r="T1426" s="271"/>
    </row>
    <row r="1427" spans="3:20" ht="15" customHeight="1">
      <c r="C1427" s="412">
        <v>249</v>
      </c>
      <c r="D1427" s="499" t="s">
        <v>2222</v>
      </c>
      <c r="E1427" s="629" t="s">
        <v>2506</v>
      </c>
      <c r="F1427" s="507"/>
      <c r="G1427" s="667" t="s">
        <v>5079</v>
      </c>
      <c r="H1427" s="635" t="s">
        <v>2612</v>
      </c>
      <c r="I1427" s="692">
        <v>9104405.9199999999</v>
      </c>
      <c r="J1427" s="692">
        <v>2130529.1800000002</v>
      </c>
      <c r="K1427" s="414" t="s">
        <v>1712</v>
      </c>
      <c r="L1427" s="941">
        <v>210</v>
      </c>
      <c r="M1427" s="271"/>
      <c r="P1427" s="271"/>
      <c r="Q1427" s="271"/>
      <c r="R1427" s="271"/>
      <c r="S1427" s="271"/>
      <c r="T1427" s="271"/>
    </row>
    <row r="1428" spans="3:20" ht="15" customHeight="1">
      <c r="C1428" s="412">
        <v>250</v>
      </c>
      <c r="D1428" s="499" t="s">
        <v>2222</v>
      </c>
      <c r="E1428" s="629" t="s">
        <v>2613</v>
      </c>
      <c r="F1428" s="507"/>
      <c r="G1428" s="667" t="s">
        <v>5080</v>
      </c>
      <c r="H1428" s="635" t="s">
        <v>2614</v>
      </c>
      <c r="I1428" s="692">
        <v>9400000</v>
      </c>
      <c r="J1428" s="692">
        <v>6144.26</v>
      </c>
      <c r="K1428" s="414" t="s">
        <v>1712</v>
      </c>
      <c r="L1428" s="941">
        <v>210</v>
      </c>
      <c r="M1428" s="271"/>
      <c r="P1428" s="271"/>
      <c r="Q1428" s="271"/>
      <c r="R1428" s="271"/>
      <c r="S1428" s="271"/>
      <c r="T1428" s="271"/>
    </row>
    <row r="1429" spans="3:20" ht="15" customHeight="1">
      <c r="C1429" s="412">
        <v>251</v>
      </c>
      <c r="D1429" s="499" t="s">
        <v>2222</v>
      </c>
      <c r="E1429" s="629" t="s">
        <v>5081</v>
      </c>
      <c r="F1429" s="507"/>
      <c r="G1429" s="667" t="s">
        <v>5082</v>
      </c>
      <c r="H1429" s="635" t="s">
        <v>5083</v>
      </c>
      <c r="I1429" s="692">
        <v>2164441.4300000002</v>
      </c>
      <c r="J1429" s="692">
        <v>953.07</v>
      </c>
      <c r="K1429" s="414" t="s">
        <v>1712</v>
      </c>
      <c r="L1429" s="941">
        <v>210</v>
      </c>
      <c r="M1429" s="271"/>
      <c r="P1429" s="271"/>
      <c r="Q1429" s="271"/>
      <c r="R1429" s="271"/>
      <c r="S1429" s="271"/>
      <c r="T1429" s="271"/>
    </row>
    <row r="1430" spans="3:20" ht="15" customHeight="1">
      <c r="C1430" s="412">
        <v>252</v>
      </c>
      <c r="D1430" s="499" t="s">
        <v>2222</v>
      </c>
      <c r="E1430" s="629" t="s">
        <v>2116</v>
      </c>
      <c r="F1430" s="507"/>
      <c r="G1430" s="667" t="s">
        <v>5084</v>
      </c>
      <c r="H1430" s="635" t="s">
        <v>5085</v>
      </c>
      <c r="I1430" s="692">
        <v>70000</v>
      </c>
      <c r="J1430" s="692">
        <v>70000</v>
      </c>
      <c r="K1430" s="414" t="s">
        <v>1712</v>
      </c>
      <c r="L1430" s="941">
        <v>5</v>
      </c>
      <c r="M1430" s="271"/>
      <c r="P1430" s="271"/>
      <c r="Q1430" s="271"/>
      <c r="R1430" s="271"/>
      <c r="S1430" s="271"/>
      <c r="T1430" s="271"/>
    </row>
    <row r="1431" spans="3:20" ht="15" customHeight="1">
      <c r="C1431" s="412">
        <v>253</v>
      </c>
      <c r="D1431" s="499" t="s">
        <v>2222</v>
      </c>
      <c r="E1431" s="629" t="s">
        <v>2116</v>
      </c>
      <c r="F1431" s="507"/>
      <c r="G1431" s="667" t="s">
        <v>5086</v>
      </c>
      <c r="H1431" s="635" t="s">
        <v>5087</v>
      </c>
      <c r="I1431" s="692">
        <v>70000</v>
      </c>
      <c r="J1431" s="692">
        <v>70000</v>
      </c>
      <c r="K1431" s="414" t="s">
        <v>1712</v>
      </c>
      <c r="L1431" s="941">
        <v>5</v>
      </c>
      <c r="M1431" s="271"/>
      <c r="P1431" s="271"/>
      <c r="Q1431" s="271"/>
      <c r="R1431" s="271"/>
      <c r="S1431" s="271"/>
      <c r="T1431" s="271"/>
    </row>
    <row r="1432" spans="3:20" ht="15" customHeight="1">
      <c r="C1432" s="412">
        <v>254</v>
      </c>
      <c r="D1432" s="499" t="s">
        <v>2222</v>
      </c>
      <c r="E1432" s="629" t="s">
        <v>2116</v>
      </c>
      <c r="F1432" s="507"/>
      <c r="G1432" s="667" t="s">
        <v>5088</v>
      </c>
      <c r="H1432" s="635" t="s">
        <v>5089</v>
      </c>
      <c r="I1432" s="692">
        <v>70000</v>
      </c>
      <c r="J1432" s="692">
        <v>70000</v>
      </c>
      <c r="K1432" s="414" t="s">
        <v>1712</v>
      </c>
      <c r="L1432" s="391">
        <v>5</v>
      </c>
      <c r="M1432" s="271"/>
      <c r="P1432" s="271"/>
      <c r="Q1432" s="271"/>
      <c r="R1432" s="271"/>
      <c r="S1432" s="271"/>
      <c r="T1432" s="271"/>
    </row>
    <row r="1433" spans="3:20" ht="15" customHeight="1">
      <c r="C1433" s="412">
        <v>255</v>
      </c>
      <c r="D1433" s="499" t="s">
        <v>2222</v>
      </c>
      <c r="E1433" s="629" t="s">
        <v>2116</v>
      </c>
      <c r="F1433" s="507"/>
      <c r="G1433" s="667" t="s">
        <v>5090</v>
      </c>
      <c r="H1433" s="635" t="s">
        <v>5091</v>
      </c>
      <c r="I1433" s="692">
        <v>177763.86</v>
      </c>
      <c r="J1433" s="692">
        <v>177763.86</v>
      </c>
      <c r="K1433" s="414" t="s">
        <v>1712</v>
      </c>
      <c r="L1433" s="941">
        <v>5</v>
      </c>
      <c r="M1433" s="271"/>
      <c r="P1433" s="271"/>
      <c r="Q1433" s="271"/>
      <c r="R1433" s="271"/>
      <c r="S1433" s="271"/>
      <c r="T1433" s="271"/>
    </row>
    <row r="1434" spans="3:20" ht="15" customHeight="1">
      <c r="C1434" s="412">
        <v>256</v>
      </c>
      <c r="D1434" s="499" t="s">
        <v>2222</v>
      </c>
      <c r="E1434" s="629" t="s">
        <v>2645</v>
      </c>
      <c r="F1434" s="507"/>
      <c r="G1434" s="667" t="s">
        <v>5092</v>
      </c>
      <c r="H1434" s="635" t="s">
        <v>2646</v>
      </c>
      <c r="I1434" s="692">
        <v>1283066.07</v>
      </c>
      <c r="J1434" s="692">
        <v>1283066.07</v>
      </c>
      <c r="K1434" s="414" t="s">
        <v>1712</v>
      </c>
      <c r="L1434" s="941">
        <v>15</v>
      </c>
      <c r="M1434" s="271"/>
      <c r="P1434" s="271"/>
      <c r="Q1434" s="271"/>
      <c r="R1434" s="271"/>
      <c r="S1434" s="271"/>
      <c r="T1434" s="271"/>
    </row>
    <row r="1435" spans="3:20" ht="15" customHeight="1">
      <c r="C1435" s="412">
        <v>257</v>
      </c>
      <c r="D1435" s="499" t="s">
        <v>2222</v>
      </c>
      <c r="E1435" s="629" t="s">
        <v>2665</v>
      </c>
      <c r="F1435" s="507"/>
      <c r="G1435" s="667" t="s">
        <v>5093</v>
      </c>
      <c r="H1435" s="635" t="s">
        <v>2666</v>
      </c>
      <c r="I1435" s="692">
        <v>926000</v>
      </c>
      <c r="J1435" s="692">
        <v>926000</v>
      </c>
      <c r="K1435" s="416" t="s">
        <v>1710</v>
      </c>
      <c r="L1435" s="941">
        <v>3</v>
      </c>
      <c r="M1435" s="271"/>
      <c r="P1435" s="271"/>
      <c r="Q1435" s="271"/>
      <c r="R1435" s="271"/>
      <c r="S1435" s="271"/>
      <c r="T1435" s="271"/>
    </row>
    <row r="1436" spans="3:20" ht="15" customHeight="1">
      <c r="C1436" s="412">
        <v>258</v>
      </c>
      <c r="D1436" s="499" t="s">
        <v>2222</v>
      </c>
      <c r="E1436" s="629" t="s">
        <v>2636</v>
      </c>
      <c r="F1436" s="507"/>
      <c r="G1436" s="667" t="s">
        <v>5094</v>
      </c>
      <c r="H1436" s="635" t="s">
        <v>5095</v>
      </c>
      <c r="I1436" s="692">
        <v>162400</v>
      </c>
      <c r="J1436" s="692">
        <v>162400</v>
      </c>
      <c r="K1436" s="414" t="s">
        <v>1712</v>
      </c>
      <c r="L1436" s="941">
        <v>10</v>
      </c>
      <c r="M1436" s="271"/>
      <c r="P1436" s="271"/>
      <c r="Q1436" s="271"/>
      <c r="R1436" s="271"/>
      <c r="S1436" s="271"/>
      <c r="T1436" s="271"/>
    </row>
    <row r="1437" spans="3:20" ht="15" customHeight="1">
      <c r="C1437" s="412">
        <v>259</v>
      </c>
      <c r="D1437" s="499" t="s">
        <v>2222</v>
      </c>
      <c r="E1437" s="629" t="s">
        <v>2636</v>
      </c>
      <c r="F1437" s="507"/>
      <c r="G1437" s="667" t="s">
        <v>5096</v>
      </c>
      <c r="H1437" s="635" t="s">
        <v>5097</v>
      </c>
      <c r="I1437" s="692">
        <v>162400</v>
      </c>
      <c r="J1437" s="692">
        <v>162400</v>
      </c>
      <c r="K1437" s="414" t="s">
        <v>1712</v>
      </c>
      <c r="L1437" s="941">
        <v>10</v>
      </c>
      <c r="M1437" s="271"/>
      <c r="P1437" s="271"/>
      <c r="Q1437" s="271"/>
      <c r="R1437" s="271"/>
      <c r="S1437" s="271"/>
      <c r="T1437" s="271"/>
    </row>
    <row r="1438" spans="3:20" ht="15" customHeight="1">
      <c r="C1438" s="412">
        <v>260</v>
      </c>
      <c r="D1438" s="499" t="s">
        <v>2222</v>
      </c>
      <c r="E1438" s="629" t="s">
        <v>2636</v>
      </c>
      <c r="F1438" s="507"/>
      <c r="G1438" s="667" t="s">
        <v>5098</v>
      </c>
      <c r="H1438" s="635" t="s">
        <v>5099</v>
      </c>
      <c r="I1438" s="692">
        <v>162400</v>
      </c>
      <c r="J1438" s="692">
        <v>162400</v>
      </c>
      <c r="K1438" s="414" t="s">
        <v>1712</v>
      </c>
      <c r="L1438" s="941">
        <v>10</v>
      </c>
      <c r="M1438" s="271"/>
      <c r="P1438" s="271"/>
      <c r="Q1438" s="271"/>
      <c r="R1438" s="271"/>
      <c r="S1438" s="271"/>
      <c r="T1438" s="271"/>
    </row>
    <row r="1439" spans="3:20" ht="15" customHeight="1">
      <c r="C1439" s="412">
        <v>261</v>
      </c>
      <c r="D1439" s="499" t="s">
        <v>2222</v>
      </c>
      <c r="E1439" s="629" t="s">
        <v>2636</v>
      </c>
      <c r="F1439" s="507"/>
      <c r="G1439" s="667" t="s">
        <v>5100</v>
      </c>
      <c r="H1439" s="635" t="s">
        <v>5101</v>
      </c>
      <c r="I1439" s="692">
        <v>162400</v>
      </c>
      <c r="J1439" s="692">
        <v>162400</v>
      </c>
      <c r="K1439" s="414" t="s">
        <v>1712</v>
      </c>
      <c r="L1439" s="941">
        <v>10</v>
      </c>
      <c r="M1439" s="271"/>
      <c r="P1439" s="271"/>
      <c r="Q1439" s="271"/>
      <c r="R1439" s="271"/>
      <c r="S1439" s="271"/>
      <c r="T1439" s="271"/>
    </row>
    <row r="1440" spans="3:20" ht="15" customHeight="1">
      <c r="C1440" s="412">
        <v>262</v>
      </c>
      <c r="D1440" s="499" t="s">
        <v>2222</v>
      </c>
      <c r="E1440" s="629" t="s">
        <v>2636</v>
      </c>
      <c r="F1440" s="507"/>
      <c r="G1440" s="667" t="s">
        <v>5102</v>
      </c>
      <c r="H1440" s="635" t="s">
        <v>5103</v>
      </c>
      <c r="I1440" s="692">
        <v>162400</v>
      </c>
      <c r="J1440" s="692">
        <v>162400</v>
      </c>
      <c r="K1440" s="414" t="s">
        <v>1712</v>
      </c>
      <c r="L1440" s="941">
        <v>10</v>
      </c>
      <c r="M1440" s="271"/>
      <c r="P1440" s="271"/>
      <c r="Q1440" s="271"/>
      <c r="R1440" s="271"/>
      <c r="S1440" s="271"/>
      <c r="T1440" s="271"/>
    </row>
    <row r="1441" spans="3:20" ht="15" customHeight="1">
      <c r="C1441" s="412">
        <v>263</v>
      </c>
      <c r="D1441" s="499" t="s">
        <v>2222</v>
      </c>
      <c r="E1441" s="629" t="s">
        <v>2636</v>
      </c>
      <c r="F1441" s="507"/>
      <c r="G1441" s="667" t="s">
        <v>5104</v>
      </c>
      <c r="H1441" s="635" t="s">
        <v>5105</v>
      </c>
      <c r="I1441" s="692">
        <v>162400</v>
      </c>
      <c r="J1441" s="692">
        <v>162400</v>
      </c>
      <c r="K1441" s="414" t="s">
        <v>1712</v>
      </c>
      <c r="L1441" s="941">
        <v>10</v>
      </c>
      <c r="M1441" s="271"/>
      <c r="P1441" s="271"/>
      <c r="Q1441" s="271"/>
      <c r="R1441" s="271"/>
      <c r="S1441" s="271"/>
      <c r="T1441" s="271"/>
    </row>
    <row r="1442" spans="3:20" ht="15" customHeight="1">
      <c r="C1442" s="412">
        <v>264</v>
      </c>
      <c r="D1442" s="499" t="s">
        <v>2222</v>
      </c>
      <c r="E1442" s="629" t="s">
        <v>2636</v>
      </c>
      <c r="F1442" s="507"/>
      <c r="G1442" s="667" t="s">
        <v>5106</v>
      </c>
      <c r="H1442" s="635" t="s">
        <v>5107</v>
      </c>
      <c r="I1442" s="692">
        <v>162400</v>
      </c>
      <c r="J1442" s="692">
        <v>162400</v>
      </c>
      <c r="K1442" s="414" t="s">
        <v>1712</v>
      </c>
      <c r="L1442" s="941">
        <v>10</v>
      </c>
      <c r="M1442" s="271"/>
      <c r="P1442" s="271"/>
      <c r="Q1442" s="271"/>
      <c r="R1442" s="271"/>
      <c r="S1442" s="271"/>
      <c r="T1442" s="271"/>
    </row>
    <row r="1443" spans="3:20" ht="15" customHeight="1">
      <c r="C1443" s="412">
        <v>265</v>
      </c>
      <c r="D1443" s="499" t="s">
        <v>2222</v>
      </c>
      <c r="E1443" s="629" t="s">
        <v>2636</v>
      </c>
      <c r="F1443" s="507"/>
      <c r="G1443" s="667" t="s">
        <v>5108</v>
      </c>
      <c r="H1443" s="635" t="s">
        <v>5109</v>
      </c>
      <c r="I1443" s="692">
        <v>162400</v>
      </c>
      <c r="J1443" s="692">
        <v>162400</v>
      </c>
      <c r="K1443" s="414" t="s">
        <v>1712</v>
      </c>
      <c r="L1443" s="941">
        <v>10</v>
      </c>
      <c r="M1443" s="271"/>
      <c r="P1443" s="271"/>
      <c r="Q1443" s="271"/>
      <c r="R1443" s="271"/>
      <c r="S1443" s="271"/>
      <c r="T1443" s="271"/>
    </row>
    <row r="1444" spans="3:20" ht="15" customHeight="1">
      <c r="C1444" s="412">
        <v>266</v>
      </c>
      <c r="D1444" s="499" t="s">
        <v>2222</v>
      </c>
      <c r="E1444" s="629" t="s">
        <v>2636</v>
      </c>
      <c r="F1444" s="507"/>
      <c r="G1444" s="667" t="s">
        <v>5110</v>
      </c>
      <c r="H1444" s="635" t="s">
        <v>5111</v>
      </c>
      <c r="I1444" s="692">
        <v>162400</v>
      </c>
      <c r="J1444" s="692">
        <v>162400</v>
      </c>
      <c r="K1444" s="414" t="s">
        <v>1712</v>
      </c>
      <c r="L1444" s="941">
        <v>10</v>
      </c>
      <c r="M1444" s="271"/>
      <c r="P1444" s="271"/>
      <c r="Q1444" s="271"/>
      <c r="R1444" s="271"/>
      <c r="S1444" s="271"/>
      <c r="T1444" s="271"/>
    </row>
    <row r="1445" spans="3:20" ht="15" customHeight="1">
      <c r="C1445" s="412">
        <v>267</v>
      </c>
      <c r="D1445" s="499" t="s">
        <v>2222</v>
      </c>
      <c r="E1445" s="629" t="s">
        <v>5112</v>
      </c>
      <c r="F1445" s="507"/>
      <c r="G1445" s="667" t="s">
        <v>5113</v>
      </c>
      <c r="H1445" s="635" t="s">
        <v>5114</v>
      </c>
      <c r="I1445" s="692">
        <v>435812</v>
      </c>
      <c r="J1445" s="692">
        <v>435812</v>
      </c>
      <c r="K1445" s="416" t="s">
        <v>1709</v>
      </c>
      <c r="L1445" s="941">
        <v>20</v>
      </c>
      <c r="M1445" s="271"/>
      <c r="P1445" s="271"/>
      <c r="Q1445" s="271"/>
      <c r="R1445" s="271"/>
      <c r="S1445" s="271"/>
      <c r="T1445" s="271"/>
    </row>
    <row r="1446" spans="3:20" ht="15" customHeight="1">
      <c r="C1446" s="412">
        <v>268</v>
      </c>
      <c r="D1446" s="499" t="s">
        <v>2222</v>
      </c>
      <c r="E1446" s="629" t="s">
        <v>5115</v>
      </c>
      <c r="F1446" s="507"/>
      <c r="G1446" s="667" t="s">
        <v>5116</v>
      </c>
      <c r="H1446" s="635" t="s">
        <v>5117</v>
      </c>
      <c r="I1446" s="692">
        <v>300000</v>
      </c>
      <c r="J1446" s="692">
        <v>300000</v>
      </c>
      <c r="K1446" s="416" t="s">
        <v>1709</v>
      </c>
      <c r="L1446" s="941">
        <v>20</v>
      </c>
      <c r="M1446" s="271"/>
      <c r="P1446" s="271"/>
      <c r="Q1446" s="271"/>
      <c r="R1446" s="271"/>
      <c r="S1446" s="271"/>
      <c r="T1446" s="271"/>
    </row>
    <row r="1447" spans="3:20" ht="15" customHeight="1">
      <c r="C1447" s="412">
        <v>269</v>
      </c>
      <c r="D1447" s="499" t="s">
        <v>2222</v>
      </c>
      <c r="E1447" s="629" t="s">
        <v>2620</v>
      </c>
      <c r="F1447" s="507"/>
      <c r="G1447" s="667" t="s">
        <v>5118</v>
      </c>
      <c r="H1447" s="635" t="s">
        <v>2621</v>
      </c>
      <c r="I1447" s="692">
        <v>639977.80000000005</v>
      </c>
      <c r="J1447" s="692">
        <v>639977.80000000005</v>
      </c>
      <c r="K1447" s="414" t="s">
        <v>1712</v>
      </c>
      <c r="L1447" s="941">
        <v>20</v>
      </c>
      <c r="M1447" s="271"/>
      <c r="P1447" s="271"/>
      <c r="Q1447" s="271"/>
      <c r="R1447" s="271"/>
      <c r="S1447" s="271"/>
      <c r="T1447" s="271"/>
    </row>
    <row r="1448" spans="3:20" ht="15" customHeight="1">
      <c r="C1448" s="412">
        <v>270</v>
      </c>
      <c r="D1448" s="499" t="s">
        <v>2222</v>
      </c>
      <c r="E1448" s="629" t="s">
        <v>2667</v>
      </c>
      <c r="F1448" s="507"/>
      <c r="G1448" s="667" t="s">
        <v>5119</v>
      </c>
      <c r="H1448" s="635" t="s">
        <v>2668</v>
      </c>
      <c r="I1448" s="692">
        <v>379700.47999999998</v>
      </c>
      <c r="J1448" s="692">
        <v>379700.47999999998</v>
      </c>
      <c r="K1448" s="414" t="s">
        <v>1712</v>
      </c>
      <c r="L1448" s="941">
        <v>6</v>
      </c>
      <c r="M1448" s="271"/>
      <c r="P1448" s="271"/>
      <c r="Q1448" s="271"/>
      <c r="R1448" s="271"/>
      <c r="S1448" s="271"/>
      <c r="T1448" s="271"/>
    </row>
    <row r="1449" spans="3:20" ht="15" customHeight="1">
      <c r="C1449" s="412">
        <v>271</v>
      </c>
      <c r="D1449" s="499" t="s">
        <v>2222</v>
      </c>
      <c r="E1449" s="629" t="s">
        <v>5120</v>
      </c>
      <c r="F1449" s="507"/>
      <c r="G1449" s="667" t="s">
        <v>5121</v>
      </c>
      <c r="H1449" s="635" t="s">
        <v>2619</v>
      </c>
      <c r="I1449" s="692">
        <v>599900</v>
      </c>
      <c r="J1449" s="692">
        <v>599900</v>
      </c>
      <c r="K1449" s="414" t="s">
        <v>1712</v>
      </c>
      <c r="L1449" s="941">
        <v>15</v>
      </c>
      <c r="M1449" s="271"/>
      <c r="P1449" s="271"/>
      <c r="Q1449" s="271"/>
      <c r="R1449" s="271"/>
      <c r="S1449" s="271"/>
      <c r="T1449" s="271"/>
    </row>
    <row r="1450" spans="3:20" ht="15" customHeight="1">
      <c r="C1450" s="412">
        <v>272</v>
      </c>
      <c r="D1450" s="499" t="s">
        <v>2240</v>
      </c>
      <c r="E1450" s="629" t="s">
        <v>1734</v>
      </c>
      <c r="F1450" s="507"/>
      <c r="G1450" s="667">
        <v>869000055940</v>
      </c>
      <c r="H1450" s="635" t="s">
        <v>2681</v>
      </c>
      <c r="I1450" s="692">
        <v>357864.41</v>
      </c>
      <c r="J1450" s="692">
        <v>357864.41</v>
      </c>
      <c r="K1450" s="416" t="s">
        <v>1709</v>
      </c>
      <c r="L1450" s="941">
        <v>8.0500000000000007</v>
      </c>
      <c r="M1450" s="271"/>
      <c r="P1450" s="271"/>
      <c r="Q1450" s="271"/>
      <c r="R1450" s="271"/>
      <c r="S1450" s="271"/>
      <c r="T1450" s="271"/>
    </row>
    <row r="1451" spans="3:20" ht="15" customHeight="1">
      <c r="C1451" s="412">
        <v>273</v>
      </c>
      <c r="D1451" s="499" t="s">
        <v>2240</v>
      </c>
      <c r="E1451" s="629" t="s">
        <v>2682</v>
      </c>
      <c r="F1451" s="507"/>
      <c r="G1451" s="667">
        <v>869000056611</v>
      </c>
      <c r="H1451" s="635" t="s">
        <v>2683</v>
      </c>
      <c r="I1451" s="692">
        <v>85000</v>
      </c>
      <c r="J1451" s="692">
        <v>85000</v>
      </c>
      <c r="K1451" s="416" t="s">
        <v>1709</v>
      </c>
      <c r="L1451" s="941">
        <v>25</v>
      </c>
      <c r="M1451" s="271"/>
      <c r="P1451" s="271"/>
      <c r="Q1451" s="271"/>
      <c r="R1451" s="271"/>
      <c r="S1451" s="271"/>
      <c r="T1451" s="271"/>
    </row>
    <row r="1452" spans="3:20" ht="15" customHeight="1">
      <c r="C1452" s="412">
        <v>274</v>
      </c>
      <c r="D1452" s="499" t="s">
        <v>2240</v>
      </c>
      <c r="E1452" s="629" t="s">
        <v>2684</v>
      </c>
      <c r="F1452" s="507"/>
      <c r="G1452" s="667">
        <v>166500005812</v>
      </c>
      <c r="H1452" s="635" t="s">
        <v>2685</v>
      </c>
      <c r="I1452" s="692">
        <v>3900000</v>
      </c>
      <c r="J1452" s="692">
        <v>33468.31</v>
      </c>
      <c r="K1452" s="414" t="s">
        <v>1712</v>
      </c>
      <c r="L1452" s="941">
        <v>180</v>
      </c>
      <c r="M1452" s="271"/>
      <c r="P1452" s="271"/>
      <c r="Q1452" s="271"/>
      <c r="R1452" s="271"/>
      <c r="S1452" s="271"/>
      <c r="T1452" s="271"/>
    </row>
    <row r="1453" spans="3:20" ht="15" customHeight="1">
      <c r="C1453" s="412">
        <v>275</v>
      </c>
      <c r="D1453" s="499" t="s">
        <v>2240</v>
      </c>
      <c r="E1453" s="629" t="s">
        <v>2684</v>
      </c>
      <c r="F1453" s="507"/>
      <c r="G1453" s="667">
        <v>166500005813</v>
      </c>
      <c r="H1453" s="635" t="s">
        <v>2686</v>
      </c>
      <c r="I1453" s="692">
        <v>3900000</v>
      </c>
      <c r="J1453" s="692">
        <v>33468.31</v>
      </c>
      <c r="K1453" s="414" t="s">
        <v>1712</v>
      </c>
      <c r="L1453" s="941">
        <v>180</v>
      </c>
      <c r="M1453" s="271"/>
      <c r="P1453" s="271"/>
      <c r="Q1453" s="271"/>
      <c r="R1453" s="271"/>
      <c r="S1453" s="271"/>
      <c r="T1453" s="271"/>
    </row>
    <row r="1454" spans="3:20" ht="15" customHeight="1">
      <c r="C1454" s="412">
        <v>276</v>
      </c>
      <c r="D1454" s="499" t="s">
        <v>2240</v>
      </c>
      <c r="E1454" s="629" t="s">
        <v>2687</v>
      </c>
      <c r="F1454" s="507"/>
      <c r="G1454" s="667">
        <v>166500006005</v>
      </c>
      <c r="H1454" s="635" t="s">
        <v>2688</v>
      </c>
      <c r="I1454" s="692">
        <v>9104405.9199999999</v>
      </c>
      <c r="J1454" s="692">
        <v>3087093.31</v>
      </c>
      <c r="K1454" s="414" t="s">
        <v>1712</v>
      </c>
      <c r="L1454" s="941">
        <v>180</v>
      </c>
      <c r="M1454" s="271"/>
      <c r="P1454" s="271"/>
      <c r="Q1454" s="271"/>
      <c r="R1454" s="271"/>
      <c r="S1454" s="271"/>
      <c r="T1454" s="271"/>
    </row>
    <row r="1455" spans="3:20" ht="15" customHeight="1">
      <c r="C1455" s="412">
        <v>277</v>
      </c>
      <c r="D1455" s="499" t="s">
        <v>2240</v>
      </c>
      <c r="E1455" s="629" t="s">
        <v>2684</v>
      </c>
      <c r="F1455" s="507"/>
      <c r="G1455" s="667">
        <v>166500005814</v>
      </c>
      <c r="H1455" s="635" t="s">
        <v>2689</v>
      </c>
      <c r="I1455" s="692">
        <v>3900000</v>
      </c>
      <c r="J1455" s="692">
        <v>33468.31</v>
      </c>
      <c r="K1455" s="414" t="s">
        <v>1712</v>
      </c>
      <c r="L1455" s="941">
        <v>180</v>
      </c>
      <c r="M1455" s="271"/>
      <c r="P1455" s="271"/>
      <c r="Q1455" s="271"/>
      <c r="R1455" s="271"/>
      <c r="S1455" s="271"/>
      <c r="T1455" s="271"/>
    </row>
    <row r="1456" spans="3:20" ht="15" customHeight="1">
      <c r="C1456" s="412">
        <v>278</v>
      </c>
      <c r="D1456" s="499" t="s">
        <v>2240</v>
      </c>
      <c r="E1456" s="629" t="s">
        <v>2684</v>
      </c>
      <c r="F1456" s="507"/>
      <c r="G1456" s="667">
        <v>166500005815</v>
      </c>
      <c r="H1456" s="635" t="s">
        <v>2690</v>
      </c>
      <c r="I1456" s="692">
        <v>3900000</v>
      </c>
      <c r="J1456" s="692">
        <v>33468.31</v>
      </c>
      <c r="K1456" s="414" t="s">
        <v>1712</v>
      </c>
      <c r="L1456" s="941">
        <v>180</v>
      </c>
      <c r="M1456" s="271"/>
      <c r="P1456" s="271"/>
      <c r="Q1456" s="271"/>
      <c r="R1456" s="271"/>
      <c r="S1456" s="271"/>
      <c r="T1456" s="271"/>
    </row>
    <row r="1457" spans="3:20" ht="15" customHeight="1">
      <c r="C1457" s="412">
        <v>279</v>
      </c>
      <c r="D1457" s="499" t="s">
        <v>2240</v>
      </c>
      <c r="E1457" s="629" t="s">
        <v>2684</v>
      </c>
      <c r="F1457" s="507"/>
      <c r="G1457" s="667">
        <v>166500005816</v>
      </c>
      <c r="H1457" s="635" t="s">
        <v>2691</v>
      </c>
      <c r="I1457" s="692">
        <v>3900000</v>
      </c>
      <c r="J1457" s="692">
        <v>33468.31</v>
      </c>
      <c r="K1457" s="414" t="s">
        <v>1712</v>
      </c>
      <c r="L1457" s="941">
        <v>180</v>
      </c>
      <c r="M1457" s="271"/>
      <c r="P1457" s="271"/>
      <c r="Q1457" s="271"/>
      <c r="R1457" s="271"/>
      <c r="S1457" s="271"/>
      <c r="T1457" s="271"/>
    </row>
    <row r="1458" spans="3:20" ht="15" customHeight="1">
      <c r="C1458" s="412">
        <v>280</v>
      </c>
      <c r="D1458" s="499" t="s">
        <v>2240</v>
      </c>
      <c r="E1458" s="629" t="s">
        <v>2684</v>
      </c>
      <c r="F1458" s="507"/>
      <c r="G1458" s="667">
        <v>166500005817</v>
      </c>
      <c r="H1458" s="635" t="s">
        <v>2692</v>
      </c>
      <c r="I1458" s="692">
        <v>3900000</v>
      </c>
      <c r="J1458" s="692">
        <v>33468.31</v>
      </c>
      <c r="K1458" s="414" t="s">
        <v>1712</v>
      </c>
      <c r="L1458" s="941">
        <v>180</v>
      </c>
      <c r="M1458" s="271"/>
      <c r="P1458" s="271"/>
      <c r="Q1458" s="271"/>
      <c r="R1458" s="271"/>
      <c r="S1458" s="271"/>
      <c r="T1458" s="271"/>
    </row>
    <row r="1459" spans="3:20" ht="15" customHeight="1">
      <c r="C1459" s="412">
        <v>281</v>
      </c>
      <c r="D1459" s="499" t="s">
        <v>2240</v>
      </c>
      <c r="E1459" s="629" t="s">
        <v>2684</v>
      </c>
      <c r="F1459" s="507"/>
      <c r="G1459" s="667">
        <v>166500005818</v>
      </c>
      <c r="H1459" s="635" t="s">
        <v>2693</v>
      </c>
      <c r="I1459" s="692">
        <v>3900000</v>
      </c>
      <c r="J1459" s="692">
        <v>33468.31</v>
      </c>
      <c r="K1459" s="414" t="s">
        <v>1712</v>
      </c>
      <c r="L1459" s="941">
        <v>180</v>
      </c>
      <c r="M1459" s="271"/>
      <c r="P1459" s="271"/>
      <c r="Q1459" s="271"/>
      <c r="R1459" s="271"/>
      <c r="S1459" s="271"/>
      <c r="T1459" s="271"/>
    </row>
    <row r="1460" spans="3:20" ht="15" customHeight="1">
      <c r="C1460" s="412">
        <v>282</v>
      </c>
      <c r="D1460" s="499" t="s">
        <v>2240</v>
      </c>
      <c r="E1460" s="629" t="s">
        <v>2684</v>
      </c>
      <c r="F1460" s="507"/>
      <c r="G1460" s="667">
        <v>166500005819</v>
      </c>
      <c r="H1460" s="635" t="s">
        <v>2694</v>
      </c>
      <c r="I1460" s="692">
        <v>3900000</v>
      </c>
      <c r="J1460" s="692">
        <v>33468.31</v>
      </c>
      <c r="K1460" s="414" t="s">
        <v>1712</v>
      </c>
      <c r="L1460" s="941">
        <v>180</v>
      </c>
      <c r="M1460" s="271"/>
      <c r="P1460" s="271"/>
      <c r="Q1460" s="271"/>
      <c r="R1460" s="271"/>
      <c r="S1460" s="271"/>
      <c r="T1460" s="271"/>
    </row>
    <row r="1461" spans="3:20" ht="15" customHeight="1">
      <c r="C1461" s="412">
        <v>283</v>
      </c>
      <c r="D1461" s="499" t="s">
        <v>2240</v>
      </c>
      <c r="E1461" s="629" t="s">
        <v>2695</v>
      </c>
      <c r="F1461" s="507"/>
      <c r="G1461" s="667">
        <v>869000056406</v>
      </c>
      <c r="H1461" s="635" t="s">
        <v>2696</v>
      </c>
      <c r="I1461" s="692">
        <v>820000</v>
      </c>
      <c r="J1461" s="692">
        <v>820000</v>
      </c>
      <c r="K1461" s="414" t="s">
        <v>1712</v>
      </c>
      <c r="L1461" s="941">
        <v>180</v>
      </c>
      <c r="M1461" s="271"/>
      <c r="P1461" s="271"/>
      <c r="Q1461" s="271"/>
      <c r="R1461" s="271"/>
      <c r="S1461" s="271"/>
      <c r="T1461" s="271"/>
    </row>
    <row r="1462" spans="3:20" ht="15" customHeight="1">
      <c r="C1462" s="412">
        <v>284</v>
      </c>
      <c r="D1462" s="499" t="s">
        <v>2240</v>
      </c>
      <c r="E1462" s="629" t="s">
        <v>2697</v>
      </c>
      <c r="F1462" s="507"/>
      <c r="G1462" s="667">
        <v>166500005474</v>
      </c>
      <c r="H1462" s="635" t="s">
        <v>2698</v>
      </c>
      <c r="I1462" s="692">
        <v>1856000</v>
      </c>
      <c r="J1462" s="692">
        <v>986794.8</v>
      </c>
      <c r="K1462" s="414" t="s">
        <v>1712</v>
      </c>
      <c r="L1462" s="941">
        <v>35</v>
      </c>
      <c r="M1462" s="271"/>
      <c r="P1462" s="271"/>
      <c r="Q1462" s="271"/>
      <c r="R1462" s="271"/>
      <c r="S1462" s="271"/>
      <c r="T1462" s="271"/>
    </row>
    <row r="1463" spans="3:20" ht="15" customHeight="1">
      <c r="C1463" s="412">
        <v>285</v>
      </c>
      <c r="D1463" s="499" t="s">
        <v>2240</v>
      </c>
      <c r="E1463" s="629" t="s">
        <v>2699</v>
      </c>
      <c r="F1463" s="507"/>
      <c r="G1463" s="667">
        <v>869000057017</v>
      </c>
      <c r="H1463" s="635" t="s">
        <v>2700</v>
      </c>
      <c r="I1463" s="692">
        <v>109334.7</v>
      </c>
      <c r="J1463" s="692">
        <v>109334.7</v>
      </c>
      <c r="K1463" s="414" t="s">
        <v>1712</v>
      </c>
      <c r="L1463" s="941">
        <v>6</v>
      </c>
      <c r="M1463" s="271"/>
      <c r="P1463" s="271"/>
      <c r="Q1463" s="271"/>
      <c r="R1463" s="271"/>
      <c r="S1463" s="271"/>
      <c r="T1463" s="271"/>
    </row>
    <row r="1464" spans="3:20" ht="15" customHeight="1">
      <c r="C1464" s="412">
        <v>286</v>
      </c>
      <c r="D1464" s="499" t="s">
        <v>2240</v>
      </c>
      <c r="E1464" s="629" t="s">
        <v>2699</v>
      </c>
      <c r="F1464" s="507"/>
      <c r="G1464" s="667">
        <v>869000057020</v>
      </c>
      <c r="H1464" s="635" t="s">
        <v>2701</v>
      </c>
      <c r="I1464" s="692">
        <v>109334.7</v>
      </c>
      <c r="J1464" s="692">
        <v>109334.7</v>
      </c>
      <c r="K1464" s="414" t="s">
        <v>1712</v>
      </c>
      <c r="L1464" s="941">
        <v>6</v>
      </c>
      <c r="M1464" s="271"/>
      <c r="P1464" s="271"/>
      <c r="Q1464" s="271"/>
      <c r="R1464" s="271"/>
      <c r="S1464" s="271"/>
      <c r="T1464" s="271"/>
    </row>
    <row r="1465" spans="3:20" ht="15" customHeight="1">
      <c r="C1465" s="412">
        <v>287</v>
      </c>
      <c r="D1465" s="499" t="s">
        <v>2240</v>
      </c>
      <c r="E1465" s="629" t="s">
        <v>2702</v>
      </c>
      <c r="F1465" s="507"/>
      <c r="G1465" s="667">
        <v>869000057609</v>
      </c>
      <c r="H1465" s="635" t="s">
        <v>2703</v>
      </c>
      <c r="I1465" s="692">
        <v>267930</v>
      </c>
      <c r="J1465" s="692">
        <v>267930</v>
      </c>
      <c r="K1465" s="414" t="s">
        <v>1712</v>
      </c>
      <c r="L1465" s="941">
        <v>6</v>
      </c>
      <c r="M1465" s="271"/>
      <c r="P1465" s="271"/>
      <c r="Q1465" s="271"/>
      <c r="R1465" s="271"/>
      <c r="S1465" s="271"/>
      <c r="T1465" s="271"/>
    </row>
    <row r="1466" spans="3:20" ht="15" customHeight="1">
      <c r="C1466" s="412">
        <v>288</v>
      </c>
      <c r="D1466" s="499" t="s">
        <v>2240</v>
      </c>
      <c r="E1466" s="629" t="s">
        <v>2702</v>
      </c>
      <c r="F1466" s="507"/>
      <c r="G1466" s="667">
        <v>869000057611</v>
      </c>
      <c r="H1466" s="635" t="s">
        <v>2704</v>
      </c>
      <c r="I1466" s="692">
        <v>267930</v>
      </c>
      <c r="J1466" s="692">
        <v>267930</v>
      </c>
      <c r="K1466" s="414" t="s">
        <v>1712</v>
      </c>
      <c r="L1466" s="941">
        <v>6</v>
      </c>
      <c r="M1466" s="271"/>
      <c r="P1466" s="271"/>
      <c r="Q1466" s="271"/>
      <c r="R1466" s="271"/>
      <c r="S1466" s="271"/>
      <c r="T1466" s="271"/>
    </row>
    <row r="1467" spans="3:20">
      <c r="C1467" s="412">
        <v>289</v>
      </c>
      <c r="D1467" s="499" t="s">
        <v>2240</v>
      </c>
      <c r="E1467" s="629" t="s">
        <v>2687</v>
      </c>
      <c r="F1467" s="507"/>
      <c r="G1467" s="667">
        <v>166500006006</v>
      </c>
      <c r="H1467" s="635" t="s">
        <v>2705</v>
      </c>
      <c r="I1467" s="692">
        <v>9104405.9199999999</v>
      </c>
      <c r="J1467" s="692">
        <v>3087093.31</v>
      </c>
      <c r="K1467" s="414" t="s">
        <v>1712</v>
      </c>
      <c r="L1467" s="941">
        <v>180</v>
      </c>
      <c r="M1467" s="271"/>
      <c r="P1467" s="271"/>
      <c r="Q1467" s="271"/>
      <c r="R1467" s="271"/>
      <c r="S1467" s="271"/>
      <c r="T1467" s="271"/>
    </row>
    <row r="1468" spans="3:20">
      <c r="C1468" s="412">
        <v>290</v>
      </c>
      <c r="D1468" s="499" t="s">
        <v>2240</v>
      </c>
      <c r="E1468" s="629" t="s">
        <v>2706</v>
      </c>
      <c r="F1468" s="507"/>
      <c r="G1468" s="667">
        <v>869000056480</v>
      </c>
      <c r="H1468" s="635" t="s">
        <v>2707</v>
      </c>
      <c r="I1468" s="692">
        <v>330000</v>
      </c>
      <c r="J1468" s="692">
        <v>330000</v>
      </c>
      <c r="K1468" s="414" t="s">
        <v>1712</v>
      </c>
      <c r="L1468" s="941">
        <v>180</v>
      </c>
      <c r="M1468" s="271"/>
      <c r="P1468" s="271"/>
      <c r="Q1468" s="271"/>
      <c r="R1468" s="271"/>
      <c r="S1468" s="271"/>
      <c r="T1468" s="271"/>
    </row>
    <row r="1469" spans="3:20">
      <c r="C1469" s="412">
        <v>291</v>
      </c>
      <c r="D1469" s="499" t="s">
        <v>2240</v>
      </c>
      <c r="E1469" s="629" t="s">
        <v>2708</v>
      </c>
      <c r="F1469" s="507"/>
      <c r="G1469" s="667">
        <v>869000056482</v>
      </c>
      <c r="H1469" s="635" t="s">
        <v>2709</v>
      </c>
      <c r="I1469" s="692">
        <v>481000</v>
      </c>
      <c r="J1469" s="692">
        <v>481000</v>
      </c>
      <c r="K1469" s="414" t="s">
        <v>1712</v>
      </c>
      <c r="L1469" s="941">
        <v>180</v>
      </c>
      <c r="M1469" s="271"/>
      <c r="P1469" s="271"/>
      <c r="Q1469" s="271"/>
      <c r="R1469" s="271"/>
      <c r="S1469" s="271"/>
      <c r="T1469" s="271"/>
    </row>
    <row r="1470" spans="3:20">
      <c r="C1470" s="412">
        <v>292</v>
      </c>
      <c r="D1470" s="499" t="s">
        <v>2240</v>
      </c>
      <c r="E1470" s="629" t="s">
        <v>2710</v>
      </c>
      <c r="F1470" s="507"/>
      <c r="G1470" s="667">
        <v>869000058397</v>
      </c>
      <c r="H1470" s="635" t="s">
        <v>2711</v>
      </c>
      <c r="I1470" s="692">
        <v>1160000</v>
      </c>
      <c r="J1470" s="692">
        <v>1160000</v>
      </c>
      <c r="K1470" s="414" t="s">
        <v>1712</v>
      </c>
      <c r="L1470" s="941">
        <v>35</v>
      </c>
      <c r="M1470" s="271"/>
      <c r="P1470" s="271"/>
      <c r="Q1470" s="271"/>
      <c r="R1470" s="271"/>
      <c r="S1470" s="271"/>
      <c r="T1470" s="271"/>
    </row>
    <row r="1471" spans="3:20">
      <c r="C1471" s="412">
        <v>293</v>
      </c>
      <c r="D1471" s="499" t="s">
        <v>2240</v>
      </c>
      <c r="E1471" s="629" t="s">
        <v>2712</v>
      </c>
      <c r="F1471" s="507"/>
      <c r="G1471" s="667">
        <v>869000058111</v>
      </c>
      <c r="H1471" s="635" t="s">
        <v>2713</v>
      </c>
      <c r="I1471" s="692">
        <v>230000</v>
      </c>
      <c r="J1471" s="692">
        <v>230000</v>
      </c>
      <c r="K1471" s="414" t="s">
        <v>1712</v>
      </c>
      <c r="L1471" s="941">
        <v>3</v>
      </c>
      <c r="M1471" s="271"/>
      <c r="P1471" s="271"/>
      <c r="Q1471" s="271"/>
      <c r="R1471" s="271"/>
      <c r="S1471" s="271"/>
      <c r="T1471" s="271"/>
    </row>
    <row r="1472" spans="3:20">
      <c r="C1472" s="412">
        <v>294</v>
      </c>
      <c r="D1472" s="499" t="s">
        <v>2240</v>
      </c>
      <c r="E1472" s="629" t="s">
        <v>2714</v>
      </c>
      <c r="F1472" s="507"/>
      <c r="G1472" s="667">
        <v>869000055594</v>
      </c>
      <c r="H1472" s="635" t="s">
        <v>2715</v>
      </c>
      <c r="I1472" s="692">
        <v>1190000</v>
      </c>
      <c r="J1472" s="692">
        <v>1190000</v>
      </c>
      <c r="K1472" s="414" t="s">
        <v>1712</v>
      </c>
      <c r="L1472" s="941">
        <v>40</v>
      </c>
      <c r="M1472" s="271"/>
      <c r="P1472" s="271"/>
      <c r="Q1472" s="271"/>
      <c r="R1472" s="271"/>
      <c r="S1472" s="271"/>
      <c r="T1472" s="271"/>
    </row>
    <row r="1473" spans="3:20">
      <c r="C1473" s="412">
        <v>295</v>
      </c>
      <c r="D1473" s="499" t="s">
        <v>2240</v>
      </c>
      <c r="E1473" s="629" t="s">
        <v>2716</v>
      </c>
      <c r="F1473" s="507"/>
      <c r="G1473" s="667">
        <v>869000054689</v>
      </c>
      <c r="H1473" s="635" t="s">
        <v>2717</v>
      </c>
      <c r="I1473" s="692">
        <v>350000</v>
      </c>
      <c r="J1473" s="692">
        <v>350000</v>
      </c>
      <c r="K1473" s="414" t="s">
        <v>1712</v>
      </c>
      <c r="L1473" s="941">
        <v>5</v>
      </c>
      <c r="M1473" s="271"/>
      <c r="P1473" s="271"/>
      <c r="Q1473" s="271"/>
      <c r="R1473" s="271"/>
      <c r="S1473" s="271"/>
      <c r="T1473" s="271"/>
    </row>
    <row r="1474" spans="3:20">
      <c r="C1474" s="412">
        <v>296</v>
      </c>
      <c r="D1474" s="499" t="s">
        <v>2240</v>
      </c>
      <c r="E1474" s="629" t="s">
        <v>2718</v>
      </c>
      <c r="F1474" s="507"/>
      <c r="G1474" s="667">
        <v>869000056492</v>
      </c>
      <c r="H1474" s="635" t="s">
        <v>2719</v>
      </c>
      <c r="I1474" s="692">
        <v>862950</v>
      </c>
      <c r="J1474" s="692">
        <v>862950</v>
      </c>
      <c r="K1474" s="416" t="s">
        <v>1737</v>
      </c>
      <c r="L1474" s="941">
        <v>0.75</v>
      </c>
      <c r="M1474" s="271"/>
      <c r="P1474" s="271"/>
      <c r="Q1474" s="271"/>
      <c r="R1474" s="271"/>
      <c r="S1474" s="271"/>
      <c r="T1474" s="271"/>
    </row>
    <row r="1475" spans="3:20">
      <c r="C1475" s="412">
        <v>297</v>
      </c>
      <c r="D1475" s="499" t="s">
        <v>2240</v>
      </c>
      <c r="E1475" s="629" t="s">
        <v>2718</v>
      </c>
      <c r="F1475" s="507"/>
      <c r="G1475" s="667">
        <v>869000056491</v>
      </c>
      <c r="H1475" s="635" t="s">
        <v>2720</v>
      </c>
      <c r="I1475" s="692">
        <v>862950</v>
      </c>
      <c r="J1475" s="692">
        <v>862950</v>
      </c>
      <c r="K1475" s="416" t="s">
        <v>1737</v>
      </c>
      <c r="L1475" s="941">
        <v>0.75</v>
      </c>
      <c r="M1475" s="271"/>
      <c r="P1475" s="271"/>
      <c r="Q1475" s="271"/>
      <c r="R1475" s="271"/>
      <c r="S1475" s="271"/>
      <c r="T1475" s="271"/>
    </row>
    <row r="1476" spans="3:20">
      <c r="C1476" s="412">
        <v>298</v>
      </c>
      <c r="D1476" s="499" t="s">
        <v>2240</v>
      </c>
      <c r="E1476" s="629" t="s">
        <v>2721</v>
      </c>
      <c r="F1476" s="507"/>
      <c r="G1476" s="667">
        <v>869000056478</v>
      </c>
      <c r="H1476" s="635" t="s">
        <v>2722</v>
      </c>
      <c r="I1476" s="692">
        <v>309400</v>
      </c>
      <c r="J1476" s="692">
        <v>309400</v>
      </c>
      <c r="K1476" s="416" t="s">
        <v>1737</v>
      </c>
      <c r="L1476" s="941">
        <v>0.75</v>
      </c>
      <c r="M1476" s="271"/>
      <c r="P1476" s="271"/>
      <c r="Q1476" s="271"/>
      <c r="R1476" s="271"/>
      <c r="S1476" s="271"/>
      <c r="T1476" s="271"/>
    </row>
    <row r="1477" spans="3:20">
      <c r="C1477" s="412">
        <v>299</v>
      </c>
      <c r="D1477" s="499" t="s">
        <v>2240</v>
      </c>
      <c r="E1477" s="629" t="s">
        <v>2718</v>
      </c>
      <c r="F1477" s="507"/>
      <c r="G1477" s="667">
        <v>869000056485</v>
      </c>
      <c r="H1477" s="635" t="s">
        <v>2723</v>
      </c>
      <c r="I1477" s="692">
        <v>862950</v>
      </c>
      <c r="J1477" s="692">
        <v>862950</v>
      </c>
      <c r="K1477" s="416" t="s">
        <v>1737</v>
      </c>
      <c r="L1477" s="941">
        <v>0.75</v>
      </c>
      <c r="M1477" s="271"/>
      <c r="P1477" s="271"/>
      <c r="Q1477" s="271"/>
      <c r="R1477" s="271"/>
      <c r="S1477" s="271"/>
      <c r="T1477" s="271"/>
    </row>
    <row r="1478" spans="3:20">
      <c r="C1478" s="412">
        <v>300</v>
      </c>
      <c r="D1478" s="499" t="s">
        <v>2240</v>
      </c>
      <c r="E1478" s="629" t="s">
        <v>2718</v>
      </c>
      <c r="F1478" s="507"/>
      <c r="G1478" s="667">
        <v>869000056487</v>
      </c>
      <c r="H1478" s="635" t="s">
        <v>2724</v>
      </c>
      <c r="I1478" s="692">
        <v>862950</v>
      </c>
      <c r="J1478" s="692">
        <v>862950</v>
      </c>
      <c r="K1478" s="416" t="s">
        <v>1737</v>
      </c>
      <c r="L1478" s="941">
        <v>0.75</v>
      </c>
      <c r="M1478" s="271"/>
      <c r="P1478" s="271"/>
      <c r="Q1478" s="271"/>
      <c r="R1478" s="271"/>
      <c r="S1478" s="271"/>
      <c r="T1478" s="271"/>
    </row>
    <row r="1479" spans="3:20" ht="15" customHeight="1">
      <c r="C1479" s="412">
        <v>301</v>
      </c>
      <c r="D1479" s="499" t="s">
        <v>2240</v>
      </c>
      <c r="E1479" s="629" t="s">
        <v>2725</v>
      </c>
      <c r="F1479" s="507"/>
      <c r="G1479" s="667">
        <v>869000056481</v>
      </c>
      <c r="H1479" s="635" t="s">
        <v>2726</v>
      </c>
      <c r="I1479" s="692">
        <v>330000</v>
      </c>
      <c r="J1479" s="692">
        <v>330000</v>
      </c>
      <c r="K1479" s="416" t="s">
        <v>1737</v>
      </c>
      <c r="L1479" s="941">
        <v>0.75</v>
      </c>
      <c r="M1479" s="271"/>
      <c r="P1479" s="271"/>
      <c r="Q1479" s="271"/>
      <c r="R1479" s="271"/>
      <c r="S1479" s="271"/>
      <c r="T1479" s="271"/>
    </row>
    <row r="1480" spans="3:20" ht="15" customHeight="1">
      <c r="C1480" s="412">
        <v>302</v>
      </c>
      <c r="D1480" s="499" t="s">
        <v>2240</v>
      </c>
      <c r="E1480" s="629" t="s">
        <v>2718</v>
      </c>
      <c r="F1480" s="507"/>
      <c r="G1480" s="667">
        <v>869000056486</v>
      </c>
      <c r="H1480" s="635" t="s">
        <v>2727</v>
      </c>
      <c r="I1480" s="692">
        <v>862950</v>
      </c>
      <c r="J1480" s="692">
        <v>862950</v>
      </c>
      <c r="K1480" s="416" t="s">
        <v>1737</v>
      </c>
      <c r="L1480" s="941">
        <v>0.75</v>
      </c>
      <c r="M1480" s="271"/>
      <c r="P1480" s="271"/>
      <c r="Q1480" s="271"/>
      <c r="R1480" s="271"/>
      <c r="S1480" s="271"/>
      <c r="T1480" s="271"/>
    </row>
    <row r="1481" spans="3:20" ht="15" customHeight="1">
      <c r="C1481" s="412">
        <v>303</v>
      </c>
      <c r="D1481" s="499" t="s">
        <v>2240</v>
      </c>
      <c r="E1481" s="629" t="s">
        <v>2718</v>
      </c>
      <c r="F1481" s="507"/>
      <c r="G1481" s="667">
        <v>869000056488</v>
      </c>
      <c r="H1481" s="635" t="s">
        <v>2728</v>
      </c>
      <c r="I1481" s="692">
        <v>862950</v>
      </c>
      <c r="J1481" s="692">
        <v>862950</v>
      </c>
      <c r="K1481" s="416" t="s">
        <v>1737</v>
      </c>
      <c r="L1481" s="941">
        <v>0.75</v>
      </c>
      <c r="M1481" s="271"/>
      <c r="P1481" s="271"/>
      <c r="Q1481" s="271"/>
      <c r="R1481" s="271"/>
      <c r="S1481" s="271"/>
      <c r="T1481" s="271"/>
    </row>
    <row r="1482" spans="3:20" ht="15" customHeight="1">
      <c r="C1482" s="412">
        <v>304</v>
      </c>
      <c r="D1482" s="499" t="s">
        <v>2240</v>
      </c>
      <c r="E1482" s="629" t="s">
        <v>2712</v>
      </c>
      <c r="F1482" s="507"/>
      <c r="G1482" s="667">
        <v>869000058102</v>
      </c>
      <c r="H1482" s="635" t="s">
        <v>2729</v>
      </c>
      <c r="I1482" s="692">
        <v>230000</v>
      </c>
      <c r="J1482" s="692">
        <v>230000</v>
      </c>
      <c r="K1482" s="416" t="s">
        <v>1737</v>
      </c>
      <c r="L1482" s="941">
        <v>2</v>
      </c>
      <c r="M1482" s="271"/>
      <c r="P1482" s="271"/>
      <c r="Q1482" s="271"/>
      <c r="R1482" s="271"/>
      <c r="S1482" s="271"/>
      <c r="T1482" s="271"/>
    </row>
    <row r="1483" spans="3:20" ht="15" customHeight="1">
      <c r="C1483" s="412">
        <v>305</v>
      </c>
      <c r="D1483" s="499" t="s">
        <v>2240</v>
      </c>
      <c r="E1483" s="629" t="s">
        <v>2712</v>
      </c>
      <c r="F1483" s="507"/>
      <c r="G1483" s="667">
        <v>869000058104</v>
      </c>
      <c r="H1483" s="635" t="s">
        <v>2730</v>
      </c>
      <c r="I1483" s="692">
        <v>230000</v>
      </c>
      <c r="J1483" s="692">
        <v>230000</v>
      </c>
      <c r="K1483" s="416" t="s">
        <v>1737</v>
      </c>
      <c r="L1483" s="941">
        <v>2</v>
      </c>
      <c r="M1483" s="271"/>
      <c r="P1483" s="271"/>
      <c r="Q1483" s="271"/>
      <c r="R1483" s="271"/>
      <c r="S1483" s="271"/>
      <c r="T1483" s="271"/>
    </row>
    <row r="1484" spans="3:20" ht="15" customHeight="1">
      <c r="C1484" s="412">
        <v>306</v>
      </c>
      <c r="D1484" s="499" t="s">
        <v>2240</v>
      </c>
      <c r="E1484" s="629" t="s">
        <v>2731</v>
      </c>
      <c r="F1484" s="507"/>
      <c r="G1484" s="667">
        <v>869000056440</v>
      </c>
      <c r="H1484" s="635" t="s">
        <v>2732</v>
      </c>
      <c r="I1484" s="692">
        <v>810556.88</v>
      </c>
      <c r="J1484" s="692">
        <v>810556.88</v>
      </c>
      <c r="K1484" s="416" t="s">
        <v>1737</v>
      </c>
      <c r="L1484" s="941">
        <v>0.75</v>
      </c>
      <c r="M1484" s="271"/>
      <c r="P1484" s="271"/>
      <c r="Q1484" s="271"/>
      <c r="R1484" s="271"/>
      <c r="S1484" s="271"/>
      <c r="T1484" s="271"/>
    </row>
    <row r="1485" spans="3:20" ht="15" customHeight="1">
      <c r="C1485" s="412">
        <v>307</v>
      </c>
      <c r="D1485" s="499" t="s">
        <v>2240</v>
      </c>
      <c r="E1485" s="629" t="s">
        <v>2718</v>
      </c>
      <c r="F1485" s="507"/>
      <c r="G1485" s="667">
        <v>869000056484</v>
      </c>
      <c r="H1485" s="635" t="s">
        <v>2733</v>
      </c>
      <c r="I1485" s="692">
        <v>862950</v>
      </c>
      <c r="J1485" s="692">
        <v>862950</v>
      </c>
      <c r="K1485" s="416" t="s">
        <v>1737</v>
      </c>
      <c r="L1485" s="941">
        <v>0.75</v>
      </c>
      <c r="M1485" s="271"/>
      <c r="P1485" s="271"/>
      <c r="Q1485" s="271"/>
      <c r="R1485" s="271"/>
      <c r="S1485" s="271"/>
      <c r="T1485" s="271"/>
    </row>
    <row r="1486" spans="3:20">
      <c r="C1486" s="412">
        <v>308</v>
      </c>
      <c r="D1486" s="499" t="s">
        <v>2240</v>
      </c>
      <c r="E1486" s="629" t="s">
        <v>2718</v>
      </c>
      <c r="F1486" s="507"/>
      <c r="G1486" s="667">
        <v>869000056489</v>
      </c>
      <c r="H1486" s="635" t="s">
        <v>2734</v>
      </c>
      <c r="I1486" s="692">
        <v>862950</v>
      </c>
      <c r="J1486" s="692">
        <v>862950</v>
      </c>
      <c r="K1486" s="416" t="s">
        <v>1737</v>
      </c>
      <c r="L1486" s="941">
        <v>0.75</v>
      </c>
      <c r="M1486" s="271"/>
      <c r="P1486" s="271"/>
      <c r="Q1486" s="271"/>
      <c r="R1486" s="271"/>
      <c r="S1486" s="271"/>
      <c r="T1486" s="271"/>
    </row>
    <row r="1487" spans="3:20">
      <c r="C1487" s="412">
        <v>309</v>
      </c>
      <c r="D1487" s="499" t="s">
        <v>2240</v>
      </c>
      <c r="E1487" s="629" t="s">
        <v>2706</v>
      </c>
      <c r="F1487" s="507"/>
      <c r="G1487" s="667">
        <v>869000056479</v>
      </c>
      <c r="H1487" s="635" t="s">
        <v>2735</v>
      </c>
      <c r="I1487" s="692">
        <v>330000</v>
      </c>
      <c r="J1487" s="692">
        <v>330000</v>
      </c>
      <c r="K1487" s="416" t="s">
        <v>1737</v>
      </c>
      <c r="L1487" s="941">
        <v>0.75</v>
      </c>
      <c r="M1487" s="271"/>
      <c r="P1487" s="271"/>
      <c r="Q1487" s="271"/>
      <c r="R1487" s="271"/>
      <c r="S1487" s="271"/>
      <c r="T1487" s="271"/>
    </row>
    <row r="1488" spans="3:20">
      <c r="C1488" s="412">
        <v>310</v>
      </c>
      <c r="D1488" s="499" t="s">
        <v>2240</v>
      </c>
      <c r="E1488" s="629" t="s">
        <v>2718</v>
      </c>
      <c r="F1488" s="507"/>
      <c r="G1488" s="667">
        <v>869000056483</v>
      </c>
      <c r="H1488" s="635" t="s">
        <v>2736</v>
      </c>
      <c r="I1488" s="692">
        <v>862950</v>
      </c>
      <c r="J1488" s="692">
        <v>862950</v>
      </c>
      <c r="K1488" s="416" t="s">
        <v>1737</v>
      </c>
      <c r="L1488" s="941">
        <v>0.75</v>
      </c>
      <c r="M1488" s="271"/>
      <c r="P1488" s="271"/>
      <c r="Q1488" s="271"/>
      <c r="R1488" s="271"/>
      <c r="S1488" s="271"/>
      <c r="T1488" s="271"/>
    </row>
    <row r="1489" spans="3:20">
      <c r="C1489" s="412">
        <v>311</v>
      </c>
      <c r="D1489" s="499" t="s">
        <v>2240</v>
      </c>
      <c r="E1489" s="629" t="s">
        <v>2737</v>
      </c>
      <c r="F1489" s="507"/>
      <c r="G1489" s="667">
        <v>869000056490</v>
      </c>
      <c r="H1489" s="635" t="s">
        <v>2738</v>
      </c>
      <c r="I1489" s="692">
        <v>862950</v>
      </c>
      <c r="J1489" s="692">
        <v>862950</v>
      </c>
      <c r="K1489" s="416" t="s">
        <v>1737</v>
      </c>
      <c r="L1489" s="941">
        <v>0.75</v>
      </c>
      <c r="M1489" s="271"/>
      <c r="P1489" s="271"/>
      <c r="Q1489" s="271"/>
      <c r="R1489" s="271"/>
      <c r="S1489" s="271"/>
      <c r="T1489" s="271"/>
    </row>
    <row r="1490" spans="3:20">
      <c r="C1490" s="412">
        <v>312</v>
      </c>
      <c r="D1490" s="499" t="s">
        <v>2240</v>
      </c>
      <c r="E1490" s="629" t="s">
        <v>2739</v>
      </c>
      <c r="F1490" s="507"/>
      <c r="G1490" s="667">
        <v>165500122216</v>
      </c>
      <c r="H1490" s="635" t="s">
        <v>2740</v>
      </c>
      <c r="I1490" s="692">
        <v>2166400</v>
      </c>
      <c r="J1490" s="692">
        <v>1326464.03</v>
      </c>
      <c r="K1490" s="416" t="s">
        <v>1737</v>
      </c>
      <c r="L1490" s="941">
        <v>0.75</v>
      </c>
      <c r="M1490" s="271"/>
      <c r="P1490" s="271"/>
      <c r="Q1490" s="271"/>
      <c r="R1490" s="271"/>
      <c r="S1490" s="271"/>
      <c r="T1490" s="271"/>
    </row>
    <row r="1491" spans="3:20">
      <c r="C1491" s="412">
        <v>313</v>
      </c>
      <c r="D1491" s="499" t="s">
        <v>2240</v>
      </c>
      <c r="E1491" s="629" t="s">
        <v>2741</v>
      </c>
      <c r="F1491" s="507"/>
      <c r="G1491" s="667">
        <v>869000055597</v>
      </c>
      <c r="H1491" s="635" t="s">
        <v>2742</v>
      </c>
      <c r="I1491" s="692">
        <v>890000</v>
      </c>
      <c r="J1491" s="692">
        <v>890000</v>
      </c>
      <c r="K1491" s="416" t="s">
        <v>1707</v>
      </c>
      <c r="L1491" s="941">
        <v>16.48</v>
      </c>
      <c r="M1491" s="271"/>
      <c r="P1491" s="271"/>
      <c r="Q1491" s="271"/>
      <c r="R1491" s="271"/>
      <c r="S1491" s="271"/>
      <c r="T1491" s="271"/>
    </row>
    <row r="1492" spans="3:20">
      <c r="C1492" s="412">
        <v>314</v>
      </c>
      <c r="D1492" s="499" t="s">
        <v>2240</v>
      </c>
      <c r="E1492" s="629" t="s">
        <v>2743</v>
      </c>
      <c r="F1492" s="507"/>
      <c r="G1492" s="667">
        <v>869000056012</v>
      </c>
      <c r="H1492" s="635" t="s">
        <v>2744</v>
      </c>
      <c r="I1492" s="692">
        <v>1190000</v>
      </c>
      <c r="J1492" s="692">
        <v>1190000</v>
      </c>
      <c r="K1492" s="416" t="s">
        <v>1707</v>
      </c>
      <c r="L1492" s="941">
        <v>16.48</v>
      </c>
      <c r="M1492" s="271"/>
      <c r="P1492" s="271"/>
      <c r="Q1492" s="271"/>
      <c r="R1492" s="271"/>
      <c r="S1492" s="271"/>
      <c r="T1492" s="271"/>
    </row>
    <row r="1493" spans="3:20">
      <c r="C1493" s="412">
        <v>315</v>
      </c>
      <c r="D1493" s="499" t="s">
        <v>2240</v>
      </c>
      <c r="E1493" s="629" t="s">
        <v>2745</v>
      </c>
      <c r="F1493" s="507"/>
      <c r="G1493" s="667">
        <v>869000056579</v>
      </c>
      <c r="H1493" s="635" t="s">
        <v>2746</v>
      </c>
      <c r="I1493" s="692">
        <v>68000</v>
      </c>
      <c r="J1493" s="692">
        <v>68000</v>
      </c>
      <c r="K1493" s="416" t="s">
        <v>1707</v>
      </c>
      <c r="L1493" s="941">
        <v>15</v>
      </c>
      <c r="M1493" s="271"/>
      <c r="P1493" s="271"/>
      <c r="Q1493" s="271"/>
      <c r="R1493" s="271"/>
      <c r="S1493" s="271"/>
      <c r="T1493" s="271"/>
    </row>
    <row r="1494" spans="3:20">
      <c r="C1494" s="412">
        <v>316</v>
      </c>
      <c r="D1494" s="499" t="s">
        <v>2240</v>
      </c>
      <c r="E1494" s="629" t="s">
        <v>2747</v>
      </c>
      <c r="F1494" s="507"/>
      <c r="G1494" s="667">
        <v>165500145260</v>
      </c>
      <c r="H1494" s="635" t="s">
        <v>2748</v>
      </c>
      <c r="I1494" s="692">
        <v>2204839.84</v>
      </c>
      <c r="J1494" s="692">
        <v>302.45</v>
      </c>
      <c r="K1494" s="416" t="s">
        <v>1707</v>
      </c>
      <c r="L1494" s="941">
        <v>15</v>
      </c>
      <c r="M1494" s="271"/>
      <c r="P1494" s="271"/>
      <c r="Q1494" s="271"/>
      <c r="R1494" s="271"/>
      <c r="S1494" s="271"/>
      <c r="T1494" s="271"/>
    </row>
    <row r="1495" spans="3:20">
      <c r="C1495" s="412">
        <v>317</v>
      </c>
      <c r="D1495" s="499" t="s">
        <v>2240</v>
      </c>
      <c r="E1495" s="629" t="s">
        <v>2749</v>
      </c>
      <c r="F1495" s="507"/>
      <c r="G1495" s="667">
        <v>165500145261</v>
      </c>
      <c r="H1495" s="635" t="s">
        <v>2750</v>
      </c>
      <c r="I1495" s="692">
        <v>5390000.3200000003</v>
      </c>
      <c r="J1495" s="692">
        <v>5168.9799999999996</v>
      </c>
      <c r="K1495" s="416" t="s">
        <v>1707</v>
      </c>
      <c r="L1495" s="941">
        <v>50</v>
      </c>
      <c r="M1495" s="271"/>
      <c r="P1495" s="271"/>
      <c r="Q1495" s="271"/>
      <c r="R1495" s="271"/>
      <c r="S1495" s="271"/>
      <c r="T1495" s="271"/>
    </row>
    <row r="1496" spans="3:20">
      <c r="C1496" s="412">
        <v>318</v>
      </c>
      <c r="D1496" s="499" t="s">
        <v>2240</v>
      </c>
      <c r="E1496" s="629" t="s">
        <v>2731</v>
      </c>
      <c r="F1496" s="507"/>
      <c r="G1496" s="667">
        <v>869000056430</v>
      </c>
      <c r="H1496" s="635" t="s">
        <v>2751</v>
      </c>
      <c r="I1496" s="692">
        <v>810556.88</v>
      </c>
      <c r="J1496" s="692">
        <v>810556.88</v>
      </c>
      <c r="K1496" s="416" t="s">
        <v>1710</v>
      </c>
      <c r="L1496" s="941">
        <v>2.0099999999999998</v>
      </c>
      <c r="M1496" s="271"/>
      <c r="P1496" s="271"/>
      <c r="Q1496" s="271"/>
      <c r="R1496" s="271"/>
      <c r="S1496" s="271"/>
      <c r="T1496" s="271"/>
    </row>
    <row r="1497" spans="3:20">
      <c r="C1497" s="412">
        <v>319</v>
      </c>
      <c r="D1497" s="499" t="s">
        <v>2240</v>
      </c>
      <c r="E1497" s="629" t="s">
        <v>2731</v>
      </c>
      <c r="F1497" s="507"/>
      <c r="G1497" s="667">
        <v>869000056431</v>
      </c>
      <c r="H1497" s="635" t="s">
        <v>2752</v>
      </c>
      <c r="I1497" s="692">
        <v>810556.88</v>
      </c>
      <c r="J1497" s="692">
        <v>810556.88</v>
      </c>
      <c r="K1497" s="416" t="s">
        <v>1710</v>
      </c>
      <c r="L1497" s="941">
        <v>2.0099999999999998</v>
      </c>
      <c r="M1497" s="271"/>
      <c r="P1497" s="271"/>
      <c r="Q1497" s="271"/>
      <c r="R1497" s="271"/>
      <c r="S1497" s="271"/>
      <c r="T1497" s="271"/>
    </row>
    <row r="1498" spans="3:20">
      <c r="C1498" s="412">
        <v>320</v>
      </c>
      <c r="D1498" s="499" t="s">
        <v>2240</v>
      </c>
      <c r="E1498" s="629" t="s">
        <v>2731</v>
      </c>
      <c r="F1498" s="507"/>
      <c r="G1498" s="667">
        <v>869000056432</v>
      </c>
      <c r="H1498" s="635" t="s">
        <v>2753</v>
      </c>
      <c r="I1498" s="692">
        <v>810556.88</v>
      </c>
      <c r="J1498" s="692">
        <v>810556.88</v>
      </c>
      <c r="K1498" s="416" t="s">
        <v>1710</v>
      </c>
      <c r="L1498" s="941">
        <v>2.0099999999999998</v>
      </c>
      <c r="M1498" s="271"/>
      <c r="P1498" s="271"/>
      <c r="Q1498" s="271"/>
      <c r="R1498" s="271"/>
      <c r="S1498" s="271"/>
      <c r="T1498" s="271"/>
    </row>
    <row r="1499" spans="3:20">
      <c r="C1499" s="412">
        <v>321</v>
      </c>
      <c r="D1499" s="499" t="s">
        <v>2240</v>
      </c>
      <c r="E1499" s="629" t="s">
        <v>2731</v>
      </c>
      <c r="F1499" s="507"/>
      <c r="G1499" s="667">
        <v>869000056433</v>
      </c>
      <c r="H1499" s="635" t="s">
        <v>2754</v>
      </c>
      <c r="I1499" s="692">
        <v>810556.88</v>
      </c>
      <c r="J1499" s="692">
        <v>810556.88</v>
      </c>
      <c r="K1499" s="416" t="s">
        <v>1710</v>
      </c>
      <c r="L1499" s="941">
        <v>2.0099999999999998</v>
      </c>
      <c r="M1499" s="271"/>
      <c r="P1499" s="271"/>
      <c r="Q1499" s="271"/>
      <c r="R1499" s="271"/>
      <c r="S1499" s="271"/>
      <c r="T1499" s="271"/>
    </row>
    <row r="1500" spans="3:20">
      <c r="C1500" s="412">
        <v>322</v>
      </c>
      <c r="D1500" s="499" t="s">
        <v>2240</v>
      </c>
      <c r="E1500" s="629" t="s">
        <v>2731</v>
      </c>
      <c r="F1500" s="507"/>
      <c r="G1500" s="667">
        <v>869000056434</v>
      </c>
      <c r="H1500" s="635" t="s">
        <v>2755</v>
      </c>
      <c r="I1500" s="692">
        <v>810556.88</v>
      </c>
      <c r="J1500" s="692">
        <v>810556.88</v>
      </c>
      <c r="K1500" s="416" t="s">
        <v>1710</v>
      </c>
      <c r="L1500" s="941">
        <v>2.0099999999999998</v>
      </c>
      <c r="M1500" s="271"/>
      <c r="P1500" s="271"/>
      <c r="Q1500" s="271"/>
      <c r="R1500" s="271"/>
      <c r="S1500" s="271"/>
      <c r="T1500" s="271"/>
    </row>
    <row r="1501" spans="3:20">
      <c r="C1501" s="412">
        <v>323</v>
      </c>
      <c r="D1501" s="499" t="s">
        <v>2240</v>
      </c>
      <c r="E1501" s="629" t="s">
        <v>2731</v>
      </c>
      <c r="F1501" s="507"/>
      <c r="G1501" s="667">
        <v>869000056435</v>
      </c>
      <c r="H1501" s="635" t="s">
        <v>2756</v>
      </c>
      <c r="I1501" s="692">
        <v>810556.88</v>
      </c>
      <c r="J1501" s="692">
        <v>810556.88</v>
      </c>
      <c r="K1501" s="416" t="s">
        <v>1710</v>
      </c>
      <c r="L1501" s="941">
        <v>2.0099999999999998</v>
      </c>
      <c r="M1501" s="271"/>
      <c r="P1501" s="271"/>
      <c r="Q1501" s="271"/>
      <c r="R1501" s="271"/>
      <c r="S1501" s="271"/>
      <c r="T1501" s="271"/>
    </row>
    <row r="1502" spans="3:20">
      <c r="C1502" s="412">
        <v>324</v>
      </c>
      <c r="D1502" s="499" t="s">
        <v>2240</v>
      </c>
      <c r="E1502" s="629" t="s">
        <v>2731</v>
      </c>
      <c r="F1502" s="507"/>
      <c r="G1502" s="667">
        <v>869000056436</v>
      </c>
      <c r="H1502" s="635" t="s">
        <v>2757</v>
      </c>
      <c r="I1502" s="692">
        <v>810556.88</v>
      </c>
      <c r="J1502" s="692">
        <v>810556.88</v>
      </c>
      <c r="K1502" s="416" t="s">
        <v>1710</v>
      </c>
      <c r="L1502" s="941">
        <v>2.0099999999999998</v>
      </c>
      <c r="M1502" s="271"/>
      <c r="P1502" s="271"/>
      <c r="Q1502" s="271"/>
      <c r="R1502" s="271"/>
      <c r="S1502" s="271"/>
      <c r="T1502" s="271"/>
    </row>
    <row r="1503" spans="3:20">
      <c r="C1503" s="412">
        <v>325</v>
      </c>
      <c r="D1503" s="499" t="s">
        <v>2240</v>
      </c>
      <c r="E1503" s="629" t="s">
        <v>2731</v>
      </c>
      <c r="F1503" s="507"/>
      <c r="G1503" s="667">
        <v>869000056437</v>
      </c>
      <c r="H1503" s="635" t="s">
        <v>2758</v>
      </c>
      <c r="I1503" s="692">
        <v>810556.88</v>
      </c>
      <c r="J1503" s="692">
        <v>810556.88</v>
      </c>
      <c r="K1503" s="416" t="s">
        <v>1710</v>
      </c>
      <c r="L1503" s="941">
        <v>2.0099999999999998</v>
      </c>
      <c r="M1503" s="271"/>
      <c r="P1503" s="271"/>
      <c r="Q1503" s="271"/>
      <c r="R1503" s="271"/>
      <c r="S1503" s="271"/>
      <c r="T1503" s="271"/>
    </row>
    <row r="1504" spans="3:20">
      <c r="C1504" s="412">
        <v>326</v>
      </c>
      <c r="D1504" s="499" t="s">
        <v>2240</v>
      </c>
      <c r="E1504" s="629" t="s">
        <v>2731</v>
      </c>
      <c r="F1504" s="507"/>
      <c r="G1504" s="667">
        <v>869000056438</v>
      </c>
      <c r="H1504" s="635" t="s">
        <v>2759</v>
      </c>
      <c r="I1504" s="692">
        <v>810556.88</v>
      </c>
      <c r="J1504" s="692">
        <v>810556.88</v>
      </c>
      <c r="K1504" s="416" t="s">
        <v>1710</v>
      </c>
      <c r="L1504" s="941">
        <v>2.0099999999999998</v>
      </c>
      <c r="M1504" s="271"/>
      <c r="P1504" s="271"/>
      <c r="Q1504" s="271"/>
      <c r="R1504" s="271"/>
      <c r="S1504" s="271"/>
      <c r="T1504" s="271"/>
    </row>
    <row r="1505" spans="3:20">
      <c r="C1505" s="412">
        <v>327</v>
      </c>
      <c r="D1505" s="499" t="s">
        <v>2240</v>
      </c>
      <c r="E1505" s="629" t="s">
        <v>2731</v>
      </c>
      <c r="F1505" s="507"/>
      <c r="G1505" s="667">
        <v>869000056439</v>
      </c>
      <c r="H1505" s="635" t="s">
        <v>2760</v>
      </c>
      <c r="I1505" s="692">
        <v>810556.88</v>
      </c>
      <c r="J1505" s="692">
        <v>810556.88</v>
      </c>
      <c r="K1505" s="416" t="s">
        <v>1710</v>
      </c>
      <c r="L1505" s="941">
        <v>2.0099999999999998</v>
      </c>
      <c r="M1505" s="271"/>
      <c r="P1505" s="271"/>
      <c r="Q1505" s="271"/>
      <c r="R1505" s="271"/>
      <c r="S1505" s="271"/>
      <c r="T1505" s="271"/>
    </row>
    <row r="1506" spans="3:20">
      <c r="C1506" s="412">
        <v>328</v>
      </c>
      <c r="D1506" s="499" t="s">
        <v>2240</v>
      </c>
      <c r="E1506" s="629" t="s">
        <v>2761</v>
      </c>
      <c r="F1506" s="507"/>
      <c r="G1506" s="667">
        <v>869000057552</v>
      </c>
      <c r="H1506" s="635" t="s">
        <v>2762</v>
      </c>
      <c r="I1506" s="692">
        <v>221130</v>
      </c>
      <c r="J1506" s="692">
        <v>221130</v>
      </c>
      <c r="K1506" s="416" t="s">
        <v>1710</v>
      </c>
      <c r="L1506" s="941">
        <v>8</v>
      </c>
      <c r="M1506" s="271"/>
      <c r="P1506" s="271"/>
      <c r="Q1506" s="271"/>
      <c r="R1506" s="271"/>
      <c r="S1506" s="271"/>
      <c r="T1506" s="271"/>
    </row>
    <row r="1507" spans="3:20">
      <c r="C1507" s="412">
        <v>329</v>
      </c>
      <c r="D1507" s="499" t="s">
        <v>2240</v>
      </c>
      <c r="E1507" s="629" t="s">
        <v>5122</v>
      </c>
      <c r="F1507" s="507"/>
      <c r="G1507" s="667" t="s">
        <v>5123</v>
      </c>
      <c r="H1507" s="635" t="s">
        <v>5124</v>
      </c>
      <c r="I1507" s="692">
        <v>13581337.619999999</v>
      </c>
      <c r="J1507" s="692">
        <v>27085.29</v>
      </c>
      <c r="K1507" s="107" t="s">
        <v>5125</v>
      </c>
      <c r="L1507" s="941">
        <v>2</v>
      </c>
      <c r="M1507" s="271"/>
      <c r="P1507" s="271"/>
      <c r="Q1507" s="271"/>
      <c r="R1507" s="271"/>
      <c r="S1507" s="271"/>
      <c r="T1507" s="271"/>
    </row>
    <row r="1508" spans="3:20">
      <c r="C1508" s="412">
        <v>330</v>
      </c>
      <c r="D1508" s="499" t="s">
        <v>2240</v>
      </c>
      <c r="E1508" s="629" t="s">
        <v>5122</v>
      </c>
      <c r="F1508" s="507"/>
      <c r="G1508" s="667" t="s">
        <v>5126</v>
      </c>
      <c r="H1508" s="635" t="s">
        <v>5127</v>
      </c>
      <c r="I1508" s="692">
        <v>13581337.619999999</v>
      </c>
      <c r="J1508" s="692">
        <v>27085.29</v>
      </c>
      <c r="K1508" s="107" t="s">
        <v>5125</v>
      </c>
      <c r="L1508" s="941">
        <v>2</v>
      </c>
      <c r="M1508" s="271"/>
      <c r="P1508" s="271"/>
      <c r="Q1508" s="271"/>
      <c r="R1508" s="271"/>
      <c r="S1508" s="271"/>
      <c r="T1508" s="271"/>
    </row>
    <row r="1509" spans="3:20">
      <c r="C1509" s="412">
        <v>331</v>
      </c>
      <c r="D1509" s="499" t="s">
        <v>2240</v>
      </c>
      <c r="E1509" s="629" t="s">
        <v>5122</v>
      </c>
      <c r="F1509" s="507"/>
      <c r="G1509" s="667" t="s">
        <v>5128</v>
      </c>
      <c r="H1509" s="635" t="s">
        <v>5129</v>
      </c>
      <c r="I1509" s="692">
        <v>13581337.619999999</v>
      </c>
      <c r="J1509" s="692">
        <v>27085.29</v>
      </c>
      <c r="K1509" s="107" t="s">
        <v>5125</v>
      </c>
      <c r="L1509" s="941">
        <v>2</v>
      </c>
      <c r="M1509" s="271"/>
      <c r="P1509" s="271"/>
      <c r="Q1509" s="271"/>
      <c r="R1509" s="271"/>
      <c r="S1509" s="271"/>
      <c r="T1509" s="271"/>
    </row>
    <row r="1510" spans="3:20">
      <c r="C1510" s="412">
        <v>332</v>
      </c>
      <c r="D1510" s="499" t="s">
        <v>2240</v>
      </c>
      <c r="E1510" s="629" t="s">
        <v>5122</v>
      </c>
      <c r="F1510" s="507"/>
      <c r="G1510" s="667" t="s">
        <v>5130</v>
      </c>
      <c r="H1510" s="635" t="s">
        <v>5131</v>
      </c>
      <c r="I1510" s="692">
        <v>13581337.619999999</v>
      </c>
      <c r="J1510" s="692">
        <v>27085.29</v>
      </c>
      <c r="K1510" s="107" t="s">
        <v>5125</v>
      </c>
      <c r="L1510" s="941">
        <v>2</v>
      </c>
      <c r="M1510" s="271"/>
      <c r="P1510" s="271"/>
      <c r="Q1510" s="271"/>
      <c r="R1510" s="271"/>
      <c r="S1510" s="271"/>
      <c r="T1510" s="271"/>
    </row>
    <row r="1511" spans="3:20">
      <c r="C1511" s="412">
        <v>333</v>
      </c>
      <c r="D1511" s="499" t="s">
        <v>2240</v>
      </c>
      <c r="E1511" s="629" t="s">
        <v>5132</v>
      </c>
      <c r="F1511" s="507"/>
      <c r="G1511" s="667" t="s">
        <v>5133</v>
      </c>
      <c r="H1511" s="635" t="s">
        <v>5134</v>
      </c>
      <c r="I1511" s="692">
        <v>7191847.9000000004</v>
      </c>
      <c r="J1511" s="692">
        <v>2961349.13</v>
      </c>
      <c r="K1511" s="107" t="s">
        <v>5125</v>
      </c>
      <c r="L1511" s="941">
        <v>2</v>
      </c>
      <c r="M1511" s="271"/>
      <c r="P1511" s="271"/>
      <c r="Q1511" s="271"/>
      <c r="R1511" s="271"/>
      <c r="S1511" s="271"/>
      <c r="T1511" s="271"/>
    </row>
    <row r="1512" spans="3:20">
      <c r="C1512" s="412">
        <v>334</v>
      </c>
      <c r="D1512" s="499" t="s">
        <v>2240</v>
      </c>
      <c r="E1512" s="629" t="s">
        <v>5135</v>
      </c>
      <c r="F1512" s="507"/>
      <c r="G1512" s="667" t="s">
        <v>5136</v>
      </c>
      <c r="H1512" s="635" t="s">
        <v>5137</v>
      </c>
      <c r="I1512" s="692">
        <v>1700000</v>
      </c>
      <c r="J1512" s="692">
        <v>381580.85</v>
      </c>
      <c r="K1512" s="414" t="s">
        <v>1712</v>
      </c>
      <c r="L1512" s="941">
        <v>10</v>
      </c>
      <c r="M1512" s="271"/>
      <c r="P1512" s="271"/>
      <c r="Q1512" s="271"/>
      <c r="R1512" s="271"/>
      <c r="S1512" s="271"/>
      <c r="T1512" s="271"/>
    </row>
    <row r="1513" spans="3:20">
      <c r="C1513" s="412">
        <v>335</v>
      </c>
      <c r="D1513" s="499" t="s">
        <v>2240</v>
      </c>
      <c r="E1513" s="629" t="s">
        <v>5138</v>
      </c>
      <c r="F1513" s="507"/>
      <c r="G1513" s="667" t="s">
        <v>5139</v>
      </c>
      <c r="H1513" s="635" t="s">
        <v>5140</v>
      </c>
      <c r="I1513" s="692">
        <v>940000</v>
      </c>
      <c r="J1513" s="692">
        <v>940000</v>
      </c>
      <c r="K1513" s="416" t="s">
        <v>1737</v>
      </c>
      <c r="L1513" s="941">
        <v>8</v>
      </c>
      <c r="M1513" s="271"/>
      <c r="P1513" s="271"/>
      <c r="Q1513" s="271"/>
      <c r="R1513" s="271"/>
      <c r="S1513" s="271"/>
      <c r="T1513" s="271"/>
    </row>
    <row r="1514" spans="3:20">
      <c r="C1514" s="412">
        <v>336</v>
      </c>
      <c r="D1514" s="501" t="s">
        <v>2240</v>
      </c>
      <c r="E1514" s="545" t="s">
        <v>5141</v>
      </c>
      <c r="F1514" s="523"/>
      <c r="G1514" s="505" t="s">
        <v>5142</v>
      </c>
      <c r="H1514" s="695" t="s">
        <v>5143</v>
      </c>
      <c r="I1514" s="524">
        <v>32000</v>
      </c>
      <c r="J1514" s="524">
        <v>32000</v>
      </c>
      <c r="K1514" s="107" t="s">
        <v>1710</v>
      </c>
      <c r="L1514" s="944">
        <v>5</v>
      </c>
      <c r="M1514" s="271"/>
      <c r="P1514" s="271"/>
      <c r="Q1514" s="271"/>
      <c r="R1514" s="271"/>
      <c r="S1514" s="271"/>
      <c r="T1514" s="271"/>
    </row>
    <row r="1515" spans="3:20">
      <c r="C1515" s="412">
        <v>337</v>
      </c>
      <c r="D1515" s="501" t="s">
        <v>2240</v>
      </c>
      <c r="E1515" s="545" t="s">
        <v>5141</v>
      </c>
      <c r="F1515" s="523"/>
      <c r="G1515" s="505" t="s">
        <v>5144</v>
      </c>
      <c r="H1515" s="695" t="s">
        <v>5145</v>
      </c>
      <c r="I1515" s="524">
        <v>32000</v>
      </c>
      <c r="J1515" s="524">
        <v>32000</v>
      </c>
      <c r="K1515" s="107" t="s">
        <v>1710</v>
      </c>
      <c r="L1515" s="944">
        <v>5</v>
      </c>
      <c r="M1515" s="271"/>
      <c r="P1515" s="271"/>
      <c r="Q1515" s="271"/>
      <c r="R1515" s="271"/>
      <c r="S1515" s="271"/>
      <c r="T1515" s="271"/>
    </row>
    <row r="1516" spans="3:20">
      <c r="C1516" s="412">
        <v>338</v>
      </c>
      <c r="D1516" s="501" t="s">
        <v>2240</v>
      </c>
      <c r="E1516" s="545" t="s">
        <v>5141</v>
      </c>
      <c r="F1516" s="523"/>
      <c r="G1516" s="505" t="s">
        <v>5146</v>
      </c>
      <c r="H1516" s="695" t="s">
        <v>5147</v>
      </c>
      <c r="I1516" s="524">
        <v>32000</v>
      </c>
      <c r="J1516" s="524">
        <v>32000</v>
      </c>
      <c r="K1516" s="107" t="s">
        <v>1710</v>
      </c>
      <c r="L1516" s="944">
        <v>5</v>
      </c>
      <c r="M1516" s="271"/>
      <c r="P1516" s="271"/>
      <c r="Q1516" s="271"/>
      <c r="R1516" s="271"/>
      <c r="S1516" s="271"/>
      <c r="T1516" s="271"/>
    </row>
    <row r="1517" spans="3:20">
      <c r="C1517" s="412">
        <v>339</v>
      </c>
      <c r="D1517" s="501" t="s">
        <v>2240</v>
      </c>
      <c r="E1517" s="545" t="s">
        <v>5141</v>
      </c>
      <c r="F1517" s="523"/>
      <c r="G1517" s="505" t="s">
        <v>5148</v>
      </c>
      <c r="H1517" s="695" t="s">
        <v>5149</v>
      </c>
      <c r="I1517" s="524">
        <v>32500</v>
      </c>
      <c r="J1517" s="524">
        <v>32500</v>
      </c>
      <c r="K1517" s="107" t="s">
        <v>1710</v>
      </c>
      <c r="L1517" s="944">
        <v>5</v>
      </c>
      <c r="M1517" s="271"/>
      <c r="P1517" s="271"/>
      <c r="Q1517" s="271"/>
      <c r="R1517" s="271"/>
      <c r="S1517" s="271"/>
      <c r="T1517" s="271"/>
    </row>
    <row r="1518" spans="3:20">
      <c r="C1518" s="412">
        <v>340</v>
      </c>
      <c r="D1518" s="501" t="s">
        <v>2240</v>
      </c>
      <c r="E1518" s="545" t="s">
        <v>5141</v>
      </c>
      <c r="F1518" s="523"/>
      <c r="G1518" s="505" t="s">
        <v>5150</v>
      </c>
      <c r="H1518" s="695" t="s">
        <v>5151</v>
      </c>
      <c r="I1518" s="524">
        <v>32500</v>
      </c>
      <c r="J1518" s="524">
        <v>32500</v>
      </c>
      <c r="K1518" s="107" t="s">
        <v>1710</v>
      </c>
      <c r="L1518" s="944">
        <v>5</v>
      </c>
      <c r="M1518" s="271"/>
      <c r="P1518" s="271"/>
      <c r="Q1518" s="271"/>
      <c r="R1518" s="271"/>
      <c r="S1518" s="271"/>
      <c r="T1518" s="271"/>
    </row>
    <row r="1519" spans="3:20">
      <c r="C1519" s="412">
        <v>341</v>
      </c>
      <c r="D1519" s="501" t="s">
        <v>2240</v>
      </c>
      <c r="E1519" s="545" t="s">
        <v>5141</v>
      </c>
      <c r="F1519" s="523"/>
      <c r="G1519" s="505" t="s">
        <v>5152</v>
      </c>
      <c r="H1519" s="695" t="s">
        <v>5153</v>
      </c>
      <c r="I1519" s="524">
        <v>32500</v>
      </c>
      <c r="J1519" s="524">
        <v>32500</v>
      </c>
      <c r="K1519" s="107" t="s">
        <v>1710</v>
      </c>
      <c r="L1519" s="944">
        <v>5</v>
      </c>
      <c r="M1519" s="271"/>
      <c r="P1519" s="271"/>
      <c r="Q1519" s="271"/>
      <c r="R1519" s="271"/>
      <c r="S1519" s="271"/>
      <c r="T1519" s="271"/>
    </row>
    <row r="1520" spans="3:20">
      <c r="C1520" s="412">
        <v>342</v>
      </c>
      <c r="D1520" s="501" t="s">
        <v>2240</v>
      </c>
      <c r="E1520" s="545" t="s">
        <v>5141</v>
      </c>
      <c r="F1520" s="523"/>
      <c r="G1520" s="505" t="s">
        <v>5154</v>
      </c>
      <c r="H1520" s="695" t="s">
        <v>5155</v>
      </c>
      <c r="I1520" s="524">
        <v>32500</v>
      </c>
      <c r="J1520" s="524">
        <v>32500</v>
      </c>
      <c r="K1520" s="107" t="s">
        <v>1710</v>
      </c>
      <c r="L1520" s="944">
        <v>5</v>
      </c>
      <c r="M1520" s="271"/>
      <c r="P1520" s="271"/>
      <c r="Q1520" s="271"/>
      <c r="R1520" s="271"/>
      <c r="S1520" s="271"/>
      <c r="T1520" s="271"/>
    </row>
    <row r="1521" spans="3:20">
      <c r="C1521" s="412">
        <v>343</v>
      </c>
      <c r="D1521" s="501" t="s">
        <v>2240</v>
      </c>
      <c r="E1521" s="545" t="s">
        <v>5141</v>
      </c>
      <c r="F1521" s="523"/>
      <c r="G1521" s="505" t="s">
        <v>5156</v>
      </c>
      <c r="H1521" s="695" t="s">
        <v>5157</v>
      </c>
      <c r="I1521" s="524">
        <v>41836.93</v>
      </c>
      <c r="J1521" s="524">
        <v>41836.93</v>
      </c>
      <c r="K1521" s="107" t="s">
        <v>1710</v>
      </c>
      <c r="L1521" s="944">
        <v>5</v>
      </c>
      <c r="M1521" s="271"/>
      <c r="P1521" s="271"/>
      <c r="Q1521" s="271"/>
      <c r="R1521" s="271"/>
      <c r="S1521" s="271"/>
      <c r="T1521" s="271"/>
    </row>
    <row r="1522" spans="3:20">
      <c r="C1522" s="412">
        <v>344</v>
      </c>
      <c r="D1522" s="501" t="s">
        <v>2240</v>
      </c>
      <c r="E1522" s="545" t="s">
        <v>5141</v>
      </c>
      <c r="F1522" s="523"/>
      <c r="G1522" s="505" t="s">
        <v>5158</v>
      </c>
      <c r="H1522" s="695" t="s">
        <v>5159</v>
      </c>
      <c r="I1522" s="524">
        <v>48700</v>
      </c>
      <c r="J1522" s="524">
        <v>48700</v>
      </c>
      <c r="K1522" s="107" t="s">
        <v>1710</v>
      </c>
      <c r="L1522" s="944">
        <v>5</v>
      </c>
      <c r="M1522" s="271"/>
      <c r="P1522" s="271"/>
      <c r="Q1522" s="271"/>
      <c r="R1522" s="271"/>
      <c r="S1522" s="271"/>
      <c r="T1522" s="271"/>
    </row>
    <row r="1523" spans="3:20">
      <c r="C1523" s="412">
        <v>345</v>
      </c>
      <c r="D1523" s="501" t="s">
        <v>2240</v>
      </c>
      <c r="E1523" s="545" t="s">
        <v>5141</v>
      </c>
      <c r="F1523" s="523"/>
      <c r="G1523" s="505" t="s">
        <v>5160</v>
      </c>
      <c r="H1523" s="695" t="s">
        <v>5161</v>
      </c>
      <c r="I1523" s="524">
        <v>48700</v>
      </c>
      <c r="J1523" s="524">
        <v>48700</v>
      </c>
      <c r="K1523" s="107" t="s">
        <v>1710</v>
      </c>
      <c r="L1523" s="944">
        <v>5</v>
      </c>
      <c r="M1523" s="271"/>
      <c r="P1523" s="271"/>
      <c r="Q1523" s="271"/>
      <c r="R1523" s="271"/>
      <c r="S1523" s="271"/>
      <c r="T1523" s="271"/>
    </row>
    <row r="1524" spans="3:20">
      <c r="C1524" s="412">
        <v>346</v>
      </c>
      <c r="D1524" s="501" t="s">
        <v>2240</v>
      </c>
      <c r="E1524" s="545" t="s">
        <v>5141</v>
      </c>
      <c r="F1524" s="523"/>
      <c r="G1524" s="505" t="s">
        <v>5162</v>
      </c>
      <c r="H1524" s="695" t="s">
        <v>5163</v>
      </c>
      <c r="I1524" s="524">
        <v>52000</v>
      </c>
      <c r="J1524" s="524">
        <v>52000</v>
      </c>
      <c r="K1524" s="107" t="s">
        <v>1710</v>
      </c>
      <c r="L1524" s="944">
        <v>5</v>
      </c>
      <c r="M1524" s="271"/>
      <c r="P1524" s="271"/>
      <c r="Q1524" s="271"/>
      <c r="R1524" s="271"/>
      <c r="S1524" s="271"/>
      <c r="T1524" s="271"/>
    </row>
    <row r="1525" spans="3:20">
      <c r="C1525" s="412">
        <v>347</v>
      </c>
      <c r="D1525" s="501" t="s">
        <v>2240</v>
      </c>
      <c r="E1525" s="545" t="s">
        <v>5141</v>
      </c>
      <c r="F1525" s="523"/>
      <c r="G1525" s="505" t="s">
        <v>5164</v>
      </c>
      <c r="H1525" s="695" t="s">
        <v>5165</v>
      </c>
      <c r="I1525" s="524">
        <v>52000</v>
      </c>
      <c r="J1525" s="524">
        <v>52000</v>
      </c>
      <c r="K1525" s="107" t="s">
        <v>1710</v>
      </c>
      <c r="L1525" s="944">
        <v>5</v>
      </c>
      <c r="M1525" s="271"/>
      <c r="P1525" s="271"/>
      <c r="Q1525" s="271"/>
      <c r="R1525" s="271"/>
      <c r="S1525" s="271"/>
      <c r="T1525" s="271"/>
    </row>
    <row r="1526" spans="3:20">
      <c r="C1526" s="412">
        <v>348</v>
      </c>
      <c r="D1526" s="501" t="s">
        <v>2240</v>
      </c>
      <c r="E1526" s="545" t="s">
        <v>5141</v>
      </c>
      <c r="F1526" s="523"/>
      <c r="G1526" s="505" t="s">
        <v>5166</v>
      </c>
      <c r="H1526" s="695" t="s">
        <v>5167</v>
      </c>
      <c r="I1526" s="524">
        <v>85200</v>
      </c>
      <c r="J1526" s="524">
        <v>85200</v>
      </c>
      <c r="K1526" s="107" t="s">
        <v>1710</v>
      </c>
      <c r="L1526" s="944">
        <v>5</v>
      </c>
      <c r="M1526" s="271"/>
      <c r="P1526" s="271"/>
      <c r="Q1526" s="271"/>
      <c r="R1526" s="271"/>
      <c r="S1526" s="271"/>
      <c r="T1526" s="271"/>
    </row>
    <row r="1527" spans="3:20">
      <c r="C1527" s="412">
        <v>349</v>
      </c>
      <c r="D1527" s="501" t="s">
        <v>2240</v>
      </c>
      <c r="E1527" s="545" t="s">
        <v>5141</v>
      </c>
      <c r="F1527" s="523"/>
      <c r="G1527" s="505" t="s">
        <v>5168</v>
      </c>
      <c r="H1527" s="695" t="s">
        <v>5169</v>
      </c>
      <c r="I1527" s="524">
        <v>85280</v>
      </c>
      <c r="J1527" s="524">
        <v>85280</v>
      </c>
      <c r="K1527" s="107" t="s">
        <v>1710</v>
      </c>
      <c r="L1527" s="944">
        <v>5</v>
      </c>
      <c r="M1527" s="271"/>
      <c r="P1527" s="271"/>
      <c r="Q1527" s="271"/>
      <c r="R1527" s="271"/>
      <c r="S1527" s="271"/>
      <c r="T1527" s="271"/>
    </row>
    <row r="1528" spans="3:20">
      <c r="C1528" s="412">
        <v>350</v>
      </c>
      <c r="D1528" s="501" t="s">
        <v>2240</v>
      </c>
      <c r="E1528" s="545" t="s">
        <v>5141</v>
      </c>
      <c r="F1528" s="523"/>
      <c r="G1528" s="505" t="s">
        <v>5170</v>
      </c>
      <c r="H1528" s="695" t="s">
        <v>5171</v>
      </c>
      <c r="I1528" s="524">
        <v>120000</v>
      </c>
      <c r="J1528" s="524">
        <v>120000</v>
      </c>
      <c r="K1528" s="107" t="s">
        <v>1710</v>
      </c>
      <c r="L1528" s="944">
        <v>5</v>
      </c>
      <c r="M1528" s="271"/>
      <c r="P1528" s="271"/>
      <c r="Q1528" s="271"/>
      <c r="R1528" s="271"/>
      <c r="S1528" s="271"/>
      <c r="T1528" s="271"/>
    </row>
    <row r="1529" spans="3:20">
      <c r="C1529" s="412">
        <v>351</v>
      </c>
      <c r="D1529" s="501" t="s">
        <v>2240</v>
      </c>
      <c r="E1529" s="545" t="s">
        <v>5141</v>
      </c>
      <c r="F1529" s="523"/>
      <c r="G1529" s="505" t="s">
        <v>5172</v>
      </c>
      <c r="H1529" s="695" t="s">
        <v>5173</v>
      </c>
      <c r="I1529" s="524">
        <v>127600</v>
      </c>
      <c r="J1529" s="524">
        <v>127600</v>
      </c>
      <c r="K1529" s="107" t="s">
        <v>1710</v>
      </c>
      <c r="L1529" s="944">
        <v>5</v>
      </c>
      <c r="M1529" s="271"/>
      <c r="P1529" s="271"/>
      <c r="Q1529" s="271"/>
      <c r="R1529" s="271"/>
      <c r="S1529" s="271"/>
      <c r="T1529" s="271"/>
    </row>
    <row r="1530" spans="3:20">
      <c r="C1530" s="412">
        <v>352</v>
      </c>
      <c r="D1530" s="501" t="s">
        <v>2240</v>
      </c>
      <c r="E1530" s="545" t="s">
        <v>5141</v>
      </c>
      <c r="F1530" s="523"/>
      <c r="G1530" s="505" t="s">
        <v>5174</v>
      </c>
      <c r="H1530" s="695" t="s">
        <v>5175</v>
      </c>
      <c r="I1530" s="524">
        <v>127600</v>
      </c>
      <c r="J1530" s="524">
        <v>127600</v>
      </c>
      <c r="K1530" s="107" t="s">
        <v>1710</v>
      </c>
      <c r="L1530" s="944">
        <v>5</v>
      </c>
      <c r="M1530" s="271"/>
      <c r="P1530" s="271"/>
      <c r="Q1530" s="271"/>
      <c r="R1530" s="271"/>
      <c r="S1530" s="271"/>
      <c r="T1530" s="271"/>
    </row>
    <row r="1531" spans="3:20">
      <c r="C1531" s="412">
        <v>353</v>
      </c>
      <c r="D1531" s="501" t="s">
        <v>2240</v>
      </c>
      <c r="E1531" s="545" t="s">
        <v>5141</v>
      </c>
      <c r="F1531" s="523"/>
      <c r="G1531" s="505" t="s">
        <v>5176</v>
      </c>
      <c r="H1531" s="695" t="s">
        <v>5177</v>
      </c>
      <c r="I1531" s="524">
        <v>127600</v>
      </c>
      <c r="J1531" s="524">
        <v>127600</v>
      </c>
      <c r="K1531" s="107" t="s">
        <v>1710</v>
      </c>
      <c r="L1531" s="944">
        <v>5</v>
      </c>
      <c r="M1531" s="271"/>
      <c r="P1531" s="271"/>
      <c r="Q1531" s="271"/>
      <c r="R1531" s="271"/>
      <c r="S1531" s="271"/>
      <c r="T1531" s="271"/>
    </row>
    <row r="1532" spans="3:20">
      <c r="C1532" s="412">
        <v>354</v>
      </c>
      <c r="D1532" s="501" t="s">
        <v>2240</v>
      </c>
      <c r="E1532" s="545" t="s">
        <v>5141</v>
      </c>
      <c r="F1532" s="523"/>
      <c r="G1532" s="505" t="s">
        <v>5178</v>
      </c>
      <c r="H1532" s="695" t="s">
        <v>5179</v>
      </c>
      <c r="I1532" s="524">
        <v>127600</v>
      </c>
      <c r="J1532" s="524">
        <v>127600</v>
      </c>
      <c r="K1532" s="107" t="s">
        <v>1710</v>
      </c>
      <c r="L1532" s="944">
        <v>5</v>
      </c>
      <c r="M1532" s="271"/>
      <c r="P1532" s="271"/>
      <c r="Q1532" s="271"/>
      <c r="R1532" s="271"/>
      <c r="S1532" s="271"/>
      <c r="T1532" s="271"/>
    </row>
    <row r="1533" spans="3:20">
      <c r="C1533" s="412">
        <v>355</v>
      </c>
      <c r="D1533" s="501" t="s">
        <v>2240</v>
      </c>
      <c r="E1533" s="545" t="s">
        <v>5141</v>
      </c>
      <c r="F1533" s="523"/>
      <c r="G1533" s="505" t="s">
        <v>5180</v>
      </c>
      <c r="H1533" s="695" t="s">
        <v>5181</v>
      </c>
      <c r="I1533" s="524">
        <v>127600</v>
      </c>
      <c r="J1533" s="524">
        <v>127600</v>
      </c>
      <c r="K1533" s="107" t="s">
        <v>1710</v>
      </c>
      <c r="L1533" s="944">
        <v>5</v>
      </c>
      <c r="M1533" s="271"/>
      <c r="P1533" s="271"/>
      <c r="Q1533" s="271"/>
      <c r="R1533" s="271"/>
      <c r="S1533" s="271"/>
      <c r="T1533" s="271"/>
    </row>
    <row r="1534" spans="3:20">
      <c r="C1534" s="412">
        <v>356</v>
      </c>
      <c r="D1534" s="501" t="s">
        <v>2240</v>
      </c>
      <c r="E1534" s="545" t="s">
        <v>5141</v>
      </c>
      <c r="F1534" s="523"/>
      <c r="G1534" s="505" t="s">
        <v>5182</v>
      </c>
      <c r="H1534" s="695" t="s">
        <v>5183</v>
      </c>
      <c r="I1534" s="524">
        <v>127600</v>
      </c>
      <c r="J1534" s="524">
        <v>127600</v>
      </c>
      <c r="K1534" s="107" t="s">
        <v>1710</v>
      </c>
      <c r="L1534" s="944">
        <v>5</v>
      </c>
      <c r="M1534" s="271"/>
      <c r="P1534" s="271"/>
      <c r="Q1534" s="271"/>
      <c r="R1534" s="271"/>
      <c r="S1534" s="271"/>
      <c r="T1534" s="271"/>
    </row>
    <row r="1535" spans="3:20">
      <c r="C1535" s="412">
        <v>357</v>
      </c>
      <c r="D1535" s="501" t="s">
        <v>2240</v>
      </c>
      <c r="E1535" s="545" t="s">
        <v>5141</v>
      </c>
      <c r="F1535" s="523"/>
      <c r="G1535" s="505" t="s">
        <v>5184</v>
      </c>
      <c r="H1535" s="695" t="s">
        <v>5185</v>
      </c>
      <c r="I1535" s="524">
        <v>127600</v>
      </c>
      <c r="J1535" s="524">
        <v>127600</v>
      </c>
      <c r="K1535" s="107" t="s">
        <v>1710</v>
      </c>
      <c r="L1535" s="944">
        <v>5</v>
      </c>
      <c r="M1535" s="271"/>
      <c r="P1535" s="271"/>
      <c r="Q1535" s="271"/>
      <c r="R1535" s="271"/>
      <c r="S1535" s="271"/>
      <c r="T1535" s="271"/>
    </row>
    <row r="1536" spans="3:20">
      <c r="C1536" s="412">
        <v>358</v>
      </c>
      <c r="D1536" s="501" t="s">
        <v>2240</v>
      </c>
      <c r="E1536" s="545" t="s">
        <v>5141</v>
      </c>
      <c r="F1536" s="523"/>
      <c r="G1536" s="505" t="s">
        <v>5186</v>
      </c>
      <c r="H1536" s="695" t="s">
        <v>5187</v>
      </c>
      <c r="I1536" s="524">
        <v>127600</v>
      </c>
      <c r="J1536" s="524">
        <v>127600</v>
      </c>
      <c r="K1536" s="107" t="s">
        <v>1710</v>
      </c>
      <c r="L1536" s="944">
        <v>5</v>
      </c>
      <c r="M1536" s="271"/>
      <c r="P1536" s="271"/>
      <c r="Q1536" s="271"/>
      <c r="R1536" s="271"/>
      <c r="S1536" s="271"/>
      <c r="T1536" s="271"/>
    </row>
    <row r="1537" spans="3:20">
      <c r="C1537" s="412">
        <v>359</v>
      </c>
      <c r="D1537" s="501" t="s">
        <v>2240</v>
      </c>
      <c r="E1537" s="545" t="s">
        <v>5141</v>
      </c>
      <c r="F1537" s="523"/>
      <c r="G1537" s="505" t="s">
        <v>5188</v>
      </c>
      <c r="H1537" s="695" t="s">
        <v>5189</v>
      </c>
      <c r="I1537" s="524">
        <v>127600</v>
      </c>
      <c r="J1537" s="524">
        <v>127600</v>
      </c>
      <c r="K1537" s="107" t="s">
        <v>1710</v>
      </c>
      <c r="L1537" s="944">
        <v>5</v>
      </c>
      <c r="M1537" s="271"/>
      <c r="P1537" s="271"/>
      <c r="Q1537" s="271"/>
      <c r="R1537" s="271"/>
      <c r="S1537" s="271"/>
      <c r="T1537" s="271"/>
    </row>
    <row r="1538" spans="3:20">
      <c r="C1538" s="412">
        <v>360</v>
      </c>
      <c r="D1538" s="501" t="s">
        <v>2240</v>
      </c>
      <c r="E1538" s="545" t="s">
        <v>5141</v>
      </c>
      <c r="F1538" s="523"/>
      <c r="G1538" s="505" t="s">
        <v>5190</v>
      </c>
      <c r="H1538" s="695" t="s">
        <v>5191</v>
      </c>
      <c r="I1538" s="524">
        <v>127600</v>
      </c>
      <c r="J1538" s="524">
        <v>127600</v>
      </c>
      <c r="K1538" s="107" t="s">
        <v>1710</v>
      </c>
      <c r="L1538" s="944">
        <v>5</v>
      </c>
      <c r="M1538" s="271"/>
      <c r="P1538" s="271"/>
      <c r="Q1538" s="271"/>
      <c r="R1538" s="271"/>
      <c r="S1538" s="271"/>
      <c r="T1538" s="271"/>
    </row>
    <row r="1539" spans="3:20">
      <c r="C1539" s="412">
        <v>361</v>
      </c>
      <c r="D1539" s="501" t="s">
        <v>2240</v>
      </c>
      <c r="E1539" s="545" t="s">
        <v>5141</v>
      </c>
      <c r="F1539" s="523"/>
      <c r="G1539" s="505" t="s">
        <v>5192</v>
      </c>
      <c r="H1539" s="695" t="s">
        <v>5193</v>
      </c>
      <c r="I1539" s="524">
        <v>127600</v>
      </c>
      <c r="J1539" s="524">
        <v>127600</v>
      </c>
      <c r="K1539" s="107" t="s">
        <v>1710</v>
      </c>
      <c r="L1539" s="944">
        <v>5</v>
      </c>
      <c r="M1539" s="271"/>
      <c r="P1539" s="271"/>
      <c r="Q1539" s="271"/>
      <c r="R1539" s="271"/>
      <c r="S1539" s="271"/>
      <c r="T1539" s="271"/>
    </row>
    <row r="1540" spans="3:20">
      <c r="C1540" s="412">
        <v>362</v>
      </c>
      <c r="D1540" s="501" t="s">
        <v>2240</v>
      </c>
      <c r="E1540" s="545" t="s">
        <v>5141</v>
      </c>
      <c r="F1540" s="523"/>
      <c r="G1540" s="505" t="s">
        <v>5194</v>
      </c>
      <c r="H1540" s="695" t="s">
        <v>5195</v>
      </c>
      <c r="I1540" s="524">
        <v>127600</v>
      </c>
      <c r="J1540" s="524">
        <v>127600</v>
      </c>
      <c r="K1540" s="107" t="s">
        <v>1710</v>
      </c>
      <c r="L1540" s="944">
        <v>5</v>
      </c>
      <c r="M1540" s="271"/>
      <c r="P1540" s="271"/>
      <c r="Q1540" s="271"/>
      <c r="R1540" s="271"/>
      <c r="S1540" s="271"/>
      <c r="T1540" s="271"/>
    </row>
    <row r="1541" spans="3:20">
      <c r="C1541" s="412">
        <v>363</v>
      </c>
      <c r="D1541" s="501" t="s">
        <v>2240</v>
      </c>
      <c r="E1541" s="545" t="s">
        <v>5141</v>
      </c>
      <c r="F1541" s="523"/>
      <c r="G1541" s="505" t="s">
        <v>5196</v>
      </c>
      <c r="H1541" s="695" t="s">
        <v>5197</v>
      </c>
      <c r="I1541" s="524">
        <v>127600</v>
      </c>
      <c r="J1541" s="524">
        <v>127600</v>
      </c>
      <c r="K1541" s="107" t="s">
        <v>1710</v>
      </c>
      <c r="L1541" s="944">
        <v>5</v>
      </c>
      <c r="M1541" s="271"/>
      <c r="P1541" s="271"/>
      <c r="Q1541" s="271"/>
      <c r="R1541" s="271"/>
      <c r="S1541" s="271"/>
      <c r="T1541" s="271"/>
    </row>
    <row r="1542" spans="3:20">
      <c r="C1542" s="412">
        <v>364</v>
      </c>
      <c r="D1542" s="501" t="s">
        <v>2240</v>
      </c>
      <c r="E1542" s="545" t="s">
        <v>5141</v>
      </c>
      <c r="F1542" s="523"/>
      <c r="G1542" s="505" t="s">
        <v>5198</v>
      </c>
      <c r="H1542" s="695" t="s">
        <v>5199</v>
      </c>
      <c r="I1542" s="524">
        <v>127600</v>
      </c>
      <c r="J1542" s="524">
        <v>127600</v>
      </c>
      <c r="K1542" s="107" t="s">
        <v>1710</v>
      </c>
      <c r="L1542" s="944">
        <v>5</v>
      </c>
      <c r="M1542" s="271"/>
      <c r="P1542" s="271"/>
      <c r="Q1542" s="271"/>
      <c r="R1542" s="271"/>
      <c r="S1542" s="271"/>
      <c r="T1542" s="271"/>
    </row>
    <row r="1543" spans="3:20">
      <c r="C1543" s="412">
        <v>365</v>
      </c>
      <c r="D1543" s="501" t="s">
        <v>2240</v>
      </c>
      <c r="E1543" s="545" t="s">
        <v>5141</v>
      </c>
      <c r="F1543" s="523"/>
      <c r="G1543" s="505" t="s">
        <v>5200</v>
      </c>
      <c r="H1543" s="695" t="s">
        <v>5201</v>
      </c>
      <c r="I1543" s="524">
        <v>127600</v>
      </c>
      <c r="J1543" s="524">
        <v>127600</v>
      </c>
      <c r="K1543" s="107" t="s">
        <v>1710</v>
      </c>
      <c r="L1543" s="944">
        <v>5</v>
      </c>
      <c r="M1543" s="271"/>
      <c r="P1543" s="271"/>
      <c r="Q1543" s="271"/>
      <c r="R1543" s="271"/>
      <c r="S1543" s="271"/>
      <c r="T1543" s="271"/>
    </row>
    <row r="1544" spans="3:20">
      <c r="C1544" s="412">
        <v>366</v>
      </c>
      <c r="D1544" s="501" t="s">
        <v>2240</v>
      </c>
      <c r="E1544" s="545" t="s">
        <v>5202</v>
      </c>
      <c r="F1544" s="523"/>
      <c r="G1544" s="505" t="s">
        <v>5203</v>
      </c>
      <c r="H1544" s="695" t="s">
        <v>5204</v>
      </c>
      <c r="I1544" s="524">
        <v>1190000</v>
      </c>
      <c r="J1544" s="524">
        <v>1190000</v>
      </c>
      <c r="K1544" s="107" t="s">
        <v>1737</v>
      </c>
      <c r="L1544" s="944">
        <v>10</v>
      </c>
      <c r="M1544" s="271"/>
      <c r="P1544" s="271"/>
      <c r="Q1544" s="271"/>
      <c r="R1544" s="271"/>
      <c r="S1544" s="271"/>
      <c r="T1544" s="271"/>
    </row>
    <row r="1545" spans="3:20">
      <c r="C1545" s="412">
        <v>367</v>
      </c>
      <c r="D1545" s="501" t="s">
        <v>2240</v>
      </c>
      <c r="E1545" s="545" t="s">
        <v>2550</v>
      </c>
      <c r="F1545" s="523"/>
      <c r="G1545" s="505" t="s">
        <v>5205</v>
      </c>
      <c r="H1545" s="695" t="s">
        <v>2551</v>
      </c>
      <c r="I1545" s="524">
        <v>2622179</v>
      </c>
      <c r="J1545" s="524">
        <v>718826.17</v>
      </c>
      <c r="K1545" s="107" t="s">
        <v>5125</v>
      </c>
      <c r="L1545" s="944">
        <v>1</v>
      </c>
      <c r="M1545" s="271"/>
      <c r="P1545" s="271"/>
      <c r="Q1545" s="271"/>
      <c r="R1545" s="271"/>
      <c r="S1545" s="271"/>
      <c r="T1545" s="271"/>
    </row>
    <row r="1546" spans="3:20">
      <c r="C1546" s="412">
        <v>368</v>
      </c>
      <c r="D1546" s="501" t="s">
        <v>2240</v>
      </c>
      <c r="E1546" s="545" t="s">
        <v>2550</v>
      </c>
      <c r="F1546" s="523"/>
      <c r="G1546" s="505" t="s">
        <v>5206</v>
      </c>
      <c r="H1546" s="695" t="s">
        <v>2552</v>
      </c>
      <c r="I1546" s="524">
        <v>2622179</v>
      </c>
      <c r="J1546" s="524">
        <v>718826.17</v>
      </c>
      <c r="K1546" s="107" t="s">
        <v>5125</v>
      </c>
      <c r="L1546" s="944">
        <v>1</v>
      </c>
      <c r="M1546" s="271"/>
      <c r="P1546" s="271"/>
      <c r="Q1546" s="271"/>
      <c r="R1546" s="271"/>
      <c r="S1546" s="271"/>
      <c r="T1546" s="271"/>
    </row>
    <row r="1547" spans="3:20">
      <c r="C1547" s="412">
        <v>369</v>
      </c>
      <c r="D1547" s="501" t="s">
        <v>2240</v>
      </c>
      <c r="E1547" s="545" t="s">
        <v>2550</v>
      </c>
      <c r="F1547" s="523"/>
      <c r="G1547" s="505" t="s">
        <v>5207</v>
      </c>
      <c r="H1547" s="695" t="s">
        <v>2553</v>
      </c>
      <c r="I1547" s="524">
        <v>2622179</v>
      </c>
      <c r="J1547" s="524">
        <v>718826.17</v>
      </c>
      <c r="K1547" s="107" t="s">
        <v>5125</v>
      </c>
      <c r="L1547" s="944">
        <v>1</v>
      </c>
      <c r="M1547" s="271"/>
      <c r="P1547" s="271"/>
      <c r="Q1547" s="271"/>
      <c r="R1547" s="271"/>
      <c r="S1547" s="271"/>
      <c r="T1547" s="271"/>
    </row>
    <row r="1548" spans="3:20">
      <c r="C1548" s="412">
        <v>370</v>
      </c>
      <c r="D1548" s="501" t="s">
        <v>2240</v>
      </c>
      <c r="E1548" s="545" t="s">
        <v>2550</v>
      </c>
      <c r="F1548" s="523"/>
      <c r="G1548" s="505" t="s">
        <v>5208</v>
      </c>
      <c r="H1548" s="695" t="s">
        <v>2554</v>
      </c>
      <c r="I1548" s="524">
        <v>2622179</v>
      </c>
      <c r="J1548" s="524">
        <v>718826.17</v>
      </c>
      <c r="K1548" s="107" t="s">
        <v>5125</v>
      </c>
      <c r="L1548" s="944">
        <v>1</v>
      </c>
      <c r="M1548" s="271"/>
      <c r="P1548" s="271"/>
      <c r="Q1548" s="271"/>
      <c r="R1548" s="271"/>
      <c r="S1548" s="271"/>
      <c r="T1548" s="271"/>
    </row>
    <row r="1549" spans="3:20">
      <c r="C1549" s="412">
        <v>371</v>
      </c>
      <c r="D1549" s="501" t="s">
        <v>2240</v>
      </c>
      <c r="E1549" s="545" t="s">
        <v>2550</v>
      </c>
      <c r="F1549" s="523"/>
      <c r="G1549" s="505" t="s">
        <v>5209</v>
      </c>
      <c r="H1549" s="695" t="s">
        <v>2555</v>
      </c>
      <c r="I1549" s="524">
        <v>2622179</v>
      </c>
      <c r="J1549" s="524">
        <v>718826.17</v>
      </c>
      <c r="K1549" s="107" t="s">
        <v>5125</v>
      </c>
      <c r="L1549" s="944">
        <v>1</v>
      </c>
      <c r="M1549" s="271"/>
      <c r="P1549" s="271"/>
      <c r="Q1549" s="271"/>
      <c r="R1549" s="271"/>
      <c r="S1549" s="271"/>
      <c r="T1549" s="271"/>
    </row>
    <row r="1550" spans="3:20">
      <c r="C1550" s="412">
        <v>372</v>
      </c>
      <c r="D1550" s="501" t="s">
        <v>2240</v>
      </c>
      <c r="E1550" s="545" t="s">
        <v>2550</v>
      </c>
      <c r="F1550" s="523"/>
      <c r="G1550" s="505" t="s">
        <v>5210</v>
      </c>
      <c r="H1550" s="695" t="s">
        <v>2556</v>
      </c>
      <c r="I1550" s="524">
        <v>2622179</v>
      </c>
      <c r="J1550" s="524">
        <v>718826.17</v>
      </c>
      <c r="K1550" s="107" t="s">
        <v>5125</v>
      </c>
      <c r="L1550" s="944">
        <v>1</v>
      </c>
      <c r="M1550" s="271"/>
      <c r="P1550" s="271"/>
      <c r="Q1550" s="271"/>
      <c r="R1550" s="271"/>
      <c r="S1550" s="271"/>
      <c r="T1550" s="271"/>
    </row>
    <row r="1551" spans="3:20">
      <c r="C1551" s="412">
        <v>373</v>
      </c>
      <c r="D1551" s="501" t="s">
        <v>2240</v>
      </c>
      <c r="E1551" s="545" t="s">
        <v>2550</v>
      </c>
      <c r="F1551" s="523"/>
      <c r="G1551" s="505" t="s">
        <v>5211</v>
      </c>
      <c r="H1551" s="695" t="s">
        <v>2557</v>
      </c>
      <c r="I1551" s="524">
        <v>2622179</v>
      </c>
      <c r="J1551" s="524">
        <v>718826.17</v>
      </c>
      <c r="K1551" s="107" t="s">
        <v>5125</v>
      </c>
      <c r="L1551" s="944">
        <v>1</v>
      </c>
      <c r="M1551" s="271"/>
      <c r="P1551" s="271"/>
      <c r="Q1551" s="271"/>
      <c r="R1551" s="271"/>
      <c r="S1551" s="271"/>
      <c r="T1551" s="271"/>
    </row>
    <row r="1552" spans="3:20">
      <c r="C1552" s="412">
        <v>374</v>
      </c>
      <c r="D1552" s="501" t="s">
        <v>2240</v>
      </c>
      <c r="E1552" s="545" t="s">
        <v>2550</v>
      </c>
      <c r="F1552" s="523"/>
      <c r="G1552" s="505" t="s">
        <v>5212</v>
      </c>
      <c r="H1552" s="695" t="s">
        <v>2558</v>
      </c>
      <c r="I1552" s="524">
        <v>2622179</v>
      </c>
      <c r="J1552" s="524">
        <v>718826.17</v>
      </c>
      <c r="K1552" s="107" t="s">
        <v>5125</v>
      </c>
      <c r="L1552" s="944">
        <v>1</v>
      </c>
      <c r="M1552" s="271"/>
      <c r="P1552" s="271"/>
      <c r="Q1552" s="271"/>
      <c r="R1552" s="271"/>
      <c r="S1552" s="271"/>
      <c r="T1552" s="271"/>
    </row>
    <row r="1553" spans="3:20">
      <c r="C1553" s="412">
        <v>375</v>
      </c>
      <c r="D1553" s="501" t="s">
        <v>2240</v>
      </c>
      <c r="E1553" s="545" t="s">
        <v>2550</v>
      </c>
      <c r="F1553" s="523"/>
      <c r="G1553" s="505" t="s">
        <v>5213</v>
      </c>
      <c r="H1553" s="695" t="s">
        <v>2559</v>
      </c>
      <c r="I1553" s="524">
        <v>2622179</v>
      </c>
      <c r="J1553" s="524">
        <v>718826.17</v>
      </c>
      <c r="K1553" s="107" t="s">
        <v>5125</v>
      </c>
      <c r="L1553" s="944">
        <v>1</v>
      </c>
      <c r="M1553" s="271"/>
      <c r="P1553" s="271"/>
      <c r="Q1553" s="271"/>
      <c r="R1553" s="271"/>
      <c r="S1553" s="271"/>
      <c r="T1553" s="271"/>
    </row>
    <row r="1554" spans="3:20">
      <c r="C1554" s="412">
        <v>376</v>
      </c>
      <c r="D1554" s="501" t="s">
        <v>2240</v>
      </c>
      <c r="E1554" s="545" t="s">
        <v>2550</v>
      </c>
      <c r="F1554" s="523"/>
      <c r="G1554" s="505" t="s">
        <v>5214</v>
      </c>
      <c r="H1554" s="695" t="s">
        <v>2560</v>
      </c>
      <c r="I1554" s="524">
        <v>2622179</v>
      </c>
      <c r="J1554" s="524">
        <v>718826.17</v>
      </c>
      <c r="K1554" s="107" t="s">
        <v>5125</v>
      </c>
      <c r="L1554" s="944">
        <v>1</v>
      </c>
      <c r="M1554" s="271"/>
      <c r="P1554" s="271"/>
      <c r="Q1554" s="271"/>
      <c r="R1554" s="271"/>
      <c r="S1554" s="271"/>
      <c r="T1554" s="271"/>
    </row>
    <row r="1555" spans="3:20">
      <c r="C1555" s="412">
        <v>377</v>
      </c>
      <c r="D1555" s="696" t="s">
        <v>2240</v>
      </c>
      <c r="E1555" s="545" t="s">
        <v>2550</v>
      </c>
      <c r="F1555" s="523"/>
      <c r="G1555" s="697" t="s">
        <v>5215</v>
      </c>
      <c r="H1555" s="698" t="s">
        <v>2561</v>
      </c>
      <c r="I1555" s="699">
        <v>2622179</v>
      </c>
      <c r="J1555" s="699">
        <v>718826.17</v>
      </c>
      <c r="K1555" s="700" t="s">
        <v>5125</v>
      </c>
      <c r="L1555" s="945">
        <v>1</v>
      </c>
      <c r="M1555" s="271"/>
      <c r="P1555" s="271"/>
      <c r="Q1555" s="271"/>
      <c r="R1555" s="271"/>
      <c r="S1555" s="271"/>
      <c r="T1555" s="271"/>
    </row>
    <row r="1556" spans="3:20">
      <c r="C1556" s="412">
        <v>378</v>
      </c>
      <c r="D1556" s="696" t="s">
        <v>2240</v>
      </c>
      <c r="E1556" s="545" t="s">
        <v>2550</v>
      </c>
      <c r="F1556" s="523"/>
      <c r="G1556" s="697" t="s">
        <v>5216</v>
      </c>
      <c r="H1556" s="698" t="s">
        <v>2562</v>
      </c>
      <c r="I1556" s="699">
        <v>2622179</v>
      </c>
      <c r="J1556" s="699">
        <v>718826.17</v>
      </c>
      <c r="K1556" s="700" t="s">
        <v>5125</v>
      </c>
      <c r="L1556" s="945">
        <v>1</v>
      </c>
      <c r="M1556" s="271"/>
      <c r="P1556" s="271"/>
      <c r="Q1556" s="271"/>
      <c r="R1556" s="271"/>
      <c r="S1556" s="271"/>
      <c r="T1556" s="271"/>
    </row>
    <row r="1557" spans="3:20">
      <c r="C1557" s="412">
        <v>379</v>
      </c>
      <c r="D1557" s="696" t="s">
        <v>2240</v>
      </c>
      <c r="E1557" s="545" t="s">
        <v>2550</v>
      </c>
      <c r="F1557" s="523"/>
      <c r="G1557" s="697" t="s">
        <v>5217</v>
      </c>
      <c r="H1557" s="698" t="s">
        <v>2563</v>
      </c>
      <c r="I1557" s="699">
        <v>2622179</v>
      </c>
      <c r="J1557" s="699">
        <v>718826.17</v>
      </c>
      <c r="K1557" s="700" t="s">
        <v>5125</v>
      </c>
      <c r="L1557" s="945">
        <v>1</v>
      </c>
      <c r="M1557" s="271"/>
      <c r="P1557" s="271"/>
      <c r="Q1557" s="271"/>
      <c r="R1557" s="271"/>
      <c r="S1557" s="271"/>
      <c r="T1557" s="271"/>
    </row>
    <row r="1558" spans="3:20">
      <c r="C1558" s="412">
        <v>380</v>
      </c>
      <c r="D1558" s="696" t="s">
        <v>2240</v>
      </c>
      <c r="E1558" s="545" t="s">
        <v>2550</v>
      </c>
      <c r="F1558" s="523"/>
      <c r="G1558" s="697" t="s">
        <v>5218</v>
      </c>
      <c r="H1558" s="698" t="s">
        <v>2564</v>
      </c>
      <c r="I1558" s="699">
        <v>2622179</v>
      </c>
      <c r="J1558" s="699">
        <v>718826.17</v>
      </c>
      <c r="K1558" s="700" t="s">
        <v>5125</v>
      </c>
      <c r="L1558" s="945">
        <v>1</v>
      </c>
      <c r="M1558" s="271"/>
      <c r="P1558" s="271"/>
      <c r="Q1558" s="271"/>
      <c r="R1558" s="271"/>
      <c r="S1558" s="271"/>
      <c r="T1558" s="271"/>
    </row>
    <row r="1559" spans="3:20">
      <c r="C1559" s="412">
        <v>381</v>
      </c>
      <c r="D1559" s="696" t="s">
        <v>2240</v>
      </c>
      <c r="E1559" s="545" t="s">
        <v>2550</v>
      </c>
      <c r="F1559" s="523"/>
      <c r="G1559" s="697" t="s">
        <v>5219</v>
      </c>
      <c r="H1559" s="698" t="s">
        <v>2565</v>
      </c>
      <c r="I1559" s="701">
        <v>2622179</v>
      </c>
      <c r="J1559" s="702">
        <v>718826.17</v>
      </c>
      <c r="K1559" s="700" t="s">
        <v>5125</v>
      </c>
      <c r="L1559" s="945">
        <v>1</v>
      </c>
      <c r="M1559" s="271"/>
      <c r="P1559" s="271"/>
      <c r="Q1559" s="271"/>
      <c r="R1559" s="271"/>
      <c r="S1559" s="271"/>
      <c r="T1559" s="271"/>
    </row>
    <row r="1560" spans="3:20">
      <c r="C1560" s="412">
        <v>382</v>
      </c>
      <c r="D1560" s="696" t="s">
        <v>2240</v>
      </c>
      <c r="E1560" s="545" t="s">
        <v>2550</v>
      </c>
      <c r="F1560" s="523"/>
      <c r="G1560" s="697" t="s">
        <v>5220</v>
      </c>
      <c r="H1560" s="698" t="s">
        <v>2566</v>
      </c>
      <c r="I1560" s="699">
        <v>2622179</v>
      </c>
      <c r="J1560" s="699">
        <v>718826.17</v>
      </c>
      <c r="K1560" s="700" t="s">
        <v>5125</v>
      </c>
      <c r="L1560" s="945">
        <v>1</v>
      </c>
      <c r="M1560" s="271"/>
      <c r="P1560" s="271"/>
      <c r="Q1560" s="271"/>
      <c r="R1560" s="271"/>
      <c r="S1560" s="271"/>
      <c r="T1560" s="271"/>
    </row>
    <row r="1561" spans="3:20">
      <c r="C1561" s="412">
        <v>383</v>
      </c>
      <c r="D1561" s="696" t="s">
        <v>2240</v>
      </c>
      <c r="E1561" s="545" t="s">
        <v>2572</v>
      </c>
      <c r="F1561" s="523"/>
      <c r="G1561" s="697" t="s">
        <v>5221</v>
      </c>
      <c r="H1561" s="698" t="s">
        <v>2573</v>
      </c>
      <c r="I1561" s="699">
        <v>442725.04</v>
      </c>
      <c r="J1561" s="699">
        <v>442725.04</v>
      </c>
      <c r="K1561" s="700" t="s">
        <v>5125</v>
      </c>
      <c r="L1561" s="945">
        <v>1</v>
      </c>
      <c r="M1561" s="271"/>
      <c r="P1561" s="271"/>
      <c r="Q1561" s="271"/>
      <c r="R1561" s="271"/>
      <c r="S1561" s="271"/>
      <c r="T1561" s="271"/>
    </row>
    <row r="1562" spans="3:20">
      <c r="C1562" s="412">
        <v>384</v>
      </c>
      <c r="D1562" s="696" t="s">
        <v>2240</v>
      </c>
      <c r="E1562" s="545" t="s">
        <v>2574</v>
      </c>
      <c r="F1562" s="523"/>
      <c r="G1562" s="697" t="s">
        <v>5222</v>
      </c>
      <c r="H1562" s="698" t="s">
        <v>2575</v>
      </c>
      <c r="I1562" s="699">
        <v>107517</v>
      </c>
      <c r="J1562" s="699">
        <v>107517</v>
      </c>
      <c r="K1562" s="700" t="s">
        <v>5125</v>
      </c>
      <c r="L1562" s="945">
        <v>1</v>
      </c>
      <c r="M1562" s="271"/>
      <c r="P1562" s="271"/>
      <c r="Q1562" s="271"/>
      <c r="R1562" s="271"/>
      <c r="S1562" s="271"/>
      <c r="T1562" s="271"/>
    </row>
    <row r="1563" spans="3:20">
      <c r="C1563" s="412">
        <v>385</v>
      </c>
      <c r="D1563" s="696" t="s">
        <v>2240</v>
      </c>
      <c r="E1563" s="545" t="s">
        <v>2574</v>
      </c>
      <c r="F1563" s="523"/>
      <c r="G1563" s="697" t="s">
        <v>5223</v>
      </c>
      <c r="H1563" s="698" t="s">
        <v>2576</v>
      </c>
      <c r="I1563" s="699">
        <v>107517</v>
      </c>
      <c r="J1563" s="699">
        <v>107517</v>
      </c>
      <c r="K1563" s="700" t="s">
        <v>5125</v>
      </c>
      <c r="L1563" s="945">
        <v>1</v>
      </c>
      <c r="M1563" s="271"/>
      <c r="P1563" s="271"/>
      <c r="Q1563" s="271"/>
      <c r="R1563" s="271"/>
      <c r="S1563" s="271"/>
      <c r="T1563" s="271"/>
    </row>
    <row r="1564" spans="3:20">
      <c r="C1564" s="412">
        <v>386</v>
      </c>
      <c r="D1564" s="696" t="s">
        <v>2240</v>
      </c>
      <c r="E1564" s="545" t="s">
        <v>2574</v>
      </c>
      <c r="F1564" s="523"/>
      <c r="G1564" s="697" t="s">
        <v>5224</v>
      </c>
      <c r="H1564" s="698" t="s">
        <v>2577</v>
      </c>
      <c r="I1564" s="699">
        <v>107517</v>
      </c>
      <c r="J1564" s="699">
        <v>107517</v>
      </c>
      <c r="K1564" s="700" t="s">
        <v>5125</v>
      </c>
      <c r="L1564" s="945">
        <v>1</v>
      </c>
      <c r="M1564" s="271"/>
      <c r="P1564" s="271"/>
      <c r="Q1564" s="271"/>
      <c r="R1564" s="271"/>
      <c r="S1564" s="271"/>
      <c r="T1564" s="271"/>
    </row>
    <row r="1565" spans="3:20">
      <c r="C1565" s="412">
        <v>387</v>
      </c>
      <c r="D1565" s="696" t="s">
        <v>2240</v>
      </c>
      <c r="E1565" s="545" t="s">
        <v>2567</v>
      </c>
      <c r="F1565" s="523"/>
      <c r="G1565" s="697" t="s">
        <v>5225</v>
      </c>
      <c r="H1565" s="698" t="s">
        <v>2568</v>
      </c>
      <c r="I1565" s="699">
        <v>876145.1</v>
      </c>
      <c r="J1565" s="699">
        <v>876145.1</v>
      </c>
      <c r="K1565" s="700" t="s">
        <v>5125</v>
      </c>
      <c r="L1565" s="945">
        <v>1</v>
      </c>
      <c r="M1565" s="271"/>
      <c r="P1565" s="271"/>
      <c r="Q1565" s="271"/>
      <c r="R1565" s="271"/>
      <c r="S1565" s="271"/>
      <c r="T1565" s="271"/>
    </row>
    <row r="1566" spans="3:20">
      <c r="C1566" s="412">
        <v>388</v>
      </c>
      <c r="D1566" s="696" t="s">
        <v>2240</v>
      </c>
      <c r="E1566" s="545" t="s">
        <v>2567</v>
      </c>
      <c r="F1566" s="523"/>
      <c r="G1566" s="697" t="s">
        <v>5226</v>
      </c>
      <c r="H1566" s="698" t="s">
        <v>2569</v>
      </c>
      <c r="I1566" s="699">
        <v>876145.1</v>
      </c>
      <c r="J1566" s="699">
        <v>876145.1</v>
      </c>
      <c r="K1566" s="700" t="s">
        <v>5125</v>
      </c>
      <c r="L1566" s="945">
        <v>1</v>
      </c>
      <c r="M1566" s="271"/>
      <c r="P1566" s="271"/>
      <c r="Q1566" s="271"/>
      <c r="R1566" s="271"/>
      <c r="S1566" s="271"/>
      <c r="T1566" s="271"/>
    </row>
    <row r="1567" spans="3:20">
      <c r="C1567" s="412">
        <v>389</v>
      </c>
      <c r="D1567" s="696" t="s">
        <v>2240</v>
      </c>
      <c r="E1567" s="545" t="s">
        <v>2567</v>
      </c>
      <c r="F1567" s="523"/>
      <c r="G1567" s="697" t="s">
        <v>5227</v>
      </c>
      <c r="H1567" s="698" t="s">
        <v>2570</v>
      </c>
      <c r="I1567" s="699">
        <v>876145.1</v>
      </c>
      <c r="J1567" s="699">
        <v>876145.1</v>
      </c>
      <c r="K1567" s="700" t="s">
        <v>5125</v>
      </c>
      <c r="L1567" s="945">
        <v>1</v>
      </c>
      <c r="M1567" s="271"/>
      <c r="P1567" s="271"/>
      <c r="Q1567" s="271"/>
      <c r="R1567" s="271"/>
      <c r="S1567" s="271"/>
      <c r="T1567" s="271"/>
    </row>
    <row r="1568" spans="3:20">
      <c r="C1568" s="412">
        <v>390</v>
      </c>
      <c r="D1568" s="696" t="s">
        <v>2240</v>
      </c>
      <c r="E1568" s="545" t="s">
        <v>2567</v>
      </c>
      <c r="F1568" s="523"/>
      <c r="G1568" s="697" t="s">
        <v>5228</v>
      </c>
      <c r="H1568" s="698" t="s">
        <v>2571</v>
      </c>
      <c r="I1568" s="699">
        <v>876145.1</v>
      </c>
      <c r="J1568" s="699">
        <v>876145.1</v>
      </c>
      <c r="K1568" s="700" t="s">
        <v>5125</v>
      </c>
      <c r="L1568" s="945">
        <v>1</v>
      </c>
      <c r="M1568" s="271"/>
      <c r="P1568" s="271"/>
      <c r="Q1568" s="271"/>
      <c r="R1568" s="271"/>
      <c r="S1568" s="271"/>
      <c r="T1568" s="271"/>
    </row>
    <row r="1569" spans="3:20">
      <c r="C1569" s="412">
        <v>391</v>
      </c>
      <c r="D1569" s="696" t="s">
        <v>2240</v>
      </c>
      <c r="E1569" s="545" t="s">
        <v>2541</v>
      </c>
      <c r="F1569" s="523"/>
      <c r="G1569" s="697" t="s">
        <v>5229</v>
      </c>
      <c r="H1569" s="698" t="s">
        <v>2542</v>
      </c>
      <c r="I1569" s="699">
        <v>828879.08</v>
      </c>
      <c r="J1569" s="699">
        <v>828879.08</v>
      </c>
      <c r="K1569" s="416" t="s">
        <v>1707</v>
      </c>
      <c r="L1569" s="945" t="s">
        <v>5230</v>
      </c>
      <c r="M1569" s="271"/>
      <c r="P1569" s="271"/>
      <c r="Q1569" s="271"/>
      <c r="R1569" s="271"/>
      <c r="S1569" s="271"/>
      <c r="T1569" s="271"/>
    </row>
    <row r="1570" spans="3:20">
      <c r="C1570" s="412">
        <v>392</v>
      </c>
      <c r="D1570" s="696" t="s">
        <v>5231</v>
      </c>
      <c r="E1570" s="545" t="s">
        <v>5232</v>
      </c>
      <c r="F1570" s="523"/>
      <c r="G1570" s="697">
        <v>166500005803</v>
      </c>
      <c r="H1570" s="698" t="s">
        <v>5233</v>
      </c>
      <c r="I1570" s="699">
        <v>3698190.6</v>
      </c>
      <c r="J1570" s="699">
        <v>2254833.41</v>
      </c>
      <c r="K1570" s="700" t="s">
        <v>1709</v>
      </c>
      <c r="L1570" s="945">
        <v>25.06</v>
      </c>
      <c r="M1570" s="271"/>
      <c r="P1570" s="271"/>
      <c r="Q1570" s="271"/>
      <c r="R1570" s="271"/>
      <c r="S1570" s="271"/>
      <c r="T1570" s="271"/>
    </row>
    <row r="1571" spans="3:20">
      <c r="C1571" s="412">
        <v>393</v>
      </c>
      <c r="D1571" s="696" t="s">
        <v>5231</v>
      </c>
      <c r="E1571" s="545" t="s">
        <v>5232</v>
      </c>
      <c r="F1571" s="523"/>
      <c r="G1571" s="697">
        <v>166500005804</v>
      </c>
      <c r="H1571" s="698" t="s">
        <v>5234</v>
      </c>
      <c r="I1571" s="699">
        <v>3698190.61</v>
      </c>
      <c r="J1571" s="699">
        <v>2254833.42</v>
      </c>
      <c r="K1571" s="700" t="s">
        <v>1709</v>
      </c>
      <c r="L1571" s="945">
        <v>25.06</v>
      </c>
      <c r="M1571" s="271"/>
      <c r="P1571" s="271"/>
      <c r="Q1571" s="271"/>
      <c r="R1571" s="271"/>
      <c r="S1571" s="271"/>
      <c r="T1571" s="271"/>
    </row>
    <row r="1572" spans="3:20">
      <c r="C1572" s="412">
        <v>394</v>
      </c>
      <c r="D1572" s="696" t="s">
        <v>5231</v>
      </c>
      <c r="E1572" s="545" t="s">
        <v>5235</v>
      </c>
      <c r="F1572" s="523"/>
      <c r="G1572" s="697" t="s">
        <v>5236</v>
      </c>
      <c r="H1572" s="698" t="s">
        <v>5237</v>
      </c>
      <c r="I1572" s="699">
        <v>350000</v>
      </c>
      <c r="J1572" s="699">
        <v>350000</v>
      </c>
      <c r="K1572" s="700" t="s">
        <v>1737</v>
      </c>
      <c r="L1572" s="945">
        <v>20.05</v>
      </c>
      <c r="M1572" s="271"/>
      <c r="P1572" s="271"/>
      <c r="Q1572" s="271"/>
      <c r="R1572" s="271"/>
      <c r="S1572" s="271"/>
      <c r="T1572" s="271"/>
    </row>
    <row r="1573" spans="3:20">
      <c r="C1573" s="412">
        <v>395</v>
      </c>
      <c r="D1573" s="696" t="s">
        <v>5231</v>
      </c>
      <c r="E1573" s="545" t="s">
        <v>5238</v>
      </c>
      <c r="F1573" s="523"/>
      <c r="G1573" s="697" t="s">
        <v>5239</v>
      </c>
      <c r="H1573" s="698" t="s">
        <v>5240</v>
      </c>
      <c r="I1573" s="699">
        <v>1500000</v>
      </c>
      <c r="J1573" s="699">
        <v>1500000</v>
      </c>
      <c r="K1573" s="700" t="s">
        <v>1737</v>
      </c>
      <c r="L1573" s="945">
        <v>20.05</v>
      </c>
      <c r="M1573" s="271"/>
      <c r="P1573" s="271"/>
      <c r="Q1573" s="271"/>
      <c r="R1573" s="271"/>
      <c r="S1573" s="271"/>
      <c r="T1573" s="271"/>
    </row>
    <row r="1574" spans="3:20">
      <c r="C1574" s="412">
        <v>396</v>
      </c>
      <c r="D1574" s="696" t="s">
        <v>5231</v>
      </c>
      <c r="E1574" s="545" t="s">
        <v>5241</v>
      </c>
      <c r="F1574" s="523"/>
      <c r="G1574" s="697" t="s">
        <v>5242</v>
      </c>
      <c r="H1574" s="698" t="s">
        <v>5243</v>
      </c>
      <c r="I1574" s="699">
        <v>1606500</v>
      </c>
      <c r="J1574" s="699">
        <v>1015841.58</v>
      </c>
      <c r="K1574" s="700" t="s">
        <v>1737</v>
      </c>
      <c r="L1574" s="945">
        <v>20.05</v>
      </c>
      <c r="M1574" s="271"/>
      <c r="P1574" s="271"/>
      <c r="Q1574" s="271"/>
      <c r="R1574" s="271"/>
      <c r="S1574" s="271"/>
      <c r="T1574" s="271"/>
    </row>
    <row r="1575" spans="3:20">
      <c r="C1575" s="412">
        <v>397</v>
      </c>
      <c r="D1575" s="696" t="s">
        <v>5231</v>
      </c>
      <c r="E1575" s="545" t="s">
        <v>5244</v>
      </c>
      <c r="F1575" s="523"/>
      <c r="G1575" s="697" t="s">
        <v>5245</v>
      </c>
      <c r="H1575" s="698" t="s">
        <v>5246</v>
      </c>
      <c r="I1575" s="699">
        <v>7862523.5300000003</v>
      </c>
      <c r="J1575" s="699">
        <v>1983399.29</v>
      </c>
      <c r="K1575" s="700" t="s">
        <v>1710</v>
      </c>
      <c r="L1575" s="945">
        <v>3.06</v>
      </c>
      <c r="M1575" s="271"/>
      <c r="P1575" s="271"/>
      <c r="Q1575" s="271"/>
      <c r="R1575" s="271"/>
      <c r="S1575" s="271"/>
      <c r="T1575" s="271"/>
    </row>
    <row r="1576" spans="3:20">
      <c r="C1576" s="412">
        <v>398</v>
      </c>
      <c r="D1576" s="696" t="s">
        <v>5231</v>
      </c>
      <c r="E1576" s="545" t="s">
        <v>5247</v>
      </c>
      <c r="F1576" s="523"/>
      <c r="G1576" s="697" t="s">
        <v>5248</v>
      </c>
      <c r="H1576" s="698" t="s">
        <v>5249</v>
      </c>
      <c r="I1576" s="699">
        <v>340761.59999999998</v>
      </c>
      <c r="J1576" s="699">
        <v>340761.59999999998</v>
      </c>
      <c r="K1576" s="700" t="s">
        <v>1707</v>
      </c>
      <c r="L1576" s="945">
        <v>10.050000000000001</v>
      </c>
      <c r="M1576" s="271"/>
      <c r="P1576" s="271"/>
      <c r="Q1576" s="271"/>
      <c r="R1576" s="271"/>
      <c r="S1576" s="271"/>
      <c r="T1576" s="271"/>
    </row>
    <row r="1577" spans="3:20">
      <c r="C1577" s="412">
        <v>399</v>
      </c>
      <c r="D1577" s="696" t="s">
        <v>5231</v>
      </c>
      <c r="E1577" s="545" t="s">
        <v>5247</v>
      </c>
      <c r="F1577" s="523"/>
      <c r="G1577" s="697" t="s">
        <v>5250</v>
      </c>
      <c r="H1577" s="698" t="s">
        <v>5251</v>
      </c>
      <c r="I1577" s="699">
        <v>340761.59999999998</v>
      </c>
      <c r="J1577" s="699">
        <v>340761.59999999998</v>
      </c>
      <c r="K1577" s="700" t="s">
        <v>1707</v>
      </c>
      <c r="L1577" s="945">
        <v>10.06</v>
      </c>
      <c r="M1577" s="271"/>
      <c r="P1577" s="271"/>
      <c r="Q1577" s="271"/>
      <c r="R1577" s="271"/>
      <c r="S1577" s="271"/>
      <c r="T1577" s="271"/>
    </row>
    <row r="1578" spans="3:20">
      <c r="C1578" s="412">
        <v>400</v>
      </c>
      <c r="D1578" s="696" t="s">
        <v>5252</v>
      </c>
      <c r="E1578" s="545" t="s">
        <v>3039</v>
      </c>
      <c r="F1578" s="523"/>
      <c r="G1578" s="697" t="s">
        <v>5253</v>
      </c>
      <c r="H1578" s="698" t="s">
        <v>5254</v>
      </c>
      <c r="I1578" s="699">
        <v>285000</v>
      </c>
      <c r="J1578" s="699">
        <v>285000</v>
      </c>
      <c r="K1578" s="700" t="s">
        <v>1707</v>
      </c>
      <c r="L1578" s="945">
        <v>15.2</v>
      </c>
      <c r="M1578" s="271"/>
      <c r="P1578" s="271"/>
      <c r="Q1578" s="271"/>
      <c r="R1578" s="271"/>
      <c r="S1578" s="271"/>
      <c r="T1578" s="271"/>
    </row>
    <row r="1579" spans="3:20">
      <c r="C1579" s="412">
        <v>401</v>
      </c>
      <c r="D1579" s="696" t="s">
        <v>5252</v>
      </c>
      <c r="E1579" s="545" t="s">
        <v>3039</v>
      </c>
      <c r="F1579" s="523"/>
      <c r="G1579" s="697" t="s">
        <v>5255</v>
      </c>
      <c r="H1579" s="698" t="s">
        <v>5256</v>
      </c>
      <c r="I1579" s="699">
        <v>285000</v>
      </c>
      <c r="J1579" s="699">
        <v>285000</v>
      </c>
      <c r="K1579" s="700" t="s">
        <v>1707</v>
      </c>
      <c r="L1579" s="945">
        <v>15.2</v>
      </c>
      <c r="M1579" s="271"/>
      <c r="P1579" s="271"/>
      <c r="Q1579" s="271"/>
      <c r="R1579" s="271"/>
      <c r="S1579" s="271"/>
      <c r="T1579" s="271"/>
    </row>
    <row r="1580" spans="3:20">
      <c r="C1580" s="412">
        <v>402</v>
      </c>
      <c r="D1580" s="696" t="s">
        <v>5252</v>
      </c>
      <c r="E1580" s="545" t="s">
        <v>3039</v>
      </c>
      <c r="F1580" s="523"/>
      <c r="G1580" s="697" t="s">
        <v>5257</v>
      </c>
      <c r="H1580" s="698" t="s">
        <v>5258</v>
      </c>
      <c r="I1580" s="699">
        <v>285000</v>
      </c>
      <c r="J1580" s="699">
        <v>285000</v>
      </c>
      <c r="K1580" s="700" t="s">
        <v>1707</v>
      </c>
      <c r="L1580" s="945">
        <v>15.2</v>
      </c>
      <c r="M1580" s="271"/>
      <c r="P1580" s="271"/>
      <c r="Q1580" s="271"/>
      <c r="R1580" s="271"/>
      <c r="S1580" s="271"/>
      <c r="T1580" s="271"/>
    </row>
    <row r="1581" spans="3:20">
      <c r="C1581" s="412">
        <v>403</v>
      </c>
      <c r="D1581" s="696" t="s">
        <v>5252</v>
      </c>
      <c r="E1581" s="545" t="s">
        <v>3039</v>
      </c>
      <c r="F1581" s="523"/>
      <c r="G1581" s="697" t="s">
        <v>5259</v>
      </c>
      <c r="H1581" s="698" t="s">
        <v>5260</v>
      </c>
      <c r="I1581" s="699">
        <v>147518.01999999999</v>
      </c>
      <c r="J1581" s="699">
        <v>147518.01999999999</v>
      </c>
      <c r="K1581" s="700" t="s">
        <v>1707</v>
      </c>
      <c r="L1581" s="945">
        <v>15.2</v>
      </c>
      <c r="M1581" s="271"/>
      <c r="P1581" s="271"/>
      <c r="Q1581" s="271"/>
      <c r="R1581" s="271"/>
      <c r="S1581" s="271"/>
      <c r="T1581" s="271"/>
    </row>
    <row r="1582" spans="3:20">
      <c r="C1582" s="412">
        <v>404</v>
      </c>
      <c r="D1582" s="696" t="s">
        <v>5252</v>
      </c>
      <c r="E1582" s="545" t="s">
        <v>3039</v>
      </c>
      <c r="F1582" s="523"/>
      <c r="G1582" s="697" t="s">
        <v>5261</v>
      </c>
      <c r="H1582" s="698" t="s">
        <v>5262</v>
      </c>
      <c r="I1582" s="699">
        <v>147518.01999999999</v>
      </c>
      <c r="J1582" s="699">
        <v>147518.01999999999</v>
      </c>
      <c r="K1582" s="700" t="s">
        <v>1707</v>
      </c>
      <c r="L1582" s="945">
        <v>15.2</v>
      </c>
      <c r="M1582" s="271"/>
      <c r="P1582" s="271"/>
      <c r="Q1582" s="271"/>
      <c r="R1582" s="271"/>
      <c r="S1582" s="271"/>
      <c r="T1582" s="271"/>
    </row>
    <row r="1583" spans="3:20">
      <c r="C1583" s="412">
        <v>405</v>
      </c>
      <c r="D1583" s="696" t="s">
        <v>5252</v>
      </c>
      <c r="E1583" s="545" t="s">
        <v>3039</v>
      </c>
      <c r="F1583" s="523"/>
      <c r="G1583" s="697" t="s">
        <v>5263</v>
      </c>
      <c r="H1583" s="698" t="s">
        <v>5264</v>
      </c>
      <c r="I1583" s="699">
        <v>147518.01999999999</v>
      </c>
      <c r="J1583" s="699">
        <v>147518.01999999999</v>
      </c>
      <c r="K1583" s="700" t="s">
        <v>1707</v>
      </c>
      <c r="L1583" s="945">
        <v>15.2</v>
      </c>
      <c r="M1583" s="271"/>
      <c r="P1583" s="271"/>
      <c r="Q1583" s="271"/>
      <c r="R1583" s="271"/>
      <c r="S1583" s="271"/>
      <c r="T1583" s="271"/>
    </row>
    <row r="1584" spans="3:20">
      <c r="C1584" s="412">
        <v>406</v>
      </c>
      <c r="D1584" s="696" t="s">
        <v>5252</v>
      </c>
      <c r="E1584" s="545" t="s">
        <v>3039</v>
      </c>
      <c r="F1584" s="523"/>
      <c r="G1584" s="697" t="s">
        <v>5265</v>
      </c>
      <c r="H1584" s="698" t="s">
        <v>5266</v>
      </c>
      <c r="I1584" s="699">
        <v>147518.01999999999</v>
      </c>
      <c r="J1584" s="699">
        <v>147518.01999999999</v>
      </c>
      <c r="K1584" s="700" t="s">
        <v>1707</v>
      </c>
      <c r="L1584" s="945">
        <v>15.2</v>
      </c>
      <c r="M1584" s="271"/>
      <c r="P1584" s="271"/>
      <c r="Q1584" s="271"/>
      <c r="R1584" s="271"/>
      <c r="S1584" s="271"/>
      <c r="T1584" s="271"/>
    </row>
    <row r="1585" spans="3:20">
      <c r="C1585" s="412">
        <v>407</v>
      </c>
      <c r="D1585" s="696" t="s">
        <v>5252</v>
      </c>
      <c r="E1585" s="545" t="s">
        <v>5267</v>
      </c>
      <c r="F1585" s="523"/>
      <c r="G1585" s="697" t="s">
        <v>5268</v>
      </c>
      <c r="H1585" s="698" t="s">
        <v>5269</v>
      </c>
      <c r="I1585" s="699">
        <v>181462.73</v>
      </c>
      <c r="J1585" s="699">
        <v>181462.73</v>
      </c>
      <c r="K1585" s="700" t="s">
        <v>1707</v>
      </c>
      <c r="L1585" s="945">
        <v>15.2</v>
      </c>
      <c r="M1585" s="271"/>
      <c r="P1585" s="271"/>
      <c r="Q1585" s="271"/>
      <c r="R1585" s="271"/>
      <c r="S1585" s="271"/>
      <c r="T1585" s="271"/>
    </row>
    <row r="1586" spans="3:20">
      <c r="C1586" s="412">
        <v>408</v>
      </c>
      <c r="D1586" s="696" t="s">
        <v>5252</v>
      </c>
      <c r="E1586" s="545" t="s">
        <v>5267</v>
      </c>
      <c r="F1586" s="523"/>
      <c r="G1586" s="697" t="s">
        <v>5270</v>
      </c>
      <c r="H1586" s="698" t="s">
        <v>5271</v>
      </c>
      <c r="I1586" s="699">
        <v>181462.73</v>
      </c>
      <c r="J1586" s="699">
        <v>181462.73</v>
      </c>
      <c r="K1586" s="700" t="s">
        <v>1707</v>
      </c>
      <c r="L1586" s="945">
        <v>15.2</v>
      </c>
      <c r="M1586" s="271"/>
      <c r="P1586" s="271"/>
      <c r="Q1586" s="271"/>
      <c r="R1586" s="271"/>
      <c r="S1586" s="271"/>
      <c r="T1586" s="271"/>
    </row>
    <row r="1587" spans="3:20">
      <c r="C1587" s="412">
        <v>409</v>
      </c>
      <c r="D1587" s="696" t="s">
        <v>5252</v>
      </c>
      <c r="E1587" s="545" t="s">
        <v>5267</v>
      </c>
      <c r="F1587" s="523"/>
      <c r="G1587" s="697" t="s">
        <v>5272</v>
      </c>
      <c r="H1587" s="698" t="s">
        <v>5273</v>
      </c>
      <c r="I1587" s="699">
        <v>181462.73</v>
      </c>
      <c r="J1587" s="699">
        <v>181462.73</v>
      </c>
      <c r="K1587" s="700" t="s">
        <v>1707</v>
      </c>
      <c r="L1587" s="945">
        <v>15.2</v>
      </c>
      <c r="M1587" s="271"/>
      <c r="P1587" s="271"/>
      <c r="Q1587" s="271"/>
      <c r="R1587" s="271"/>
      <c r="S1587" s="271"/>
      <c r="T1587" s="271"/>
    </row>
    <row r="1588" spans="3:20">
      <c r="C1588" s="412">
        <v>410</v>
      </c>
      <c r="D1588" s="696" t="s">
        <v>5252</v>
      </c>
      <c r="E1588" s="545" t="s">
        <v>5267</v>
      </c>
      <c r="F1588" s="523"/>
      <c r="G1588" s="697" t="s">
        <v>5274</v>
      </c>
      <c r="H1588" s="698" t="s">
        <v>5275</v>
      </c>
      <c r="I1588" s="699">
        <v>181462.73</v>
      </c>
      <c r="J1588" s="699">
        <v>181462.73</v>
      </c>
      <c r="K1588" s="700" t="s">
        <v>1707</v>
      </c>
      <c r="L1588" s="945">
        <v>15.2</v>
      </c>
      <c r="M1588" s="271"/>
      <c r="P1588" s="271"/>
      <c r="Q1588" s="271"/>
      <c r="R1588" s="271"/>
      <c r="S1588" s="271"/>
      <c r="T1588" s="271"/>
    </row>
    <row r="1589" spans="3:20">
      <c r="C1589" s="412">
        <v>411</v>
      </c>
      <c r="D1589" s="696" t="s">
        <v>5252</v>
      </c>
      <c r="E1589" s="545" t="s">
        <v>5267</v>
      </c>
      <c r="F1589" s="523"/>
      <c r="G1589" s="697" t="s">
        <v>5276</v>
      </c>
      <c r="H1589" s="698" t="s">
        <v>5277</v>
      </c>
      <c r="I1589" s="699">
        <v>181462.73</v>
      </c>
      <c r="J1589" s="699">
        <v>181462.73</v>
      </c>
      <c r="K1589" s="700" t="s">
        <v>1707</v>
      </c>
      <c r="L1589" s="945">
        <v>15.2</v>
      </c>
      <c r="M1589" s="271"/>
      <c r="P1589" s="271"/>
      <c r="Q1589" s="271"/>
      <c r="R1589" s="271"/>
      <c r="S1589" s="271"/>
      <c r="T1589" s="271"/>
    </row>
    <row r="1590" spans="3:20">
      <c r="C1590" s="412">
        <v>412</v>
      </c>
      <c r="D1590" s="696" t="s">
        <v>5252</v>
      </c>
      <c r="E1590" s="545" t="s">
        <v>5267</v>
      </c>
      <c r="F1590" s="523"/>
      <c r="G1590" s="697" t="s">
        <v>5278</v>
      </c>
      <c r="H1590" s="698" t="s">
        <v>5279</v>
      </c>
      <c r="I1590" s="699">
        <v>181462.73</v>
      </c>
      <c r="J1590" s="699">
        <v>181462.73</v>
      </c>
      <c r="K1590" s="700" t="s">
        <v>1707</v>
      </c>
      <c r="L1590" s="945">
        <v>15.2</v>
      </c>
      <c r="M1590" s="271"/>
      <c r="P1590" s="271"/>
      <c r="Q1590" s="271"/>
      <c r="R1590" s="271"/>
      <c r="S1590" s="271"/>
      <c r="T1590" s="271"/>
    </row>
    <row r="1591" spans="3:20">
      <c r="C1591" s="412">
        <v>413</v>
      </c>
      <c r="D1591" s="696" t="s">
        <v>2223</v>
      </c>
      <c r="E1591" s="545" t="s">
        <v>5280</v>
      </c>
      <c r="F1591" s="523"/>
      <c r="G1591" s="697" t="s">
        <v>5281</v>
      </c>
      <c r="H1591" s="698" t="s">
        <v>5282</v>
      </c>
      <c r="I1591" s="699">
        <v>2000000</v>
      </c>
      <c r="J1591" s="699">
        <v>332977.05</v>
      </c>
      <c r="K1591" s="700" t="s">
        <v>1707</v>
      </c>
      <c r="L1591" s="945">
        <v>150</v>
      </c>
      <c r="M1591" s="271"/>
      <c r="P1591" s="271"/>
      <c r="Q1591" s="271"/>
      <c r="R1591" s="271"/>
      <c r="S1591" s="271"/>
      <c r="T1591" s="271"/>
    </row>
    <row r="1592" spans="3:20">
      <c r="C1592" s="412">
        <v>414</v>
      </c>
      <c r="D1592" s="696" t="s">
        <v>2223</v>
      </c>
      <c r="E1592" s="545" t="s">
        <v>5280</v>
      </c>
      <c r="F1592" s="523"/>
      <c r="G1592" s="697" t="s">
        <v>5283</v>
      </c>
      <c r="H1592" s="698" t="s">
        <v>5284</v>
      </c>
      <c r="I1592" s="699">
        <v>2000000</v>
      </c>
      <c r="J1592" s="699">
        <v>332977.05</v>
      </c>
      <c r="K1592" s="700" t="s">
        <v>1707</v>
      </c>
      <c r="L1592" s="945">
        <v>400</v>
      </c>
      <c r="M1592" s="271"/>
      <c r="P1592" s="271"/>
      <c r="Q1592" s="271"/>
      <c r="R1592" s="271"/>
      <c r="S1592" s="271"/>
      <c r="T1592" s="271"/>
    </row>
    <row r="1593" spans="3:20">
      <c r="C1593" s="412">
        <v>415</v>
      </c>
      <c r="D1593" s="696" t="s">
        <v>2223</v>
      </c>
      <c r="E1593" s="545" t="s">
        <v>2684</v>
      </c>
      <c r="F1593" s="523"/>
      <c r="G1593" s="697" t="s">
        <v>5285</v>
      </c>
      <c r="H1593" s="698" t="s">
        <v>5286</v>
      </c>
      <c r="I1593" s="699">
        <v>3900000.01</v>
      </c>
      <c r="J1593" s="699">
        <v>35067.9</v>
      </c>
      <c r="K1593" s="700" t="s">
        <v>1707</v>
      </c>
      <c r="L1593" s="945">
        <v>30</v>
      </c>
      <c r="M1593" s="271"/>
      <c r="P1593" s="271"/>
      <c r="Q1593" s="271"/>
      <c r="R1593" s="271"/>
      <c r="S1593" s="271"/>
      <c r="T1593" s="271"/>
    </row>
    <row r="1594" spans="3:20">
      <c r="C1594" s="412">
        <v>416</v>
      </c>
      <c r="D1594" s="696" t="s">
        <v>2223</v>
      </c>
      <c r="E1594" s="545" t="s">
        <v>2782</v>
      </c>
      <c r="F1594" s="523"/>
      <c r="G1594" s="697" t="s">
        <v>5287</v>
      </c>
      <c r="H1594" s="698" t="s">
        <v>5288</v>
      </c>
      <c r="I1594" s="699">
        <v>9400000</v>
      </c>
      <c r="J1594" s="699">
        <v>6144.26</v>
      </c>
      <c r="K1594" s="700" t="s">
        <v>1707</v>
      </c>
      <c r="L1594" s="945">
        <v>10</v>
      </c>
      <c r="M1594" s="271"/>
      <c r="P1594" s="271"/>
      <c r="Q1594" s="271"/>
      <c r="R1594" s="271"/>
      <c r="S1594" s="271"/>
      <c r="T1594" s="271"/>
    </row>
    <row r="1595" spans="3:20">
      <c r="C1595" s="412">
        <v>417</v>
      </c>
      <c r="D1595" s="696" t="s">
        <v>2223</v>
      </c>
      <c r="E1595" s="545" t="s">
        <v>2767</v>
      </c>
      <c r="F1595" s="523"/>
      <c r="G1595" s="697" t="s">
        <v>5289</v>
      </c>
      <c r="H1595" s="698" t="s">
        <v>2768</v>
      </c>
      <c r="I1595" s="699">
        <v>221506.87</v>
      </c>
      <c r="J1595" s="699">
        <v>221506.87</v>
      </c>
      <c r="K1595" s="700" t="s">
        <v>1707</v>
      </c>
      <c r="L1595" s="945">
        <v>5</v>
      </c>
      <c r="M1595" s="271"/>
      <c r="P1595" s="271"/>
      <c r="Q1595" s="271"/>
      <c r="R1595" s="271"/>
      <c r="S1595" s="271"/>
      <c r="T1595" s="271"/>
    </row>
    <row r="1596" spans="3:20">
      <c r="C1596" s="412">
        <v>418</v>
      </c>
      <c r="D1596" s="696" t="s">
        <v>2223</v>
      </c>
      <c r="E1596" s="545" t="s">
        <v>2769</v>
      </c>
      <c r="F1596" s="523"/>
      <c r="G1596" s="697" t="s">
        <v>5290</v>
      </c>
      <c r="H1596" s="698" t="s">
        <v>2770</v>
      </c>
      <c r="I1596" s="699">
        <v>290000</v>
      </c>
      <c r="J1596" s="699">
        <v>290000</v>
      </c>
      <c r="K1596" s="700" t="s">
        <v>1707</v>
      </c>
      <c r="L1596" s="945">
        <v>5</v>
      </c>
      <c r="M1596" s="271"/>
      <c r="P1596" s="271"/>
      <c r="Q1596" s="271"/>
      <c r="R1596" s="271"/>
      <c r="S1596" s="271"/>
      <c r="T1596" s="271"/>
    </row>
    <row r="1597" spans="3:20">
      <c r="C1597" s="412">
        <v>419</v>
      </c>
      <c r="D1597" s="696" t="s">
        <v>2223</v>
      </c>
      <c r="E1597" s="545" t="s">
        <v>1732</v>
      </c>
      <c r="F1597" s="523"/>
      <c r="G1597" s="697" t="s">
        <v>5291</v>
      </c>
      <c r="H1597" s="698" t="s">
        <v>5292</v>
      </c>
      <c r="I1597" s="699">
        <v>600000</v>
      </c>
      <c r="J1597" s="699">
        <v>600000</v>
      </c>
      <c r="K1597" s="700" t="s">
        <v>1707</v>
      </c>
      <c r="L1597" s="945">
        <v>10</v>
      </c>
      <c r="M1597" s="271"/>
      <c r="P1597" s="271"/>
      <c r="Q1597" s="271"/>
      <c r="R1597" s="271"/>
      <c r="S1597" s="271"/>
      <c r="T1597" s="271"/>
    </row>
    <row r="1598" spans="3:20">
      <c r="C1598" s="412">
        <v>420</v>
      </c>
      <c r="D1598" s="696" t="s">
        <v>2223</v>
      </c>
      <c r="E1598" s="545" t="s">
        <v>5293</v>
      </c>
      <c r="F1598" s="523"/>
      <c r="G1598" s="697" t="s">
        <v>5294</v>
      </c>
      <c r="H1598" s="698" t="s">
        <v>5295</v>
      </c>
      <c r="I1598" s="699">
        <v>1000000.16</v>
      </c>
      <c r="J1598" s="699">
        <v>1000000.16</v>
      </c>
      <c r="K1598" s="700" t="s">
        <v>1709</v>
      </c>
      <c r="L1598" s="945">
        <v>17</v>
      </c>
      <c r="M1598" s="271"/>
      <c r="P1598" s="271"/>
      <c r="Q1598" s="271"/>
      <c r="R1598" s="271"/>
      <c r="S1598" s="271"/>
      <c r="T1598" s="271"/>
    </row>
    <row r="1599" spans="3:20">
      <c r="C1599" s="412">
        <v>421</v>
      </c>
      <c r="D1599" s="696" t="s">
        <v>2223</v>
      </c>
      <c r="E1599" s="545" t="s">
        <v>5296</v>
      </c>
      <c r="F1599" s="523"/>
      <c r="G1599" s="697" t="s">
        <v>5297</v>
      </c>
      <c r="H1599" s="698" t="s">
        <v>5298</v>
      </c>
      <c r="I1599" s="699">
        <v>1033772.28</v>
      </c>
      <c r="J1599" s="699">
        <v>1033772.28</v>
      </c>
      <c r="K1599" s="700" t="s">
        <v>1709</v>
      </c>
      <c r="L1599" s="945">
        <v>14</v>
      </c>
      <c r="M1599" s="271"/>
      <c r="P1599" s="271"/>
      <c r="Q1599" s="271"/>
      <c r="R1599" s="271"/>
      <c r="S1599" s="271"/>
      <c r="T1599" s="271"/>
    </row>
    <row r="1600" spans="3:20">
      <c r="C1600" s="412">
        <v>422</v>
      </c>
      <c r="D1600" s="696" t="s">
        <v>2223</v>
      </c>
      <c r="E1600" s="545" t="s">
        <v>5296</v>
      </c>
      <c r="F1600" s="523"/>
      <c r="G1600" s="697" t="s">
        <v>5299</v>
      </c>
      <c r="H1600" s="698" t="s">
        <v>5300</v>
      </c>
      <c r="I1600" s="699">
        <v>1392098.96</v>
      </c>
      <c r="J1600" s="699">
        <v>1392098.96</v>
      </c>
      <c r="K1600" s="700" t="s">
        <v>1709</v>
      </c>
      <c r="L1600" s="945">
        <v>10</v>
      </c>
      <c r="M1600" s="271"/>
      <c r="P1600" s="271"/>
      <c r="Q1600" s="271"/>
      <c r="R1600" s="271"/>
      <c r="S1600" s="271"/>
      <c r="T1600" s="271"/>
    </row>
    <row r="1601" spans="3:20">
      <c r="C1601" s="412">
        <v>423</v>
      </c>
      <c r="D1601" s="696" t="s">
        <v>2223</v>
      </c>
      <c r="E1601" s="545" t="s">
        <v>5301</v>
      </c>
      <c r="F1601" s="523"/>
      <c r="G1601" s="697" t="s">
        <v>5302</v>
      </c>
      <c r="H1601" s="698" t="s">
        <v>5303</v>
      </c>
      <c r="I1601" s="699">
        <v>1500000</v>
      </c>
      <c r="J1601" s="699">
        <v>1500000</v>
      </c>
      <c r="K1601" s="700" t="s">
        <v>1709</v>
      </c>
      <c r="L1601" s="945">
        <v>12</v>
      </c>
      <c r="M1601" s="271"/>
      <c r="P1601" s="271"/>
      <c r="Q1601" s="271"/>
      <c r="R1601" s="271"/>
      <c r="S1601" s="271"/>
      <c r="T1601" s="271"/>
    </row>
    <row r="1602" spans="3:20">
      <c r="C1602" s="412">
        <v>424</v>
      </c>
      <c r="D1602" s="696" t="s">
        <v>2223</v>
      </c>
      <c r="E1602" s="545" t="s">
        <v>2945</v>
      </c>
      <c r="F1602" s="523"/>
      <c r="G1602" s="697" t="s">
        <v>5304</v>
      </c>
      <c r="H1602" s="698" t="s">
        <v>5305</v>
      </c>
      <c r="I1602" s="699">
        <v>149999.99</v>
      </c>
      <c r="J1602" s="699">
        <v>149999.99</v>
      </c>
      <c r="K1602" s="414" t="s">
        <v>1712</v>
      </c>
      <c r="L1602" s="945">
        <v>8</v>
      </c>
      <c r="M1602" s="271"/>
      <c r="P1602" s="271"/>
      <c r="Q1602" s="271"/>
      <c r="R1602" s="271"/>
      <c r="S1602" s="271"/>
      <c r="T1602" s="271"/>
    </row>
    <row r="1603" spans="3:20">
      <c r="C1603" s="412">
        <v>425</v>
      </c>
      <c r="D1603" s="696" t="s">
        <v>2223</v>
      </c>
      <c r="E1603" s="545" t="s">
        <v>5306</v>
      </c>
      <c r="F1603" s="523"/>
      <c r="G1603" s="697" t="s">
        <v>5307</v>
      </c>
      <c r="H1603" s="698" t="s">
        <v>5308</v>
      </c>
      <c r="I1603" s="699">
        <v>180000</v>
      </c>
      <c r="J1603" s="699">
        <v>180000</v>
      </c>
      <c r="K1603" s="414" t="s">
        <v>1712</v>
      </c>
      <c r="L1603" s="945">
        <v>7</v>
      </c>
      <c r="M1603" s="271"/>
      <c r="P1603" s="271"/>
      <c r="Q1603" s="271"/>
      <c r="R1603" s="271"/>
      <c r="S1603" s="271"/>
      <c r="T1603" s="271"/>
    </row>
    <row r="1604" spans="3:20">
      <c r="C1604" s="412">
        <v>426</v>
      </c>
      <c r="D1604" s="696" t="s">
        <v>2223</v>
      </c>
      <c r="E1604" s="545" t="s">
        <v>5306</v>
      </c>
      <c r="F1604" s="523"/>
      <c r="G1604" s="697" t="s">
        <v>5309</v>
      </c>
      <c r="H1604" s="698" t="s">
        <v>5310</v>
      </c>
      <c r="I1604" s="699">
        <v>180000</v>
      </c>
      <c r="J1604" s="699">
        <v>180000</v>
      </c>
      <c r="K1604" s="414" t="s">
        <v>1712</v>
      </c>
      <c r="L1604" s="945">
        <v>9</v>
      </c>
      <c r="M1604" s="271"/>
      <c r="P1604" s="271"/>
      <c r="Q1604" s="271"/>
      <c r="R1604" s="271"/>
      <c r="S1604" s="271"/>
      <c r="T1604" s="271"/>
    </row>
    <row r="1605" spans="3:20">
      <c r="C1605" s="412">
        <v>427</v>
      </c>
      <c r="D1605" s="696" t="s">
        <v>2223</v>
      </c>
      <c r="E1605" s="545" t="s">
        <v>5311</v>
      </c>
      <c r="F1605" s="523"/>
      <c r="G1605" s="703" t="s">
        <v>5312</v>
      </c>
      <c r="H1605" s="698" t="s">
        <v>5313</v>
      </c>
      <c r="I1605" s="699">
        <v>212499.24</v>
      </c>
      <c r="J1605" s="699">
        <v>212499.24</v>
      </c>
      <c r="K1605" s="700" t="s">
        <v>1713</v>
      </c>
      <c r="L1605" s="945">
        <v>11</v>
      </c>
      <c r="M1605" s="271"/>
      <c r="P1605" s="271"/>
      <c r="Q1605" s="271"/>
      <c r="R1605" s="271"/>
      <c r="S1605" s="271"/>
      <c r="T1605" s="271"/>
    </row>
    <row r="1606" spans="3:20">
      <c r="C1606" s="412">
        <v>428</v>
      </c>
      <c r="D1606" s="696" t="s">
        <v>2223</v>
      </c>
      <c r="E1606" s="545" t="s">
        <v>5311</v>
      </c>
      <c r="F1606" s="523"/>
      <c r="G1606" s="697" t="s">
        <v>5314</v>
      </c>
      <c r="H1606" s="698" t="s">
        <v>5315</v>
      </c>
      <c r="I1606" s="699">
        <v>212499.24</v>
      </c>
      <c r="J1606" s="699">
        <v>212499.24</v>
      </c>
      <c r="K1606" s="700" t="s">
        <v>1707</v>
      </c>
      <c r="L1606" s="945">
        <v>150</v>
      </c>
      <c r="M1606" s="271"/>
      <c r="P1606" s="271"/>
      <c r="Q1606" s="271"/>
      <c r="R1606" s="271"/>
      <c r="S1606" s="271"/>
      <c r="T1606" s="271"/>
    </row>
    <row r="1607" spans="3:20">
      <c r="C1607" s="412">
        <v>429</v>
      </c>
      <c r="D1607" s="696" t="s">
        <v>2223</v>
      </c>
      <c r="E1607" s="545" t="s">
        <v>5311</v>
      </c>
      <c r="F1607" s="523"/>
      <c r="G1607" s="697" t="s">
        <v>5316</v>
      </c>
      <c r="H1607" s="698" t="s">
        <v>5317</v>
      </c>
      <c r="I1607" s="699">
        <v>212499.24</v>
      </c>
      <c r="J1607" s="699">
        <v>212499.24</v>
      </c>
      <c r="K1607" s="700" t="s">
        <v>1707</v>
      </c>
      <c r="L1607" s="945">
        <v>400</v>
      </c>
      <c r="M1607" s="271"/>
      <c r="P1607" s="271"/>
      <c r="Q1607" s="271"/>
      <c r="R1607" s="271"/>
      <c r="S1607" s="271"/>
      <c r="T1607" s="271"/>
    </row>
    <row r="1608" spans="3:20">
      <c r="C1608" s="412">
        <v>430</v>
      </c>
      <c r="D1608" s="696" t="s">
        <v>2223</v>
      </c>
      <c r="E1608" s="545" t="s">
        <v>5318</v>
      </c>
      <c r="F1608" s="523"/>
      <c r="G1608" s="697" t="s">
        <v>5319</v>
      </c>
      <c r="H1608" s="698" t="s">
        <v>5320</v>
      </c>
      <c r="I1608" s="699">
        <v>270000</v>
      </c>
      <c r="J1608" s="699">
        <v>270000</v>
      </c>
      <c r="K1608" s="700" t="s">
        <v>1707</v>
      </c>
      <c r="L1608" s="945">
        <v>30</v>
      </c>
      <c r="M1608" s="271"/>
      <c r="P1608" s="271"/>
      <c r="Q1608" s="271"/>
      <c r="R1608" s="271"/>
      <c r="S1608" s="271"/>
      <c r="T1608" s="271"/>
    </row>
    <row r="1609" spans="3:20">
      <c r="C1609" s="412">
        <v>431</v>
      </c>
      <c r="D1609" s="696" t="s">
        <v>2223</v>
      </c>
      <c r="E1609" s="545" t="s">
        <v>4903</v>
      </c>
      <c r="F1609" s="523"/>
      <c r="G1609" s="697" t="s">
        <v>5321</v>
      </c>
      <c r="H1609" s="698" t="s">
        <v>5322</v>
      </c>
      <c r="I1609" s="699">
        <v>350000</v>
      </c>
      <c r="J1609" s="699">
        <v>350000</v>
      </c>
      <c r="K1609" s="700" t="s">
        <v>1707</v>
      </c>
      <c r="L1609" s="945">
        <v>10</v>
      </c>
      <c r="M1609" s="271"/>
      <c r="P1609" s="271"/>
      <c r="Q1609" s="271"/>
      <c r="R1609" s="271"/>
      <c r="S1609" s="271"/>
      <c r="T1609" s="271"/>
    </row>
    <row r="1610" spans="3:20">
      <c r="C1610" s="412">
        <v>432</v>
      </c>
      <c r="D1610" s="696" t="s">
        <v>2223</v>
      </c>
      <c r="E1610" s="545" t="s">
        <v>4903</v>
      </c>
      <c r="F1610" s="523"/>
      <c r="G1610" s="697" t="s">
        <v>5323</v>
      </c>
      <c r="H1610" s="698" t="s">
        <v>5324</v>
      </c>
      <c r="I1610" s="699">
        <v>350000</v>
      </c>
      <c r="J1610" s="699">
        <v>350000</v>
      </c>
      <c r="K1610" s="700" t="s">
        <v>1707</v>
      </c>
      <c r="L1610" s="945">
        <v>5</v>
      </c>
      <c r="M1610" s="271"/>
      <c r="P1610" s="271"/>
      <c r="Q1610" s="271"/>
      <c r="R1610" s="271"/>
      <c r="S1610" s="271"/>
      <c r="T1610" s="271"/>
    </row>
    <row r="1611" spans="3:20">
      <c r="C1611" s="412">
        <v>433</v>
      </c>
      <c r="D1611" s="696" t="s">
        <v>2223</v>
      </c>
      <c r="E1611" s="545" t="s">
        <v>5325</v>
      </c>
      <c r="F1611" s="523"/>
      <c r="G1611" s="697" t="s">
        <v>5326</v>
      </c>
      <c r="H1611" s="698" t="s">
        <v>5327</v>
      </c>
      <c r="I1611" s="699">
        <v>360000</v>
      </c>
      <c r="J1611" s="699">
        <v>360000</v>
      </c>
      <c r="K1611" s="700" t="s">
        <v>1707</v>
      </c>
      <c r="L1611" s="945">
        <v>5</v>
      </c>
      <c r="M1611" s="271"/>
      <c r="P1611" s="271"/>
      <c r="Q1611" s="271"/>
      <c r="R1611" s="271"/>
      <c r="S1611" s="271"/>
      <c r="T1611" s="271"/>
    </row>
    <row r="1612" spans="3:20">
      <c r="C1612" s="412">
        <v>434</v>
      </c>
      <c r="D1612" s="696" t="s">
        <v>2223</v>
      </c>
      <c r="E1612" s="545" t="s">
        <v>5325</v>
      </c>
      <c r="F1612" s="523"/>
      <c r="G1612" s="697" t="s">
        <v>5328</v>
      </c>
      <c r="H1612" s="698" t="s">
        <v>5329</v>
      </c>
      <c r="I1612" s="699">
        <v>360000</v>
      </c>
      <c r="J1612" s="699">
        <v>360000</v>
      </c>
      <c r="K1612" s="700" t="s">
        <v>1707</v>
      </c>
      <c r="L1612" s="945">
        <v>10</v>
      </c>
      <c r="M1612" s="271"/>
      <c r="P1612" s="271"/>
      <c r="Q1612" s="271"/>
      <c r="R1612" s="271"/>
      <c r="S1612" s="271"/>
      <c r="T1612" s="271"/>
    </row>
    <row r="1613" spans="3:20">
      <c r="C1613" s="412">
        <v>435</v>
      </c>
      <c r="D1613" s="696" t="s">
        <v>2223</v>
      </c>
      <c r="E1613" s="545" t="s">
        <v>5330</v>
      </c>
      <c r="F1613" s="523"/>
      <c r="G1613" s="697" t="s">
        <v>5331</v>
      </c>
      <c r="H1613" s="698" t="s">
        <v>5332</v>
      </c>
      <c r="I1613" s="699">
        <v>324800</v>
      </c>
      <c r="J1613" s="699">
        <v>324800</v>
      </c>
      <c r="K1613" s="700" t="s">
        <v>1709</v>
      </c>
      <c r="L1613" s="945">
        <v>6.71428571428571</v>
      </c>
      <c r="M1613" s="271"/>
      <c r="P1613" s="271"/>
      <c r="Q1613" s="271"/>
      <c r="R1613" s="271"/>
      <c r="S1613" s="271"/>
      <c r="T1613" s="271"/>
    </row>
    <row r="1614" spans="3:20">
      <c r="C1614" s="412">
        <v>436</v>
      </c>
      <c r="D1614" s="696" t="s">
        <v>2223</v>
      </c>
      <c r="E1614" s="545" t="s">
        <v>2763</v>
      </c>
      <c r="F1614" s="523"/>
      <c r="G1614" s="697" t="s">
        <v>5333</v>
      </c>
      <c r="H1614" s="698" t="s">
        <v>2764</v>
      </c>
      <c r="I1614" s="699">
        <v>605374.99</v>
      </c>
      <c r="J1614" s="699">
        <v>605374.99</v>
      </c>
      <c r="K1614" s="700" t="s">
        <v>1709</v>
      </c>
      <c r="L1614" s="945">
        <v>5.7619047619047601</v>
      </c>
      <c r="M1614" s="271"/>
      <c r="P1614" s="271"/>
      <c r="Q1614" s="271"/>
      <c r="R1614" s="271"/>
      <c r="S1614" s="271"/>
      <c r="T1614" s="271"/>
    </row>
    <row r="1615" spans="3:20">
      <c r="C1615" s="412">
        <v>437</v>
      </c>
      <c r="D1615" s="696" t="s">
        <v>2223</v>
      </c>
      <c r="E1615" s="545" t="s">
        <v>5334</v>
      </c>
      <c r="F1615" s="523"/>
      <c r="G1615" s="697" t="s">
        <v>5335</v>
      </c>
      <c r="H1615" s="698" t="s">
        <v>5336</v>
      </c>
      <c r="I1615" s="699">
        <v>232000</v>
      </c>
      <c r="J1615" s="699">
        <v>232000</v>
      </c>
      <c r="K1615" s="700" t="s">
        <v>1709</v>
      </c>
      <c r="L1615" s="945">
        <v>4.8095238095238102</v>
      </c>
      <c r="M1615" s="271"/>
      <c r="P1615" s="271"/>
      <c r="Q1615" s="271"/>
      <c r="R1615" s="271"/>
      <c r="S1615" s="271"/>
      <c r="T1615" s="271"/>
    </row>
    <row r="1616" spans="3:20">
      <c r="C1616" s="412">
        <v>438</v>
      </c>
      <c r="D1616" s="696" t="s">
        <v>2223</v>
      </c>
      <c r="E1616" s="545" t="s">
        <v>2104</v>
      </c>
      <c r="F1616" s="523"/>
      <c r="G1616" s="697" t="s">
        <v>5337</v>
      </c>
      <c r="H1616" s="698" t="s">
        <v>5338</v>
      </c>
      <c r="I1616" s="699">
        <v>269120</v>
      </c>
      <c r="J1616" s="699">
        <v>269120</v>
      </c>
      <c r="K1616" s="700" t="s">
        <v>1709</v>
      </c>
      <c r="L1616" s="945">
        <v>3.8571428571428301</v>
      </c>
      <c r="M1616" s="271"/>
      <c r="P1616" s="271"/>
      <c r="Q1616" s="271"/>
      <c r="R1616" s="271"/>
      <c r="S1616" s="271"/>
      <c r="T1616" s="271"/>
    </row>
    <row r="1617" spans="3:20" ht="15" customHeight="1">
      <c r="C1617" s="412">
        <v>439</v>
      </c>
      <c r="D1617" s="696" t="s">
        <v>2223</v>
      </c>
      <c r="E1617" s="545" t="s">
        <v>2104</v>
      </c>
      <c r="F1617" s="523"/>
      <c r="G1617" s="697" t="s">
        <v>5339</v>
      </c>
      <c r="H1617" s="698" t="s">
        <v>2775</v>
      </c>
      <c r="I1617" s="699">
        <v>269120</v>
      </c>
      <c r="J1617" s="699">
        <v>269120</v>
      </c>
      <c r="K1617" s="414" t="s">
        <v>1712</v>
      </c>
      <c r="L1617" s="945">
        <v>2.90476190476193</v>
      </c>
      <c r="M1617" s="271"/>
      <c r="P1617" s="271"/>
      <c r="Q1617" s="271"/>
      <c r="R1617" s="271"/>
      <c r="S1617" s="271"/>
      <c r="T1617" s="271"/>
    </row>
    <row r="1618" spans="3:20" ht="15" customHeight="1">
      <c r="C1618" s="412">
        <v>440</v>
      </c>
      <c r="D1618" s="696" t="s">
        <v>2223</v>
      </c>
      <c r="E1618" s="545" t="s">
        <v>5340</v>
      </c>
      <c r="F1618" s="523"/>
      <c r="G1618" s="697" t="s">
        <v>5341</v>
      </c>
      <c r="H1618" s="698" t="s">
        <v>5342</v>
      </c>
      <c r="I1618" s="699">
        <v>375000</v>
      </c>
      <c r="J1618" s="699">
        <v>375000</v>
      </c>
      <c r="K1618" s="414" t="s">
        <v>1712</v>
      </c>
      <c r="L1618" s="945">
        <v>1.9523809523809299</v>
      </c>
      <c r="M1618" s="271"/>
      <c r="P1618" s="271"/>
      <c r="Q1618" s="271"/>
      <c r="R1618" s="271"/>
      <c r="S1618" s="271"/>
      <c r="T1618" s="271"/>
    </row>
    <row r="1619" spans="3:20" ht="15" customHeight="1">
      <c r="C1619" s="412">
        <v>441</v>
      </c>
      <c r="D1619" s="696" t="s">
        <v>2223</v>
      </c>
      <c r="E1619" s="545" t="s">
        <v>2854</v>
      </c>
      <c r="F1619" s="523"/>
      <c r="G1619" s="697" t="s">
        <v>5343</v>
      </c>
      <c r="H1619" s="698" t="s">
        <v>5344</v>
      </c>
      <c r="I1619" s="699">
        <v>1178100</v>
      </c>
      <c r="J1619" s="699">
        <v>1178100</v>
      </c>
      <c r="K1619" s="414" t="s">
        <v>1712</v>
      </c>
      <c r="L1619" s="945">
        <v>1.00000000000003</v>
      </c>
      <c r="M1619" s="271"/>
      <c r="P1619" s="271"/>
      <c r="Q1619" s="271"/>
      <c r="R1619" s="271"/>
      <c r="S1619" s="271"/>
      <c r="T1619" s="271"/>
    </row>
    <row r="1620" spans="3:20" ht="15" customHeight="1">
      <c r="C1620" s="412">
        <v>442</v>
      </c>
      <c r="D1620" s="696" t="s">
        <v>2223</v>
      </c>
      <c r="E1620" s="545" t="s">
        <v>2854</v>
      </c>
      <c r="F1620" s="523"/>
      <c r="G1620" s="697" t="s">
        <v>5345</v>
      </c>
      <c r="H1620" s="698" t="s">
        <v>5346</v>
      </c>
      <c r="I1620" s="699">
        <v>1178100</v>
      </c>
      <c r="J1620" s="699">
        <v>1178100</v>
      </c>
      <c r="K1620" s="414" t="s">
        <v>1712</v>
      </c>
      <c r="L1620" s="945">
        <v>1.9523809523809299</v>
      </c>
      <c r="M1620" s="271"/>
      <c r="P1620" s="271"/>
      <c r="Q1620" s="271"/>
      <c r="R1620" s="271"/>
      <c r="S1620" s="271"/>
      <c r="T1620" s="271"/>
    </row>
    <row r="1621" spans="3:20" ht="15" customHeight="1">
      <c r="C1621" s="412">
        <v>443</v>
      </c>
      <c r="D1621" s="696" t="s">
        <v>2223</v>
      </c>
      <c r="E1621" s="545" t="s">
        <v>2854</v>
      </c>
      <c r="F1621" s="523"/>
      <c r="G1621" s="697" t="s">
        <v>5347</v>
      </c>
      <c r="H1621" s="698" t="s">
        <v>5348</v>
      </c>
      <c r="I1621" s="699">
        <v>1178100</v>
      </c>
      <c r="J1621" s="699">
        <v>1178100</v>
      </c>
      <c r="K1621" s="414" t="s">
        <v>1712</v>
      </c>
      <c r="L1621" s="945">
        <v>1.00000000000003</v>
      </c>
      <c r="M1621" s="271"/>
      <c r="P1621" s="271"/>
      <c r="Q1621" s="271"/>
      <c r="R1621" s="271"/>
      <c r="S1621" s="271"/>
      <c r="T1621" s="271"/>
    </row>
    <row r="1622" spans="3:20" ht="15" customHeight="1">
      <c r="C1622" s="412">
        <v>444</v>
      </c>
      <c r="D1622" s="696" t="s">
        <v>2223</v>
      </c>
      <c r="E1622" s="545" t="s">
        <v>2854</v>
      </c>
      <c r="F1622" s="523"/>
      <c r="G1622" s="697" t="s">
        <v>5349</v>
      </c>
      <c r="H1622" s="698" t="s">
        <v>5350</v>
      </c>
      <c r="I1622" s="699">
        <v>1178100</v>
      </c>
      <c r="J1622" s="699">
        <v>1178100</v>
      </c>
      <c r="K1622" s="700" t="s">
        <v>1707</v>
      </c>
      <c r="L1622" s="945">
        <v>400</v>
      </c>
      <c r="M1622" s="271"/>
      <c r="P1622" s="271"/>
      <c r="Q1622" s="271"/>
      <c r="R1622" s="271"/>
      <c r="S1622" s="271"/>
      <c r="T1622" s="271"/>
    </row>
    <row r="1623" spans="3:20" ht="15" customHeight="1">
      <c r="C1623" s="412">
        <v>445</v>
      </c>
      <c r="D1623" s="696" t="s">
        <v>2223</v>
      </c>
      <c r="E1623" s="545" t="s">
        <v>5351</v>
      </c>
      <c r="F1623" s="523"/>
      <c r="G1623" s="697" t="s">
        <v>5352</v>
      </c>
      <c r="H1623" s="698" t="s">
        <v>5353</v>
      </c>
      <c r="I1623" s="699">
        <v>98413.92</v>
      </c>
      <c r="J1623" s="699">
        <v>98413.92</v>
      </c>
      <c r="K1623" s="700" t="s">
        <v>1709</v>
      </c>
      <c r="L1623" s="945">
        <v>30</v>
      </c>
      <c r="M1623" s="271"/>
      <c r="P1623" s="271"/>
      <c r="Q1623" s="271"/>
      <c r="R1623" s="271"/>
      <c r="S1623" s="271"/>
      <c r="T1623" s="271"/>
    </row>
    <row r="1624" spans="3:20" ht="15" customHeight="1">
      <c r="C1624" s="412">
        <v>446</v>
      </c>
      <c r="D1624" s="696" t="s">
        <v>2223</v>
      </c>
      <c r="E1624" s="545" t="s">
        <v>5354</v>
      </c>
      <c r="F1624" s="523"/>
      <c r="G1624" s="697" t="s">
        <v>5355</v>
      </c>
      <c r="H1624" s="698" t="s">
        <v>5356</v>
      </c>
      <c r="I1624" s="699">
        <v>208800</v>
      </c>
      <c r="J1624" s="699">
        <v>208800</v>
      </c>
      <c r="K1624" s="700" t="s">
        <v>1707</v>
      </c>
      <c r="L1624" s="945">
        <v>10</v>
      </c>
      <c r="M1624" s="271"/>
      <c r="P1624" s="271"/>
      <c r="Q1624" s="271"/>
      <c r="R1624" s="271"/>
      <c r="S1624" s="271"/>
      <c r="T1624" s="271"/>
    </row>
    <row r="1625" spans="3:20" ht="15" customHeight="1">
      <c r="C1625" s="412">
        <v>447</v>
      </c>
      <c r="D1625" s="696" t="s">
        <v>2223</v>
      </c>
      <c r="E1625" s="545" t="s">
        <v>5357</v>
      </c>
      <c r="F1625" s="523"/>
      <c r="G1625" s="697" t="s">
        <v>5358</v>
      </c>
      <c r="H1625" s="698" t="s">
        <v>5359</v>
      </c>
      <c r="I1625" s="699">
        <v>232276</v>
      </c>
      <c r="J1625" s="699">
        <v>232276</v>
      </c>
      <c r="K1625" s="700" t="s">
        <v>1707</v>
      </c>
      <c r="L1625" s="945">
        <v>5</v>
      </c>
      <c r="M1625" s="271"/>
      <c r="P1625" s="271"/>
      <c r="Q1625" s="271"/>
      <c r="R1625" s="271"/>
      <c r="S1625" s="271"/>
      <c r="T1625" s="271"/>
    </row>
    <row r="1626" spans="3:20" ht="15" customHeight="1">
      <c r="C1626" s="412">
        <v>448</v>
      </c>
      <c r="D1626" s="696" t="s">
        <v>2223</v>
      </c>
      <c r="E1626" s="545" t="s">
        <v>2765</v>
      </c>
      <c r="F1626" s="523"/>
      <c r="G1626" s="697" t="s">
        <v>5360</v>
      </c>
      <c r="H1626" s="698" t="s">
        <v>2766</v>
      </c>
      <c r="I1626" s="699">
        <v>239571</v>
      </c>
      <c r="J1626" s="699">
        <v>239571</v>
      </c>
      <c r="K1626" s="700" t="s">
        <v>1707</v>
      </c>
      <c r="L1626" s="945">
        <v>5</v>
      </c>
      <c r="M1626" s="271"/>
      <c r="P1626" s="271"/>
      <c r="Q1626" s="271"/>
      <c r="R1626" s="271"/>
      <c r="S1626" s="271"/>
      <c r="T1626" s="271"/>
    </row>
    <row r="1627" spans="3:20" ht="15" customHeight="1">
      <c r="C1627" s="412">
        <v>449</v>
      </c>
      <c r="D1627" s="696" t="s">
        <v>2223</v>
      </c>
      <c r="E1627" s="545" t="s">
        <v>5361</v>
      </c>
      <c r="F1627" s="523"/>
      <c r="G1627" s="697" t="s">
        <v>5362</v>
      </c>
      <c r="H1627" s="698" t="s">
        <v>5363</v>
      </c>
      <c r="I1627" s="699">
        <v>190000</v>
      </c>
      <c r="J1627" s="699">
        <v>190000</v>
      </c>
      <c r="K1627" s="700" t="s">
        <v>1707</v>
      </c>
      <c r="L1627" s="945">
        <v>10</v>
      </c>
      <c r="M1627" s="271"/>
      <c r="P1627" s="271"/>
      <c r="Q1627" s="271"/>
      <c r="R1627" s="271"/>
      <c r="S1627" s="271"/>
      <c r="T1627" s="271"/>
    </row>
    <row r="1628" spans="3:20" ht="15" customHeight="1">
      <c r="C1628" s="412">
        <v>450</v>
      </c>
      <c r="D1628" s="696" t="s">
        <v>2223</v>
      </c>
      <c r="E1628" s="545" t="s">
        <v>5364</v>
      </c>
      <c r="F1628" s="523"/>
      <c r="G1628" s="697" t="s">
        <v>5365</v>
      </c>
      <c r="H1628" s="698" t="s">
        <v>5366</v>
      </c>
      <c r="I1628" s="699">
        <v>959744.38</v>
      </c>
      <c r="J1628" s="699">
        <v>959744.38</v>
      </c>
      <c r="K1628" s="700" t="s">
        <v>1709</v>
      </c>
      <c r="L1628" s="945">
        <v>0.90476190476186802</v>
      </c>
      <c r="M1628" s="271"/>
      <c r="P1628" s="271"/>
      <c r="Q1628" s="271"/>
      <c r="R1628" s="271"/>
      <c r="S1628" s="271"/>
      <c r="T1628" s="271"/>
    </row>
    <row r="1629" spans="3:20" ht="15" customHeight="1">
      <c r="C1629" s="412">
        <v>451</v>
      </c>
      <c r="D1629" s="696" t="s">
        <v>2223</v>
      </c>
      <c r="E1629" s="545" t="s">
        <v>5364</v>
      </c>
      <c r="F1629" s="523"/>
      <c r="G1629" s="697" t="s">
        <v>5367</v>
      </c>
      <c r="H1629" s="698" t="s">
        <v>5368</v>
      </c>
      <c r="I1629" s="699">
        <v>959744.38</v>
      </c>
      <c r="J1629" s="699">
        <v>959744.38</v>
      </c>
      <c r="K1629" s="700" t="s">
        <v>1709</v>
      </c>
      <c r="L1629" s="945">
        <v>1.8571428571428701</v>
      </c>
      <c r="M1629" s="271"/>
      <c r="P1629" s="271"/>
      <c r="Q1629" s="271"/>
      <c r="R1629" s="271"/>
      <c r="S1629" s="271"/>
      <c r="T1629" s="271"/>
    </row>
    <row r="1630" spans="3:20" ht="15" customHeight="1">
      <c r="C1630" s="412">
        <v>452</v>
      </c>
      <c r="D1630" s="696" t="s">
        <v>2223</v>
      </c>
      <c r="E1630" s="545" t="s">
        <v>5364</v>
      </c>
      <c r="F1630" s="523"/>
      <c r="G1630" s="697" t="s">
        <v>5369</v>
      </c>
      <c r="H1630" s="698" t="s">
        <v>5370</v>
      </c>
      <c r="I1630" s="699">
        <v>959744.38</v>
      </c>
      <c r="J1630" s="699">
        <v>959744.38</v>
      </c>
      <c r="K1630" s="700" t="s">
        <v>1709</v>
      </c>
      <c r="L1630" s="945">
        <v>2.8095238095237698</v>
      </c>
      <c r="M1630" s="271"/>
      <c r="P1630" s="271"/>
      <c r="Q1630" s="271"/>
      <c r="R1630" s="271"/>
      <c r="S1630" s="271"/>
      <c r="T1630" s="271"/>
    </row>
    <row r="1631" spans="3:20" ht="15" customHeight="1">
      <c r="C1631" s="412">
        <v>453</v>
      </c>
      <c r="D1631" s="696" t="s">
        <v>2223</v>
      </c>
      <c r="E1631" s="545" t="s">
        <v>5364</v>
      </c>
      <c r="F1631" s="523"/>
      <c r="G1631" s="697" t="s">
        <v>5371</v>
      </c>
      <c r="H1631" s="698" t="s">
        <v>5372</v>
      </c>
      <c r="I1631" s="699">
        <v>959744.38</v>
      </c>
      <c r="J1631" s="699">
        <v>959744.38</v>
      </c>
      <c r="K1631" s="700" t="s">
        <v>1709</v>
      </c>
      <c r="L1631" s="945">
        <v>3.7619047619047699</v>
      </c>
      <c r="M1631" s="271"/>
      <c r="P1631" s="271"/>
      <c r="Q1631" s="271"/>
      <c r="R1631" s="271"/>
      <c r="S1631" s="271"/>
      <c r="T1631" s="271"/>
    </row>
    <row r="1632" spans="3:20" ht="15" customHeight="1">
      <c r="C1632" s="412">
        <v>454</v>
      </c>
      <c r="D1632" s="696" t="s">
        <v>2223</v>
      </c>
      <c r="E1632" s="545" t="s">
        <v>5364</v>
      </c>
      <c r="F1632" s="523"/>
      <c r="G1632" s="697" t="s">
        <v>5373</v>
      </c>
      <c r="H1632" s="698" t="s">
        <v>5374</v>
      </c>
      <c r="I1632" s="699">
        <v>959744.38</v>
      </c>
      <c r="J1632" s="699">
        <v>959744.38</v>
      </c>
      <c r="K1632" s="700" t="s">
        <v>1709</v>
      </c>
      <c r="L1632" s="945">
        <v>4.71428571428567</v>
      </c>
      <c r="M1632" s="271"/>
      <c r="P1632" s="271"/>
      <c r="Q1632" s="271"/>
      <c r="R1632" s="271"/>
      <c r="S1632" s="271"/>
      <c r="T1632" s="271"/>
    </row>
    <row r="1633" spans="3:20" ht="15" customHeight="1">
      <c r="C1633" s="412">
        <v>455</v>
      </c>
      <c r="D1633" s="696" t="s">
        <v>2223</v>
      </c>
      <c r="E1633" s="545" t="s">
        <v>5364</v>
      </c>
      <c r="F1633" s="523"/>
      <c r="G1633" s="697" t="s">
        <v>5375</v>
      </c>
      <c r="H1633" s="698" t="s">
        <v>5376</v>
      </c>
      <c r="I1633" s="699">
        <v>959744.38</v>
      </c>
      <c r="J1633" s="699">
        <v>959744.38</v>
      </c>
      <c r="K1633" s="700" t="s">
        <v>1709</v>
      </c>
      <c r="L1633" s="945">
        <v>5.6666666666666696</v>
      </c>
      <c r="M1633" s="271"/>
      <c r="P1633" s="271"/>
      <c r="Q1633" s="271"/>
      <c r="R1633" s="271"/>
      <c r="S1633" s="271"/>
      <c r="T1633" s="271"/>
    </row>
    <row r="1634" spans="3:20" ht="15" customHeight="1">
      <c r="C1634" s="412">
        <v>456</v>
      </c>
      <c r="D1634" s="696" t="s">
        <v>2223</v>
      </c>
      <c r="E1634" s="545" t="s">
        <v>5364</v>
      </c>
      <c r="F1634" s="523"/>
      <c r="G1634" s="697" t="s">
        <v>5377</v>
      </c>
      <c r="H1634" s="698" t="s">
        <v>5378</v>
      </c>
      <c r="I1634" s="699">
        <v>959744.38</v>
      </c>
      <c r="J1634" s="699">
        <v>959744.38</v>
      </c>
      <c r="K1634" s="700" t="s">
        <v>1709</v>
      </c>
      <c r="L1634" s="945">
        <v>6.6190476190476701</v>
      </c>
      <c r="M1634" s="271"/>
      <c r="P1634" s="271"/>
      <c r="Q1634" s="271"/>
      <c r="R1634" s="271"/>
      <c r="S1634" s="271"/>
      <c r="T1634" s="271"/>
    </row>
    <row r="1635" spans="3:20" ht="15" customHeight="1">
      <c r="C1635" s="412">
        <v>457</v>
      </c>
      <c r="D1635" s="696" t="s">
        <v>2223</v>
      </c>
      <c r="E1635" s="545" t="s">
        <v>5364</v>
      </c>
      <c r="F1635" s="523"/>
      <c r="G1635" s="697" t="s">
        <v>5379</v>
      </c>
      <c r="H1635" s="698" t="s">
        <v>5380</v>
      </c>
      <c r="I1635" s="699">
        <v>959744.38</v>
      </c>
      <c r="J1635" s="699">
        <v>959744.38</v>
      </c>
      <c r="K1635" s="700" t="s">
        <v>1709</v>
      </c>
      <c r="L1635" s="945">
        <v>7.5714285714285703</v>
      </c>
      <c r="M1635" s="271"/>
      <c r="P1635" s="271"/>
      <c r="Q1635" s="271"/>
      <c r="R1635" s="271"/>
      <c r="S1635" s="271"/>
      <c r="T1635" s="271"/>
    </row>
    <row r="1636" spans="3:20" ht="15" customHeight="1">
      <c r="C1636" s="412">
        <v>458</v>
      </c>
      <c r="D1636" s="696" t="s">
        <v>2223</v>
      </c>
      <c r="E1636" s="545" t="s">
        <v>5364</v>
      </c>
      <c r="F1636" s="523"/>
      <c r="G1636" s="697" t="s">
        <v>5381</v>
      </c>
      <c r="H1636" s="698" t="s">
        <v>5382</v>
      </c>
      <c r="I1636" s="699">
        <v>959744.38</v>
      </c>
      <c r="J1636" s="699">
        <v>959744.38</v>
      </c>
      <c r="K1636" s="700" t="s">
        <v>1709</v>
      </c>
      <c r="L1636" s="945">
        <v>150</v>
      </c>
      <c r="M1636" s="271"/>
      <c r="P1636" s="271"/>
      <c r="Q1636" s="271"/>
      <c r="R1636" s="271"/>
      <c r="S1636" s="271"/>
      <c r="T1636" s="271"/>
    </row>
    <row r="1637" spans="3:20" ht="15" customHeight="1">
      <c r="C1637" s="412">
        <v>459</v>
      </c>
      <c r="D1637" s="696" t="s">
        <v>2223</v>
      </c>
      <c r="E1637" s="545" t="s">
        <v>5364</v>
      </c>
      <c r="F1637" s="523"/>
      <c r="G1637" s="697" t="s">
        <v>5383</v>
      </c>
      <c r="H1637" s="698" t="s">
        <v>5384</v>
      </c>
      <c r="I1637" s="699">
        <v>959744.38</v>
      </c>
      <c r="J1637" s="699">
        <v>959744.38</v>
      </c>
      <c r="K1637" s="700" t="s">
        <v>1709</v>
      </c>
      <c r="L1637" s="945">
        <v>400</v>
      </c>
      <c r="M1637" s="271"/>
      <c r="P1637" s="271"/>
      <c r="Q1637" s="271"/>
      <c r="R1637" s="271"/>
      <c r="S1637" s="271"/>
      <c r="T1637" s="271"/>
    </row>
    <row r="1638" spans="3:20" ht="15" customHeight="1">
      <c r="C1638" s="412">
        <v>460</v>
      </c>
      <c r="D1638" s="696" t="s">
        <v>2223</v>
      </c>
      <c r="E1638" s="545" t="s">
        <v>5364</v>
      </c>
      <c r="F1638" s="523"/>
      <c r="G1638" s="697" t="s">
        <v>5385</v>
      </c>
      <c r="H1638" s="698" t="s">
        <v>5386</v>
      </c>
      <c r="I1638" s="699">
        <v>959744.39</v>
      </c>
      <c r="J1638" s="699">
        <v>959744.39</v>
      </c>
      <c r="K1638" s="700" t="s">
        <v>1709</v>
      </c>
      <c r="L1638" s="945">
        <v>30</v>
      </c>
      <c r="M1638" s="271"/>
      <c r="P1638" s="271"/>
      <c r="Q1638" s="271"/>
      <c r="R1638" s="271"/>
      <c r="S1638" s="271"/>
      <c r="T1638" s="271"/>
    </row>
    <row r="1639" spans="3:20" ht="15" customHeight="1">
      <c r="C1639" s="412">
        <v>461</v>
      </c>
      <c r="D1639" s="696" t="s">
        <v>2223</v>
      </c>
      <c r="E1639" s="545" t="s">
        <v>5364</v>
      </c>
      <c r="F1639" s="523"/>
      <c r="G1639" s="697" t="s">
        <v>5387</v>
      </c>
      <c r="H1639" s="698" t="s">
        <v>5388</v>
      </c>
      <c r="I1639" s="699">
        <v>959744.39</v>
      </c>
      <c r="J1639" s="699">
        <v>959744.39</v>
      </c>
      <c r="K1639" s="700" t="s">
        <v>1709</v>
      </c>
      <c r="L1639" s="945">
        <v>10</v>
      </c>
      <c r="M1639" s="271"/>
      <c r="P1639" s="271"/>
      <c r="Q1639" s="271"/>
      <c r="R1639" s="271"/>
      <c r="S1639" s="271"/>
      <c r="T1639" s="271"/>
    </row>
    <row r="1640" spans="3:20" ht="15" customHeight="1">
      <c r="C1640" s="412">
        <v>462</v>
      </c>
      <c r="D1640" s="696" t="s">
        <v>2223</v>
      </c>
      <c r="E1640" s="545" t="s">
        <v>5364</v>
      </c>
      <c r="F1640" s="523"/>
      <c r="G1640" s="697" t="s">
        <v>5389</v>
      </c>
      <c r="H1640" s="698" t="s">
        <v>5390</v>
      </c>
      <c r="I1640" s="699">
        <v>959744.39</v>
      </c>
      <c r="J1640" s="699">
        <v>959744.39</v>
      </c>
      <c r="K1640" s="700" t="s">
        <v>1709</v>
      </c>
      <c r="L1640" s="945">
        <v>5</v>
      </c>
      <c r="M1640" s="271"/>
      <c r="P1640" s="271"/>
      <c r="Q1640" s="271"/>
      <c r="R1640" s="271"/>
      <c r="S1640" s="271"/>
      <c r="T1640" s="271"/>
    </row>
    <row r="1641" spans="3:20" ht="15" customHeight="1">
      <c r="C1641" s="412">
        <v>463</v>
      </c>
      <c r="D1641" s="696" t="s">
        <v>2223</v>
      </c>
      <c r="E1641" s="545" t="s">
        <v>5364</v>
      </c>
      <c r="F1641" s="523"/>
      <c r="G1641" s="697" t="s">
        <v>5391</v>
      </c>
      <c r="H1641" s="698" t="s">
        <v>5392</v>
      </c>
      <c r="I1641" s="699">
        <v>959744.39</v>
      </c>
      <c r="J1641" s="699">
        <v>959744.39</v>
      </c>
      <c r="K1641" s="700" t="s">
        <v>1709</v>
      </c>
      <c r="L1641" s="945">
        <v>5</v>
      </c>
      <c r="M1641" s="271"/>
      <c r="P1641" s="271"/>
      <c r="Q1641" s="271"/>
      <c r="R1641" s="271"/>
      <c r="S1641" s="271"/>
      <c r="T1641" s="271"/>
    </row>
    <row r="1642" spans="3:20" ht="15" customHeight="1">
      <c r="C1642" s="412">
        <v>464</v>
      </c>
      <c r="D1642" s="696" t="s">
        <v>2223</v>
      </c>
      <c r="E1642" s="545" t="s">
        <v>5364</v>
      </c>
      <c r="F1642" s="523"/>
      <c r="G1642" s="697" t="s">
        <v>5393</v>
      </c>
      <c r="H1642" s="698" t="s">
        <v>5394</v>
      </c>
      <c r="I1642" s="699">
        <v>959744.39</v>
      </c>
      <c r="J1642" s="699">
        <v>959744.39</v>
      </c>
      <c r="K1642" s="700" t="s">
        <v>1709</v>
      </c>
      <c r="L1642" s="945">
        <v>10</v>
      </c>
      <c r="M1642" s="271"/>
      <c r="P1642" s="271"/>
      <c r="Q1642" s="271"/>
      <c r="R1642" s="271"/>
      <c r="S1642" s="271"/>
      <c r="T1642" s="271"/>
    </row>
    <row r="1643" spans="3:20" ht="15" customHeight="1">
      <c r="C1643" s="412">
        <v>465</v>
      </c>
      <c r="D1643" s="696" t="s">
        <v>2223</v>
      </c>
      <c r="E1643" s="545" t="s">
        <v>2776</v>
      </c>
      <c r="F1643" s="523"/>
      <c r="G1643" s="697" t="s">
        <v>5395</v>
      </c>
      <c r="H1643" s="698" t="s">
        <v>2777</v>
      </c>
      <c r="I1643" s="699">
        <v>1579192</v>
      </c>
      <c r="J1643" s="699">
        <v>1579192</v>
      </c>
      <c r="K1643" s="700" t="s">
        <v>1709</v>
      </c>
      <c r="L1643" s="945">
        <v>8.5238095238095699</v>
      </c>
      <c r="M1643" s="271"/>
      <c r="P1643" s="271"/>
      <c r="Q1643" s="271"/>
      <c r="R1643" s="271"/>
      <c r="S1643" s="271"/>
      <c r="T1643" s="271"/>
    </row>
    <row r="1644" spans="3:20" ht="15" customHeight="1">
      <c r="C1644" s="412">
        <v>466</v>
      </c>
      <c r="D1644" s="696" t="s">
        <v>2223</v>
      </c>
      <c r="E1644" s="545" t="s">
        <v>5396</v>
      </c>
      <c r="F1644" s="523"/>
      <c r="G1644" s="697" t="s">
        <v>5397</v>
      </c>
      <c r="H1644" s="698" t="s">
        <v>5398</v>
      </c>
      <c r="I1644" s="699">
        <v>235126</v>
      </c>
      <c r="J1644" s="699">
        <v>235126</v>
      </c>
      <c r="K1644" s="700" t="s">
        <v>1709</v>
      </c>
      <c r="L1644" s="945">
        <v>9.4761904761904692</v>
      </c>
      <c r="M1644" s="271"/>
      <c r="P1644" s="271"/>
      <c r="Q1644" s="271"/>
      <c r="R1644" s="271"/>
      <c r="S1644" s="271"/>
      <c r="T1644" s="271"/>
    </row>
    <row r="1645" spans="3:20" ht="15" customHeight="1">
      <c r="C1645" s="412">
        <v>467</v>
      </c>
      <c r="D1645" s="696" t="s">
        <v>2223</v>
      </c>
      <c r="E1645" s="545" t="s">
        <v>5399</v>
      </c>
      <c r="F1645" s="523"/>
      <c r="G1645" s="697" t="s">
        <v>5400</v>
      </c>
      <c r="H1645" s="698" t="s">
        <v>5401</v>
      </c>
      <c r="I1645" s="699">
        <v>1150000</v>
      </c>
      <c r="J1645" s="699">
        <v>1150000</v>
      </c>
      <c r="K1645" s="700" t="s">
        <v>1709</v>
      </c>
      <c r="L1645" s="945">
        <v>10.4285714285715</v>
      </c>
      <c r="M1645" s="271"/>
      <c r="P1645" s="271"/>
      <c r="Q1645" s="271"/>
      <c r="R1645" s="271"/>
      <c r="S1645" s="271"/>
      <c r="T1645" s="271"/>
    </row>
    <row r="1646" spans="3:20" ht="15" customHeight="1">
      <c r="C1646" s="412">
        <v>468</v>
      </c>
      <c r="D1646" s="696" t="s">
        <v>2223</v>
      </c>
      <c r="E1646" s="545" t="s">
        <v>2420</v>
      </c>
      <c r="F1646" s="523"/>
      <c r="G1646" s="697" t="s">
        <v>5402</v>
      </c>
      <c r="H1646" s="698" t="s">
        <v>5403</v>
      </c>
      <c r="I1646" s="699">
        <v>78654.3</v>
      </c>
      <c r="J1646" s="699">
        <v>78654.3</v>
      </c>
      <c r="K1646" s="700" t="s">
        <v>1709</v>
      </c>
      <c r="L1646" s="945">
        <v>11.380952380952399</v>
      </c>
      <c r="M1646" s="271"/>
      <c r="P1646" s="271"/>
      <c r="Q1646" s="271"/>
      <c r="R1646" s="271"/>
      <c r="S1646" s="271"/>
      <c r="T1646" s="271"/>
    </row>
    <row r="1647" spans="3:20" ht="15" customHeight="1">
      <c r="C1647" s="412">
        <v>469</v>
      </c>
      <c r="D1647" s="696" t="s">
        <v>2223</v>
      </c>
      <c r="E1647" s="545" t="s">
        <v>5404</v>
      </c>
      <c r="F1647" s="523"/>
      <c r="G1647" s="697" t="s">
        <v>5405</v>
      </c>
      <c r="H1647" s="698" t="s">
        <v>5406</v>
      </c>
      <c r="I1647" s="699">
        <v>500000</v>
      </c>
      <c r="J1647" s="699">
        <v>500000</v>
      </c>
      <c r="K1647" s="414" t="s">
        <v>1712</v>
      </c>
      <c r="L1647" s="945">
        <v>12.3333333333334</v>
      </c>
      <c r="M1647" s="271"/>
      <c r="P1647" s="271"/>
      <c r="Q1647" s="271"/>
      <c r="R1647" s="271"/>
      <c r="S1647" s="271"/>
      <c r="T1647" s="271"/>
    </row>
    <row r="1648" spans="3:20" ht="15" customHeight="1">
      <c r="C1648" s="412">
        <v>470</v>
      </c>
      <c r="D1648" s="696" t="s">
        <v>2223</v>
      </c>
      <c r="E1648" s="545" t="s">
        <v>2420</v>
      </c>
      <c r="F1648" s="523"/>
      <c r="G1648" s="697" t="s">
        <v>5407</v>
      </c>
      <c r="H1648" s="698" t="s">
        <v>5408</v>
      </c>
      <c r="I1648" s="699">
        <v>78654.31</v>
      </c>
      <c r="J1648" s="699">
        <v>78654.31</v>
      </c>
      <c r="K1648" s="414" t="s">
        <v>1712</v>
      </c>
      <c r="L1648" s="945">
        <v>13.285714285714301</v>
      </c>
      <c r="M1648" s="271"/>
      <c r="P1648" s="271"/>
      <c r="Q1648" s="271"/>
      <c r="R1648" s="271"/>
      <c r="S1648" s="271"/>
      <c r="T1648" s="271"/>
    </row>
    <row r="1649" spans="3:20" ht="15" customHeight="1">
      <c r="C1649" s="412">
        <v>471</v>
      </c>
      <c r="D1649" s="696" t="s">
        <v>2223</v>
      </c>
      <c r="E1649" s="545" t="s">
        <v>5409</v>
      </c>
      <c r="F1649" s="523"/>
      <c r="G1649" s="697" t="s">
        <v>5410</v>
      </c>
      <c r="H1649" s="698" t="s">
        <v>5411</v>
      </c>
      <c r="I1649" s="699">
        <v>997599.99</v>
      </c>
      <c r="J1649" s="699">
        <v>997599.99</v>
      </c>
      <c r="K1649" s="414" t="s">
        <v>1712</v>
      </c>
      <c r="L1649" s="945">
        <v>14.238095238095299</v>
      </c>
      <c r="M1649" s="271"/>
      <c r="P1649" s="271"/>
      <c r="Q1649" s="271"/>
      <c r="R1649" s="271"/>
      <c r="S1649" s="271"/>
      <c r="T1649" s="271"/>
    </row>
    <row r="1650" spans="3:20" ht="15" customHeight="1">
      <c r="C1650" s="412">
        <v>472</v>
      </c>
      <c r="D1650" s="696" t="s">
        <v>2223</v>
      </c>
      <c r="E1650" s="545" t="s">
        <v>5412</v>
      </c>
      <c r="F1650" s="523"/>
      <c r="G1650" s="703" t="s">
        <v>5413</v>
      </c>
      <c r="H1650" s="698" t="s">
        <v>5414</v>
      </c>
      <c r="I1650" s="699">
        <v>701800</v>
      </c>
      <c r="J1650" s="699">
        <v>701800</v>
      </c>
      <c r="K1650" s="700" t="s">
        <v>1713</v>
      </c>
      <c r="L1650" s="945">
        <v>15.1904761904762</v>
      </c>
      <c r="M1650" s="271"/>
      <c r="P1650" s="271"/>
      <c r="Q1650" s="271"/>
      <c r="R1650" s="271"/>
      <c r="S1650" s="271"/>
      <c r="T1650" s="271"/>
    </row>
    <row r="1651" spans="3:20" ht="15" customHeight="1">
      <c r="C1651" s="412">
        <v>473</v>
      </c>
      <c r="D1651" s="696" t="s">
        <v>2223</v>
      </c>
      <c r="E1651" s="545" t="s">
        <v>2773</v>
      </c>
      <c r="F1651" s="523"/>
      <c r="G1651" s="697" t="s">
        <v>5415</v>
      </c>
      <c r="H1651" s="698" t="s">
        <v>2774</v>
      </c>
      <c r="I1651" s="699">
        <v>474545.56</v>
      </c>
      <c r="J1651" s="699">
        <v>474545.56</v>
      </c>
      <c r="K1651" s="700" t="s">
        <v>1707</v>
      </c>
      <c r="L1651" s="945">
        <v>150</v>
      </c>
      <c r="M1651" s="271"/>
      <c r="P1651" s="271"/>
      <c r="Q1651" s="271"/>
      <c r="R1651" s="271"/>
      <c r="S1651" s="271"/>
      <c r="T1651" s="271"/>
    </row>
    <row r="1652" spans="3:20" ht="15" customHeight="1">
      <c r="C1652" s="412">
        <v>474</v>
      </c>
      <c r="D1652" s="696" t="s">
        <v>2223</v>
      </c>
      <c r="E1652" s="545" t="s">
        <v>5412</v>
      </c>
      <c r="F1652" s="523"/>
      <c r="G1652" s="697" t="s">
        <v>5416</v>
      </c>
      <c r="H1652" s="698" t="s">
        <v>5417</v>
      </c>
      <c r="I1652" s="699">
        <v>701800</v>
      </c>
      <c r="J1652" s="699">
        <v>701800</v>
      </c>
      <c r="K1652" s="700" t="s">
        <v>1707</v>
      </c>
      <c r="L1652" s="945">
        <v>40</v>
      </c>
      <c r="M1652" s="271"/>
      <c r="P1652" s="271"/>
      <c r="Q1652" s="271"/>
      <c r="R1652" s="271"/>
      <c r="S1652" s="271"/>
      <c r="T1652" s="271"/>
    </row>
    <row r="1653" spans="3:20" ht="15" customHeight="1">
      <c r="C1653" s="412">
        <v>475</v>
      </c>
      <c r="D1653" s="696" t="s">
        <v>2223</v>
      </c>
      <c r="E1653" s="545" t="s">
        <v>5412</v>
      </c>
      <c r="F1653" s="523"/>
      <c r="G1653" s="697" t="s">
        <v>5418</v>
      </c>
      <c r="H1653" s="698" t="s">
        <v>5419</v>
      </c>
      <c r="I1653" s="699">
        <v>701800</v>
      </c>
      <c r="J1653" s="699">
        <v>701800</v>
      </c>
      <c r="K1653" s="700" t="s">
        <v>1707</v>
      </c>
      <c r="L1653" s="945">
        <v>30</v>
      </c>
      <c r="M1653" s="271"/>
      <c r="P1653" s="271"/>
      <c r="Q1653" s="271"/>
      <c r="R1653" s="271"/>
      <c r="S1653" s="271"/>
      <c r="T1653" s="271"/>
    </row>
    <row r="1654" spans="3:20" ht="15" customHeight="1">
      <c r="C1654" s="412">
        <v>476</v>
      </c>
      <c r="D1654" s="497" t="s">
        <v>2223</v>
      </c>
      <c r="E1654" s="629" t="s">
        <v>2771</v>
      </c>
      <c r="F1654" s="507"/>
      <c r="G1654" s="504" t="s">
        <v>5420</v>
      </c>
      <c r="H1654" s="673" t="s">
        <v>2772</v>
      </c>
      <c r="I1654" s="521">
        <v>812000</v>
      </c>
      <c r="J1654" s="521">
        <v>812000</v>
      </c>
      <c r="K1654" s="700" t="s">
        <v>1707</v>
      </c>
      <c r="L1654" s="942">
        <v>10</v>
      </c>
      <c r="M1654" s="271"/>
      <c r="P1654" s="271"/>
      <c r="Q1654" s="271"/>
      <c r="R1654" s="271"/>
      <c r="S1654" s="271"/>
      <c r="T1654" s="271"/>
    </row>
    <row r="1655" spans="3:20" ht="15" customHeight="1">
      <c r="C1655" s="412">
        <v>477</v>
      </c>
      <c r="D1655" s="497" t="s">
        <v>2223</v>
      </c>
      <c r="E1655" s="629" t="s">
        <v>2424</v>
      </c>
      <c r="F1655" s="507"/>
      <c r="G1655" s="504" t="s">
        <v>5421</v>
      </c>
      <c r="H1655" s="673" t="s">
        <v>5422</v>
      </c>
      <c r="I1655" s="521">
        <v>581910</v>
      </c>
      <c r="J1655" s="521">
        <v>581910</v>
      </c>
      <c r="K1655" s="700" t="s">
        <v>1707</v>
      </c>
      <c r="L1655" s="942">
        <v>5</v>
      </c>
      <c r="M1655" s="271"/>
      <c r="P1655" s="271"/>
      <c r="Q1655" s="271"/>
      <c r="R1655" s="271"/>
      <c r="S1655" s="271"/>
      <c r="T1655" s="271"/>
    </row>
    <row r="1656" spans="3:20" ht="15" customHeight="1">
      <c r="C1656" s="412">
        <v>478</v>
      </c>
      <c r="D1656" s="497" t="s">
        <v>2223</v>
      </c>
      <c r="E1656" s="629" t="s">
        <v>5423</v>
      </c>
      <c r="F1656" s="507"/>
      <c r="G1656" s="504" t="s">
        <v>5424</v>
      </c>
      <c r="H1656" s="673" t="s">
        <v>5425</v>
      </c>
      <c r="I1656" s="521">
        <v>1033163.05</v>
      </c>
      <c r="J1656" s="521">
        <v>1033163.05</v>
      </c>
      <c r="K1656" s="700" t="s">
        <v>1707</v>
      </c>
      <c r="L1656" s="942">
        <v>5</v>
      </c>
      <c r="M1656" s="271"/>
      <c r="P1656" s="271"/>
      <c r="Q1656" s="271"/>
      <c r="R1656" s="271"/>
      <c r="S1656" s="271"/>
      <c r="T1656" s="271"/>
    </row>
    <row r="1657" spans="3:20" ht="15" customHeight="1">
      <c r="C1657" s="412">
        <v>479</v>
      </c>
      <c r="D1657" s="497" t="s">
        <v>2224</v>
      </c>
      <c r="E1657" s="629" t="s">
        <v>2857</v>
      </c>
      <c r="F1657" s="507"/>
      <c r="G1657" s="506">
        <v>869000053354</v>
      </c>
      <c r="H1657" s="693" t="s">
        <v>2858</v>
      </c>
      <c r="I1657" s="521">
        <v>1049900</v>
      </c>
      <c r="J1657" s="521">
        <v>1049900</v>
      </c>
      <c r="K1657" s="414" t="s">
        <v>1737</v>
      </c>
      <c r="L1657" s="942">
        <v>25.01</v>
      </c>
      <c r="M1657" s="271"/>
      <c r="P1657" s="271"/>
      <c r="Q1657" s="271"/>
      <c r="R1657" s="271"/>
      <c r="S1657" s="271"/>
      <c r="T1657" s="271"/>
    </row>
    <row r="1658" spans="3:20" ht="15" customHeight="1">
      <c r="C1658" s="412">
        <v>480</v>
      </c>
      <c r="D1658" s="497" t="s">
        <v>2224</v>
      </c>
      <c r="E1658" s="629" t="s">
        <v>2859</v>
      </c>
      <c r="F1658" s="507"/>
      <c r="G1658" s="506">
        <v>869000053342</v>
      </c>
      <c r="H1658" s="693" t="s">
        <v>2860</v>
      </c>
      <c r="I1658" s="521">
        <v>550000</v>
      </c>
      <c r="J1658" s="521">
        <v>550000</v>
      </c>
      <c r="K1658" s="414" t="s">
        <v>1737</v>
      </c>
      <c r="L1658" s="942">
        <v>40.6</v>
      </c>
      <c r="M1658" s="271"/>
      <c r="P1658" s="271"/>
      <c r="Q1658" s="271"/>
      <c r="R1658" s="271"/>
      <c r="S1658" s="271"/>
      <c r="T1658" s="271"/>
    </row>
    <row r="1659" spans="3:20" ht="15" customHeight="1">
      <c r="C1659" s="412">
        <v>481</v>
      </c>
      <c r="D1659" s="497" t="s">
        <v>2224</v>
      </c>
      <c r="E1659" s="629" t="s">
        <v>2105</v>
      </c>
      <c r="F1659" s="507"/>
      <c r="G1659" s="506">
        <v>869000057772</v>
      </c>
      <c r="H1659" s="693" t="s">
        <v>2801</v>
      </c>
      <c r="I1659" s="521">
        <v>202868.36</v>
      </c>
      <c r="J1659" s="521">
        <v>202868.36</v>
      </c>
      <c r="K1659" s="414" t="s">
        <v>1707</v>
      </c>
      <c r="L1659" s="942">
        <v>16.05</v>
      </c>
      <c r="M1659" s="271"/>
      <c r="P1659" s="271"/>
      <c r="Q1659" s="271"/>
      <c r="R1659" s="271"/>
      <c r="S1659" s="271"/>
      <c r="T1659" s="271"/>
    </row>
    <row r="1660" spans="3:20" ht="15" customHeight="1">
      <c r="C1660" s="412">
        <v>482</v>
      </c>
      <c r="D1660" s="497" t="s">
        <v>2224</v>
      </c>
      <c r="E1660" s="629" t="s">
        <v>2817</v>
      </c>
      <c r="F1660" s="507"/>
      <c r="G1660" s="506">
        <v>869000059428</v>
      </c>
      <c r="H1660" s="693" t="s">
        <v>2818</v>
      </c>
      <c r="I1660" s="521">
        <v>328999</v>
      </c>
      <c r="J1660" s="521">
        <v>328999</v>
      </c>
      <c r="K1660" s="414" t="s">
        <v>1709</v>
      </c>
      <c r="L1660" s="942">
        <v>10.029999999999999</v>
      </c>
      <c r="M1660" s="271"/>
      <c r="P1660" s="271"/>
      <c r="Q1660" s="271"/>
      <c r="R1660" s="271"/>
      <c r="S1660" s="271"/>
      <c r="T1660" s="271"/>
    </row>
    <row r="1661" spans="3:20" ht="15" customHeight="1">
      <c r="C1661" s="412">
        <v>483</v>
      </c>
      <c r="D1661" s="497" t="s">
        <v>2224</v>
      </c>
      <c r="E1661" s="629" t="s">
        <v>2782</v>
      </c>
      <c r="F1661" s="507"/>
      <c r="G1661" s="506">
        <v>166500005988</v>
      </c>
      <c r="H1661" s="693" t="s">
        <v>2783</v>
      </c>
      <c r="I1661" s="521">
        <v>189900</v>
      </c>
      <c r="J1661" s="521">
        <v>189900</v>
      </c>
      <c r="K1661" s="414" t="s">
        <v>1707</v>
      </c>
      <c r="L1661" s="942">
        <v>35.5</v>
      </c>
      <c r="M1661" s="271"/>
      <c r="P1661" s="271"/>
      <c r="Q1661" s="271"/>
      <c r="R1661" s="271"/>
      <c r="S1661" s="271"/>
      <c r="T1661" s="271"/>
    </row>
    <row r="1662" spans="3:20" ht="15" customHeight="1">
      <c r="C1662" s="412">
        <v>484</v>
      </c>
      <c r="D1662" s="497" t="s">
        <v>2224</v>
      </c>
      <c r="E1662" s="629" t="s">
        <v>2684</v>
      </c>
      <c r="F1662" s="507"/>
      <c r="G1662" s="506">
        <v>166500005823</v>
      </c>
      <c r="H1662" s="693" t="s">
        <v>2784</v>
      </c>
      <c r="I1662" s="521">
        <v>8622621</v>
      </c>
      <c r="J1662" s="521">
        <v>4754093.7300000004</v>
      </c>
      <c r="K1662" s="414" t="s">
        <v>1707</v>
      </c>
      <c r="L1662" s="942">
        <v>26.05</v>
      </c>
      <c r="M1662" s="271"/>
      <c r="P1662" s="271"/>
      <c r="Q1662" s="271"/>
      <c r="R1662" s="271"/>
      <c r="S1662" s="271"/>
      <c r="T1662" s="271"/>
    </row>
    <row r="1663" spans="3:20" ht="15" customHeight="1">
      <c r="C1663" s="412">
        <v>485</v>
      </c>
      <c r="D1663" s="497" t="s">
        <v>2224</v>
      </c>
      <c r="E1663" s="629" t="s">
        <v>2780</v>
      </c>
      <c r="F1663" s="507"/>
      <c r="G1663" s="506">
        <v>166500006050</v>
      </c>
      <c r="H1663" s="693" t="s">
        <v>2781</v>
      </c>
      <c r="I1663" s="521">
        <v>351181.8</v>
      </c>
      <c r="J1663" s="521">
        <v>351181.8</v>
      </c>
      <c r="K1663" s="414" t="s">
        <v>1707</v>
      </c>
      <c r="L1663" s="942">
        <v>23.08</v>
      </c>
      <c r="M1663" s="271"/>
      <c r="P1663" s="271"/>
      <c r="Q1663" s="271"/>
      <c r="R1663" s="271"/>
      <c r="S1663" s="271"/>
      <c r="T1663" s="271"/>
    </row>
    <row r="1664" spans="3:20" ht="15" customHeight="1">
      <c r="C1664" s="412">
        <v>486</v>
      </c>
      <c r="D1664" s="497" t="s">
        <v>2224</v>
      </c>
      <c r="E1664" s="629" t="s">
        <v>2829</v>
      </c>
      <c r="F1664" s="507"/>
      <c r="G1664" s="506">
        <v>869000059755</v>
      </c>
      <c r="H1664" s="693" t="s">
        <v>2830</v>
      </c>
      <c r="I1664" s="521">
        <v>170000.01</v>
      </c>
      <c r="J1664" s="521">
        <v>170000.01</v>
      </c>
      <c r="K1664" s="414" t="s">
        <v>1712</v>
      </c>
      <c r="L1664" s="942">
        <v>12.08</v>
      </c>
      <c r="M1664" s="271"/>
      <c r="P1664" s="271"/>
      <c r="Q1664" s="271"/>
      <c r="R1664" s="271"/>
      <c r="S1664" s="271"/>
      <c r="T1664" s="271"/>
    </row>
    <row r="1665" spans="3:20" ht="15" customHeight="1">
      <c r="C1665" s="412">
        <v>487</v>
      </c>
      <c r="D1665" s="497" t="s">
        <v>2224</v>
      </c>
      <c r="E1665" s="629" t="s">
        <v>2420</v>
      </c>
      <c r="F1665" s="507"/>
      <c r="G1665" s="506">
        <v>869000076635</v>
      </c>
      <c r="H1665" s="693" t="s">
        <v>2778</v>
      </c>
      <c r="I1665" s="521">
        <v>1033772.28</v>
      </c>
      <c r="J1665" s="521">
        <v>1033772.28</v>
      </c>
      <c r="K1665" s="414" t="s">
        <v>1707</v>
      </c>
      <c r="L1665" s="942">
        <v>4.05</v>
      </c>
      <c r="M1665" s="271"/>
      <c r="P1665" s="271"/>
      <c r="Q1665" s="271"/>
      <c r="R1665" s="271"/>
      <c r="S1665" s="271"/>
      <c r="T1665" s="271"/>
    </row>
    <row r="1666" spans="3:20" ht="15" customHeight="1">
      <c r="C1666" s="412">
        <v>488</v>
      </c>
      <c r="D1666" s="497" t="s">
        <v>2224</v>
      </c>
      <c r="E1666" s="629" t="s">
        <v>2420</v>
      </c>
      <c r="F1666" s="507"/>
      <c r="G1666" s="506">
        <v>869000073365</v>
      </c>
      <c r="H1666" s="693" t="s">
        <v>2779</v>
      </c>
      <c r="I1666" s="521">
        <v>918999.56</v>
      </c>
      <c r="J1666" s="521">
        <v>918999.56</v>
      </c>
      <c r="K1666" s="414" t="s">
        <v>1707</v>
      </c>
      <c r="L1666" s="942">
        <v>4.05</v>
      </c>
      <c r="M1666" s="271"/>
      <c r="P1666" s="271"/>
      <c r="Q1666" s="271"/>
      <c r="R1666" s="271"/>
      <c r="S1666" s="271"/>
      <c r="T1666" s="271"/>
    </row>
    <row r="1667" spans="3:20" ht="15" customHeight="1">
      <c r="C1667" s="412">
        <v>489</v>
      </c>
      <c r="D1667" s="497" t="s">
        <v>2224</v>
      </c>
      <c r="E1667" s="629" t="s">
        <v>2809</v>
      </c>
      <c r="F1667" s="507"/>
      <c r="G1667" s="506">
        <v>869000057499</v>
      </c>
      <c r="H1667" s="693" t="s">
        <v>2810</v>
      </c>
      <c r="I1667" s="521">
        <v>500000</v>
      </c>
      <c r="J1667" s="521">
        <v>500000</v>
      </c>
      <c r="K1667" s="414" t="s">
        <v>1709</v>
      </c>
      <c r="L1667" s="942">
        <v>9.08</v>
      </c>
      <c r="M1667" s="271"/>
      <c r="P1667" s="271"/>
      <c r="Q1667" s="271"/>
      <c r="R1667" s="271"/>
      <c r="S1667" s="271"/>
      <c r="T1667" s="271"/>
    </row>
    <row r="1668" spans="3:20" ht="15" customHeight="1">
      <c r="C1668" s="412">
        <v>490</v>
      </c>
      <c r="D1668" s="497" t="s">
        <v>2224</v>
      </c>
      <c r="E1668" s="629" t="s">
        <v>5426</v>
      </c>
      <c r="F1668" s="507"/>
      <c r="G1668" s="506" t="s">
        <v>5427</v>
      </c>
      <c r="H1668" s="693" t="s">
        <v>5428</v>
      </c>
      <c r="I1668" s="521">
        <v>403938.64</v>
      </c>
      <c r="J1668" s="521">
        <v>403938.64</v>
      </c>
      <c r="K1668" s="414" t="s">
        <v>1711</v>
      </c>
      <c r="L1668" s="942">
        <v>12</v>
      </c>
      <c r="M1668" s="271"/>
      <c r="P1668" s="271"/>
      <c r="Q1668" s="271"/>
      <c r="R1668" s="271"/>
      <c r="S1668" s="271"/>
      <c r="T1668" s="271"/>
    </row>
    <row r="1669" spans="3:20" ht="15" customHeight="1">
      <c r="C1669" s="412">
        <v>491</v>
      </c>
      <c r="D1669" s="497" t="s">
        <v>2224</v>
      </c>
      <c r="E1669" s="629" t="s">
        <v>5426</v>
      </c>
      <c r="F1669" s="507"/>
      <c r="G1669" s="506" t="s">
        <v>5429</v>
      </c>
      <c r="H1669" s="693" t="s">
        <v>5430</v>
      </c>
      <c r="I1669" s="521">
        <v>403938.64</v>
      </c>
      <c r="J1669" s="521">
        <v>403938.64</v>
      </c>
      <c r="K1669" s="414" t="s">
        <v>1711</v>
      </c>
      <c r="L1669" s="942">
        <v>12</v>
      </c>
      <c r="M1669" s="271"/>
      <c r="P1669" s="271"/>
      <c r="Q1669" s="271"/>
      <c r="R1669" s="271"/>
      <c r="S1669" s="271"/>
      <c r="T1669" s="271"/>
    </row>
    <row r="1670" spans="3:20" ht="15" customHeight="1">
      <c r="C1670" s="412">
        <v>492</v>
      </c>
      <c r="D1670" s="497" t="s">
        <v>2224</v>
      </c>
      <c r="E1670" s="629" t="s">
        <v>2815</v>
      </c>
      <c r="F1670" s="507"/>
      <c r="G1670" s="506">
        <v>869000052554</v>
      </c>
      <c r="H1670" s="693" t="s">
        <v>2816</v>
      </c>
      <c r="I1670" s="521">
        <v>290000</v>
      </c>
      <c r="J1670" s="521">
        <v>290000</v>
      </c>
      <c r="K1670" s="414" t="s">
        <v>1709</v>
      </c>
      <c r="L1670" s="942">
        <v>6.02</v>
      </c>
      <c r="M1670" s="271"/>
      <c r="P1670" s="271"/>
      <c r="Q1670" s="271"/>
      <c r="R1670" s="271"/>
      <c r="S1670" s="271"/>
      <c r="T1670" s="271"/>
    </row>
    <row r="1671" spans="3:20" ht="15" customHeight="1">
      <c r="C1671" s="412">
        <v>493</v>
      </c>
      <c r="D1671" s="497" t="s">
        <v>2224</v>
      </c>
      <c r="E1671" s="629" t="s">
        <v>2811</v>
      </c>
      <c r="F1671" s="507"/>
      <c r="G1671" s="506">
        <v>869000053343</v>
      </c>
      <c r="H1671" s="693" t="s">
        <v>2812</v>
      </c>
      <c r="I1671" s="521">
        <v>174000</v>
      </c>
      <c r="J1671" s="521">
        <v>174000</v>
      </c>
      <c r="K1671" s="414" t="s">
        <v>1709</v>
      </c>
      <c r="L1671" s="942">
        <v>25.08</v>
      </c>
      <c r="M1671" s="271"/>
      <c r="P1671" s="271"/>
      <c r="Q1671" s="271"/>
      <c r="R1671" s="271"/>
      <c r="S1671" s="271"/>
      <c r="T1671" s="271"/>
    </row>
    <row r="1672" spans="3:20" ht="15" customHeight="1">
      <c r="C1672" s="412">
        <v>494</v>
      </c>
      <c r="D1672" s="497" t="s">
        <v>2224</v>
      </c>
      <c r="E1672" s="629" t="s">
        <v>2811</v>
      </c>
      <c r="F1672" s="507"/>
      <c r="G1672" s="506">
        <v>869000053344</v>
      </c>
      <c r="H1672" s="693" t="s">
        <v>2813</v>
      </c>
      <c r="I1672" s="521">
        <v>203000</v>
      </c>
      <c r="J1672" s="521">
        <v>203000</v>
      </c>
      <c r="K1672" s="414" t="s">
        <v>1709</v>
      </c>
      <c r="L1672" s="942">
        <v>25.08</v>
      </c>
      <c r="M1672" s="271"/>
      <c r="P1672" s="271"/>
      <c r="Q1672" s="271"/>
      <c r="R1672" s="271"/>
      <c r="S1672" s="271"/>
      <c r="T1672" s="271"/>
    </row>
    <row r="1673" spans="3:20" ht="15" customHeight="1">
      <c r="C1673" s="412">
        <v>495</v>
      </c>
      <c r="D1673" s="497" t="s">
        <v>2224</v>
      </c>
      <c r="E1673" s="629" t="s">
        <v>2811</v>
      </c>
      <c r="F1673" s="507"/>
      <c r="G1673" s="506">
        <v>869000053345</v>
      </c>
      <c r="H1673" s="693" t="s">
        <v>2814</v>
      </c>
      <c r="I1673" s="521">
        <v>203000</v>
      </c>
      <c r="J1673" s="521">
        <v>203000</v>
      </c>
      <c r="K1673" s="414" t="s">
        <v>1709</v>
      </c>
      <c r="L1673" s="942">
        <v>25.08</v>
      </c>
      <c r="M1673" s="271"/>
      <c r="P1673" s="271"/>
      <c r="Q1673" s="271"/>
      <c r="R1673" s="271"/>
      <c r="S1673" s="271"/>
      <c r="T1673" s="271"/>
    </row>
    <row r="1674" spans="3:20" ht="15" customHeight="1">
      <c r="C1674" s="412">
        <v>496</v>
      </c>
      <c r="D1674" s="497" t="s">
        <v>2224</v>
      </c>
      <c r="E1674" s="629" t="s">
        <v>2863</v>
      </c>
      <c r="F1674" s="507"/>
      <c r="G1674" s="506">
        <v>869000059492</v>
      </c>
      <c r="H1674" s="693" t="s">
        <v>2864</v>
      </c>
      <c r="I1674" s="521">
        <v>450000</v>
      </c>
      <c r="J1674" s="521">
        <v>450000</v>
      </c>
      <c r="K1674" s="414" t="s">
        <v>1737</v>
      </c>
      <c r="L1674" s="942">
        <v>22.06</v>
      </c>
      <c r="M1674" s="271"/>
      <c r="P1674" s="271"/>
      <c r="Q1674" s="271"/>
      <c r="R1674" s="271"/>
      <c r="S1674" s="271"/>
      <c r="T1674" s="271"/>
    </row>
    <row r="1675" spans="3:20" ht="15" customHeight="1">
      <c r="C1675" s="412">
        <v>497</v>
      </c>
      <c r="D1675" s="497" t="s">
        <v>2224</v>
      </c>
      <c r="E1675" s="629" t="s">
        <v>2863</v>
      </c>
      <c r="F1675" s="507"/>
      <c r="G1675" s="506" t="s">
        <v>5431</v>
      </c>
      <c r="H1675" s="693" t="s">
        <v>5432</v>
      </c>
      <c r="I1675" s="521">
        <v>270000</v>
      </c>
      <c r="J1675" s="521">
        <v>270000</v>
      </c>
      <c r="K1675" s="414" t="s">
        <v>1737</v>
      </c>
      <c r="L1675" s="942">
        <v>26</v>
      </c>
      <c r="M1675" s="271"/>
      <c r="P1675" s="271"/>
      <c r="Q1675" s="271"/>
      <c r="R1675" s="271"/>
      <c r="S1675" s="271"/>
      <c r="T1675" s="271"/>
    </row>
    <row r="1676" spans="3:20" ht="15" customHeight="1">
      <c r="C1676" s="412">
        <v>498</v>
      </c>
      <c r="D1676" s="497" t="s">
        <v>2224</v>
      </c>
      <c r="E1676" s="629" t="s">
        <v>2863</v>
      </c>
      <c r="F1676" s="507"/>
      <c r="G1676" s="506" t="s">
        <v>5433</v>
      </c>
      <c r="H1676" s="693" t="s">
        <v>5434</v>
      </c>
      <c r="I1676" s="521">
        <v>1629900</v>
      </c>
      <c r="J1676" s="521">
        <v>1629900</v>
      </c>
      <c r="K1676" s="414" t="s">
        <v>1737</v>
      </c>
      <c r="L1676" s="942">
        <v>26</v>
      </c>
      <c r="M1676" s="271"/>
      <c r="P1676" s="271"/>
      <c r="Q1676" s="271"/>
      <c r="R1676" s="271"/>
      <c r="S1676" s="271"/>
      <c r="T1676" s="271"/>
    </row>
    <row r="1677" spans="3:20" ht="15" customHeight="1">
      <c r="C1677" s="412">
        <v>499</v>
      </c>
      <c r="D1677" s="497" t="s">
        <v>2224</v>
      </c>
      <c r="E1677" s="629" t="s">
        <v>2850</v>
      </c>
      <c r="F1677" s="507"/>
      <c r="G1677" s="506">
        <v>166500005409</v>
      </c>
      <c r="H1677" s="693" t="s">
        <v>2851</v>
      </c>
      <c r="I1677" s="521">
        <v>39900</v>
      </c>
      <c r="J1677" s="521">
        <v>39900</v>
      </c>
      <c r="K1677" s="414" t="s">
        <v>1737</v>
      </c>
      <c r="L1677" s="942">
        <v>26.03</v>
      </c>
      <c r="M1677" s="271"/>
      <c r="P1677" s="271"/>
      <c r="Q1677" s="271"/>
      <c r="R1677" s="271"/>
      <c r="S1677" s="271"/>
      <c r="T1677" s="271"/>
    </row>
    <row r="1678" spans="3:20" ht="15" customHeight="1">
      <c r="C1678" s="412">
        <v>500</v>
      </c>
      <c r="D1678" s="497" t="s">
        <v>2224</v>
      </c>
      <c r="E1678" s="629" t="s">
        <v>2424</v>
      </c>
      <c r="F1678" s="507"/>
      <c r="G1678" s="506">
        <v>869000079792</v>
      </c>
      <c r="H1678" s="693" t="s">
        <v>2828</v>
      </c>
      <c r="I1678" s="521">
        <v>170000.01</v>
      </c>
      <c r="J1678" s="521">
        <v>170000.01</v>
      </c>
      <c r="K1678" s="414" t="s">
        <v>1712</v>
      </c>
      <c r="L1678" s="942">
        <v>12.05</v>
      </c>
      <c r="M1678" s="271"/>
      <c r="P1678" s="271"/>
      <c r="Q1678" s="271"/>
      <c r="R1678" s="271"/>
      <c r="S1678" s="271"/>
      <c r="T1678" s="271"/>
    </row>
    <row r="1679" spans="3:20" ht="15" customHeight="1">
      <c r="C1679" s="412">
        <v>501</v>
      </c>
      <c r="D1679" s="497" t="s">
        <v>2224</v>
      </c>
      <c r="E1679" s="629" t="s">
        <v>1736</v>
      </c>
      <c r="F1679" s="507"/>
      <c r="G1679" s="506">
        <v>869000056928</v>
      </c>
      <c r="H1679" s="693" t="s">
        <v>2802</v>
      </c>
      <c r="I1679" s="521">
        <v>150000</v>
      </c>
      <c r="J1679" s="521">
        <v>150000</v>
      </c>
      <c r="K1679" s="414" t="s">
        <v>1709</v>
      </c>
      <c r="L1679" s="942">
        <v>12.03</v>
      </c>
      <c r="M1679" s="271"/>
      <c r="P1679" s="271"/>
      <c r="Q1679" s="271"/>
      <c r="R1679" s="271"/>
      <c r="S1679" s="271"/>
      <c r="T1679" s="271"/>
    </row>
    <row r="1680" spans="3:20" ht="15" customHeight="1">
      <c r="C1680" s="412">
        <v>502</v>
      </c>
      <c r="D1680" s="497" t="s">
        <v>2224</v>
      </c>
      <c r="E1680" s="629" t="s">
        <v>2865</v>
      </c>
      <c r="F1680" s="507"/>
      <c r="G1680" s="506">
        <v>869000058636</v>
      </c>
      <c r="H1680" s="693" t="s">
        <v>2866</v>
      </c>
      <c r="I1680" s="521">
        <v>1178100</v>
      </c>
      <c r="J1680" s="521">
        <v>1178100</v>
      </c>
      <c r="K1680" s="414" t="s">
        <v>1737</v>
      </c>
      <c r="L1680" s="942">
        <v>1.02</v>
      </c>
      <c r="M1680" s="271"/>
      <c r="P1680" s="271"/>
      <c r="Q1680" s="271"/>
      <c r="R1680" s="271"/>
      <c r="S1680" s="271"/>
      <c r="T1680" s="271"/>
    </row>
    <row r="1681" spans="3:20" ht="15" customHeight="1">
      <c r="C1681" s="412">
        <v>503</v>
      </c>
      <c r="D1681" s="497" t="s">
        <v>2224</v>
      </c>
      <c r="E1681" s="629" t="s">
        <v>2865</v>
      </c>
      <c r="F1681" s="507"/>
      <c r="G1681" s="506">
        <v>869000058637</v>
      </c>
      <c r="H1681" s="693" t="s">
        <v>2867</v>
      </c>
      <c r="I1681" s="521">
        <v>1178100</v>
      </c>
      <c r="J1681" s="521">
        <v>1178100</v>
      </c>
      <c r="K1681" s="414" t="s">
        <v>1737</v>
      </c>
      <c r="L1681" s="942">
        <v>1.02</v>
      </c>
      <c r="M1681" s="271"/>
      <c r="P1681" s="271"/>
      <c r="Q1681" s="271"/>
      <c r="R1681" s="271"/>
      <c r="S1681" s="271"/>
      <c r="T1681" s="271"/>
    </row>
    <row r="1682" spans="3:20" ht="15" customHeight="1">
      <c r="C1682" s="412">
        <v>504</v>
      </c>
      <c r="D1682" s="497" t="s">
        <v>2224</v>
      </c>
      <c r="E1682" s="629" t="s">
        <v>2805</v>
      </c>
      <c r="F1682" s="507"/>
      <c r="G1682" s="506">
        <v>869000059179</v>
      </c>
      <c r="H1682" s="693" t="s">
        <v>2806</v>
      </c>
      <c r="I1682" s="521">
        <v>125000</v>
      </c>
      <c r="J1682" s="521">
        <v>125000</v>
      </c>
      <c r="K1682" s="414" t="s">
        <v>1709</v>
      </c>
      <c r="L1682" s="942">
        <v>35.9</v>
      </c>
      <c r="M1682" s="271"/>
      <c r="P1682" s="271"/>
      <c r="Q1682" s="271"/>
      <c r="R1682" s="271"/>
      <c r="S1682" s="271"/>
      <c r="T1682" s="271"/>
    </row>
    <row r="1683" spans="3:20" ht="15" customHeight="1">
      <c r="C1683" s="412">
        <v>505</v>
      </c>
      <c r="D1683" s="497" t="s">
        <v>2224</v>
      </c>
      <c r="E1683" s="629" t="s">
        <v>2807</v>
      </c>
      <c r="F1683" s="507"/>
      <c r="G1683" s="506">
        <v>869000057798</v>
      </c>
      <c r="H1683" s="693" t="s">
        <v>2808</v>
      </c>
      <c r="I1683" s="521">
        <v>420000</v>
      </c>
      <c r="J1683" s="521">
        <v>420000</v>
      </c>
      <c r="K1683" s="414" t="s">
        <v>1709</v>
      </c>
      <c r="L1683" s="942">
        <v>12.05</v>
      </c>
      <c r="M1683" s="271"/>
      <c r="P1683" s="271"/>
      <c r="Q1683" s="271"/>
      <c r="R1683" s="271"/>
      <c r="S1683" s="271"/>
      <c r="T1683" s="271"/>
    </row>
    <row r="1684" spans="3:20" ht="15" customHeight="1">
      <c r="C1684" s="412">
        <v>506</v>
      </c>
      <c r="D1684" s="497" t="s">
        <v>2224</v>
      </c>
      <c r="E1684" s="629" t="s">
        <v>5435</v>
      </c>
      <c r="F1684" s="507"/>
      <c r="G1684" s="506" t="s">
        <v>5436</v>
      </c>
      <c r="H1684" s="693" t="s">
        <v>5437</v>
      </c>
      <c r="I1684" s="521">
        <v>360000</v>
      </c>
      <c r="J1684" s="521">
        <v>360000</v>
      </c>
      <c r="K1684" s="414" t="s">
        <v>1711</v>
      </c>
      <c r="L1684" s="942">
        <v>12</v>
      </c>
      <c r="M1684" s="271"/>
      <c r="P1684" s="271"/>
      <c r="Q1684" s="271"/>
      <c r="R1684" s="271"/>
      <c r="S1684" s="271"/>
      <c r="T1684" s="271"/>
    </row>
    <row r="1685" spans="3:20" ht="15" customHeight="1">
      <c r="C1685" s="412">
        <v>507</v>
      </c>
      <c r="D1685" s="497" t="s">
        <v>2224</v>
      </c>
      <c r="E1685" s="629" t="s">
        <v>2861</v>
      </c>
      <c r="F1685" s="507"/>
      <c r="G1685" s="506">
        <v>869000059745</v>
      </c>
      <c r="H1685" s="693" t="s">
        <v>2862</v>
      </c>
      <c r="I1685" s="521">
        <v>1349900</v>
      </c>
      <c r="J1685" s="521">
        <v>1349900</v>
      </c>
      <c r="K1685" s="414" t="s">
        <v>1737</v>
      </c>
      <c r="L1685" s="942">
        <v>20.03</v>
      </c>
      <c r="M1685" s="271"/>
      <c r="P1685" s="271"/>
      <c r="Q1685" s="271"/>
      <c r="R1685" s="271"/>
      <c r="S1685" s="271"/>
      <c r="T1685" s="271"/>
    </row>
    <row r="1686" spans="3:20" ht="15" customHeight="1">
      <c r="C1686" s="412">
        <v>508</v>
      </c>
      <c r="D1686" s="497" t="s">
        <v>2224</v>
      </c>
      <c r="E1686" s="629" t="s">
        <v>2116</v>
      </c>
      <c r="F1686" s="507"/>
      <c r="G1686" s="506">
        <v>869000057278</v>
      </c>
      <c r="H1686" s="693" t="s">
        <v>2798</v>
      </c>
      <c r="I1686" s="521">
        <v>270000</v>
      </c>
      <c r="J1686" s="521">
        <v>270000</v>
      </c>
      <c r="K1686" s="414" t="s">
        <v>1707</v>
      </c>
      <c r="L1686" s="942">
        <v>3.05</v>
      </c>
      <c r="M1686" s="271"/>
      <c r="P1686" s="271"/>
      <c r="Q1686" s="271"/>
      <c r="R1686" s="271"/>
      <c r="S1686" s="271"/>
      <c r="T1686" s="271"/>
    </row>
    <row r="1687" spans="3:20" ht="15" customHeight="1">
      <c r="C1687" s="412">
        <v>509</v>
      </c>
      <c r="D1687" s="497" t="s">
        <v>2224</v>
      </c>
      <c r="E1687" s="629" t="s">
        <v>2116</v>
      </c>
      <c r="F1687" s="507"/>
      <c r="G1687" s="506">
        <v>869000057493</v>
      </c>
      <c r="H1687" s="693" t="s">
        <v>2799</v>
      </c>
      <c r="I1687" s="521">
        <v>1620000</v>
      </c>
      <c r="J1687" s="521">
        <v>907369.68</v>
      </c>
      <c r="K1687" s="414" t="s">
        <v>1707</v>
      </c>
      <c r="L1687" s="942">
        <v>3.08</v>
      </c>
      <c r="M1687" s="271"/>
      <c r="P1687" s="271"/>
      <c r="Q1687" s="271"/>
      <c r="R1687" s="271"/>
      <c r="S1687" s="271"/>
      <c r="T1687" s="271"/>
    </row>
    <row r="1688" spans="3:20" ht="15" customHeight="1">
      <c r="C1688" s="412">
        <v>510</v>
      </c>
      <c r="D1688" s="497" t="s">
        <v>2224</v>
      </c>
      <c r="E1688" s="629" t="s">
        <v>2116</v>
      </c>
      <c r="F1688" s="507"/>
      <c r="G1688" s="506">
        <v>869000057495</v>
      </c>
      <c r="H1688" s="693" t="s">
        <v>2800</v>
      </c>
      <c r="I1688" s="521">
        <v>581910</v>
      </c>
      <c r="J1688" s="521">
        <v>581910</v>
      </c>
      <c r="K1688" s="414" t="s">
        <v>1707</v>
      </c>
      <c r="L1688" s="942">
        <v>3.08</v>
      </c>
      <c r="M1688" s="271"/>
      <c r="P1688" s="271"/>
      <c r="Q1688" s="271"/>
      <c r="R1688" s="271"/>
      <c r="S1688" s="271"/>
      <c r="T1688" s="271"/>
    </row>
    <row r="1689" spans="3:20" ht="15" customHeight="1">
      <c r="C1689" s="412">
        <v>511</v>
      </c>
      <c r="D1689" s="497" t="s">
        <v>2224</v>
      </c>
      <c r="E1689" s="629" t="s">
        <v>2116</v>
      </c>
      <c r="F1689" s="507"/>
      <c r="G1689" s="506">
        <v>869000057615</v>
      </c>
      <c r="H1689" s="693" t="s">
        <v>2819</v>
      </c>
      <c r="I1689" s="521">
        <v>250170</v>
      </c>
      <c r="J1689" s="521">
        <v>250170</v>
      </c>
      <c r="K1689" s="414" t="s">
        <v>1712</v>
      </c>
      <c r="L1689" s="942">
        <v>7.04</v>
      </c>
      <c r="M1689" s="271"/>
      <c r="P1689" s="271"/>
      <c r="Q1689" s="271"/>
      <c r="R1689" s="271"/>
      <c r="S1689" s="271"/>
      <c r="T1689" s="271"/>
    </row>
    <row r="1690" spans="3:20" ht="15" customHeight="1">
      <c r="C1690" s="412">
        <v>512</v>
      </c>
      <c r="D1690" s="497" t="s">
        <v>2224</v>
      </c>
      <c r="E1690" s="629" t="s">
        <v>2116</v>
      </c>
      <c r="F1690" s="507"/>
      <c r="G1690" s="506">
        <v>869000057649</v>
      </c>
      <c r="H1690" s="693" t="s">
        <v>2820</v>
      </c>
      <c r="I1690" s="521">
        <v>290000</v>
      </c>
      <c r="J1690" s="521">
        <v>290000</v>
      </c>
      <c r="K1690" s="414" t="s">
        <v>1712</v>
      </c>
      <c r="L1690" s="942">
        <v>7.04</v>
      </c>
      <c r="M1690" s="271"/>
      <c r="P1690" s="271"/>
      <c r="Q1690" s="271"/>
      <c r="R1690" s="271"/>
      <c r="S1690" s="271"/>
      <c r="T1690" s="271"/>
    </row>
    <row r="1691" spans="3:20" ht="15" customHeight="1">
      <c r="C1691" s="412">
        <v>513</v>
      </c>
      <c r="D1691" s="497" t="s">
        <v>2224</v>
      </c>
      <c r="E1691" s="629" t="s">
        <v>2116</v>
      </c>
      <c r="F1691" s="507"/>
      <c r="G1691" s="506">
        <v>869000057604</v>
      </c>
      <c r="H1691" s="693" t="s">
        <v>2823</v>
      </c>
      <c r="I1691" s="521">
        <v>180000</v>
      </c>
      <c r="J1691" s="521">
        <v>180000</v>
      </c>
      <c r="K1691" s="414" t="s">
        <v>1712</v>
      </c>
      <c r="L1691" s="942">
        <v>7.04</v>
      </c>
      <c r="M1691" s="271"/>
      <c r="P1691" s="271"/>
      <c r="Q1691" s="271"/>
      <c r="R1691" s="271"/>
      <c r="S1691" s="271"/>
      <c r="T1691" s="271"/>
    </row>
    <row r="1692" spans="3:20" ht="15" customHeight="1">
      <c r="C1692" s="412">
        <v>514</v>
      </c>
      <c r="D1692" s="497" t="s">
        <v>2224</v>
      </c>
      <c r="E1692" s="629" t="s">
        <v>2116</v>
      </c>
      <c r="F1692" s="507"/>
      <c r="G1692" s="506">
        <v>869000057617</v>
      </c>
      <c r="H1692" s="693" t="s">
        <v>2835</v>
      </c>
      <c r="I1692" s="521">
        <v>117546</v>
      </c>
      <c r="J1692" s="521">
        <v>117546</v>
      </c>
      <c r="K1692" s="414" t="s">
        <v>1712</v>
      </c>
      <c r="L1692" s="942">
        <v>7.04</v>
      </c>
      <c r="M1692" s="271"/>
      <c r="P1692" s="271"/>
      <c r="Q1692" s="271"/>
      <c r="R1692" s="271"/>
      <c r="S1692" s="271"/>
      <c r="T1692" s="271"/>
    </row>
    <row r="1693" spans="3:20" ht="15" customHeight="1">
      <c r="C1693" s="412">
        <v>515</v>
      </c>
      <c r="D1693" s="497" t="s">
        <v>2224</v>
      </c>
      <c r="E1693" s="629" t="s">
        <v>2116</v>
      </c>
      <c r="F1693" s="507"/>
      <c r="G1693" s="506" t="s">
        <v>5438</v>
      </c>
      <c r="H1693" s="693" t="s">
        <v>5439</v>
      </c>
      <c r="I1693" s="521">
        <v>174000</v>
      </c>
      <c r="J1693" s="521">
        <v>174000</v>
      </c>
      <c r="K1693" s="414" t="s">
        <v>1712</v>
      </c>
      <c r="L1693" s="942">
        <v>7.04</v>
      </c>
      <c r="M1693" s="271"/>
      <c r="P1693" s="271"/>
      <c r="Q1693" s="271"/>
      <c r="R1693" s="271"/>
      <c r="S1693" s="271"/>
      <c r="T1693" s="271"/>
    </row>
    <row r="1694" spans="3:20" ht="15" customHeight="1">
      <c r="C1694" s="412">
        <v>516</v>
      </c>
      <c r="D1694" s="497" t="s">
        <v>2224</v>
      </c>
      <c r="E1694" s="629" t="s">
        <v>2116</v>
      </c>
      <c r="F1694" s="507"/>
      <c r="G1694" s="506" t="s">
        <v>5440</v>
      </c>
      <c r="H1694" s="693" t="s">
        <v>5441</v>
      </c>
      <c r="I1694" s="521">
        <v>190240</v>
      </c>
      <c r="J1694" s="521">
        <v>190240</v>
      </c>
      <c r="K1694" s="414" t="s">
        <v>1712</v>
      </c>
      <c r="L1694" s="942">
        <v>7.04</v>
      </c>
      <c r="M1694" s="271"/>
      <c r="P1694" s="271"/>
      <c r="Q1694" s="271"/>
      <c r="R1694" s="271"/>
      <c r="S1694" s="271"/>
      <c r="T1694" s="271"/>
    </row>
    <row r="1695" spans="3:20" ht="15" customHeight="1">
      <c r="C1695" s="412">
        <v>517</v>
      </c>
      <c r="D1695" s="497" t="s">
        <v>2224</v>
      </c>
      <c r="E1695" s="629" t="s">
        <v>2116</v>
      </c>
      <c r="F1695" s="507"/>
      <c r="G1695" s="506" t="s">
        <v>5442</v>
      </c>
      <c r="H1695" s="693" t="s">
        <v>5443</v>
      </c>
      <c r="I1695" s="521">
        <v>203000</v>
      </c>
      <c r="J1695" s="521">
        <v>203000</v>
      </c>
      <c r="K1695" s="414" t="s">
        <v>1712</v>
      </c>
      <c r="L1695" s="942">
        <v>7.04</v>
      </c>
      <c r="M1695" s="271"/>
      <c r="P1695" s="271"/>
      <c r="Q1695" s="271"/>
      <c r="R1695" s="271"/>
      <c r="S1695" s="271"/>
      <c r="T1695" s="271"/>
    </row>
    <row r="1696" spans="3:20" ht="15" customHeight="1">
      <c r="C1696" s="412">
        <v>518</v>
      </c>
      <c r="D1696" s="497" t="s">
        <v>2224</v>
      </c>
      <c r="E1696" s="629" t="s">
        <v>2116</v>
      </c>
      <c r="F1696" s="507"/>
      <c r="G1696" s="506" t="s">
        <v>5444</v>
      </c>
      <c r="H1696" s="693" t="s">
        <v>5445</v>
      </c>
      <c r="I1696" s="521">
        <v>255200</v>
      </c>
      <c r="J1696" s="521">
        <v>255200</v>
      </c>
      <c r="K1696" s="414" t="s">
        <v>1712</v>
      </c>
      <c r="L1696" s="942">
        <v>7.04</v>
      </c>
      <c r="M1696" s="271"/>
      <c r="P1696" s="271"/>
      <c r="Q1696" s="271"/>
      <c r="R1696" s="271"/>
      <c r="S1696" s="271"/>
      <c r="T1696" s="271"/>
    </row>
    <row r="1697" spans="3:20" ht="15" customHeight="1">
      <c r="C1697" s="412">
        <v>519</v>
      </c>
      <c r="D1697" s="497" t="s">
        <v>2224</v>
      </c>
      <c r="E1697" s="629" t="s">
        <v>2116</v>
      </c>
      <c r="F1697" s="507"/>
      <c r="G1697" s="506" t="s">
        <v>5446</v>
      </c>
      <c r="H1697" s="693" t="s">
        <v>5447</v>
      </c>
      <c r="I1697" s="521">
        <v>290000</v>
      </c>
      <c r="J1697" s="521">
        <v>290000</v>
      </c>
      <c r="K1697" s="414" t="s">
        <v>1712</v>
      </c>
      <c r="L1697" s="942">
        <v>7.04</v>
      </c>
      <c r="M1697" s="271"/>
      <c r="P1697" s="271"/>
      <c r="Q1697" s="271"/>
      <c r="R1697" s="271"/>
      <c r="S1697" s="271"/>
      <c r="T1697" s="271"/>
    </row>
    <row r="1698" spans="3:20" ht="15" customHeight="1">
      <c r="C1698" s="412">
        <v>520</v>
      </c>
      <c r="D1698" s="497" t="s">
        <v>2224</v>
      </c>
      <c r="E1698" s="629" t="s">
        <v>2116</v>
      </c>
      <c r="F1698" s="507"/>
      <c r="G1698" s="506" t="s">
        <v>5448</v>
      </c>
      <c r="H1698" s="693" t="s">
        <v>5449</v>
      </c>
      <c r="I1698" s="521">
        <v>328999</v>
      </c>
      <c r="J1698" s="521">
        <v>328999</v>
      </c>
      <c r="K1698" s="414" t="s">
        <v>1712</v>
      </c>
      <c r="L1698" s="942">
        <v>7.04</v>
      </c>
      <c r="M1698" s="271"/>
      <c r="P1698" s="271"/>
      <c r="Q1698" s="271"/>
      <c r="R1698" s="271"/>
      <c r="S1698" s="271"/>
      <c r="T1698" s="271"/>
    </row>
    <row r="1699" spans="3:20" ht="15" customHeight="1">
      <c r="C1699" s="412">
        <v>521</v>
      </c>
      <c r="D1699" s="497" t="s">
        <v>2224</v>
      </c>
      <c r="E1699" s="629" t="s">
        <v>2116</v>
      </c>
      <c r="F1699" s="507"/>
      <c r="G1699" s="506" t="s">
        <v>5450</v>
      </c>
      <c r="H1699" s="693" t="s">
        <v>5451</v>
      </c>
      <c r="I1699" s="521">
        <v>328999</v>
      </c>
      <c r="J1699" s="521">
        <v>328999</v>
      </c>
      <c r="K1699" s="414" t="s">
        <v>1712</v>
      </c>
      <c r="L1699" s="942">
        <v>7.04</v>
      </c>
      <c r="M1699" s="271"/>
      <c r="P1699" s="271"/>
      <c r="Q1699" s="271"/>
      <c r="R1699" s="271"/>
      <c r="S1699" s="271"/>
      <c r="T1699" s="271"/>
    </row>
    <row r="1700" spans="3:20" ht="15" customHeight="1">
      <c r="C1700" s="412">
        <v>522</v>
      </c>
      <c r="D1700" s="497" t="s">
        <v>2224</v>
      </c>
      <c r="E1700" s="629" t="s">
        <v>2116</v>
      </c>
      <c r="F1700" s="507"/>
      <c r="G1700" s="506" t="s">
        <v>5452</v>
      </c>
      <c r="H1700" s="693" t="s">
        <v>5453</v>
      </c>
      <c r="I1700" s="521">
        <v>328999</v>
      </c>
      <c r="J1700" s="521">
        <v>328999</v>
      </c>
      <c r="K1700" s="414" t="s">
        <v>1712</v>
      </c>
      <c r="L1700" s="942">
        <v>7.04</v>
      </c>
      <c r="M1700" s="271"/>
      <c r="P1700" s="271"/>
      <c r="Q1700" s="271"/>
      <c r="R1700" s="271"/>
      <c r="S1700" s="271"/>
      <c r="T1700" s="271"/>
    </row>
    <row r="1701" spans="3:20" ht="15" customHeight="1">
      <c r="C1701" s="412">
        <v>523</v>
      </c>
      <c r="D1701" s="497" t="s">
        <v>2224</v>
      </c>
      <c r="E1701" s="629" t="s">
        <v>2795</v>
      </c>
      <c r="F1701" s="507"/>
      <c r="G1701" s="506">
        <v>869000058647</v>
      </c>
      <c r="H1701" s="693" t="s">
        <v>2796</v>
      </c>
      <c r="I1701" s="521">
        <v>950000.56</v>
      </c>
      <c r="J1701" s="521">
        <v>950000.56</v>
      </c>
      <c r="K1701" s="414" t="s">
        <v>1707</v>
      </c>
      <c r="L1701" s="942">
        <v>14.02</v>
      </c>
      <c r="M1701" s="271"/>
      <c r="P1701" s="271"/>
      <c r="Q1701" s="271"/>
      <c r="R1701" s="271"/>
      <c r="S1701" s="271"/>
      <c r="T1701" s="271"/>
    </row>
    <row r="1702" spans="3:20" ht="15" customHeight="1">
      <c r="C1702" s="412">
        <v>524</v>
      </c>
      <c r="D1702" s="497" t="s">
        <v>2224</v>
      </c>
      <c r="E1702" s="629" t="s">
        <v>2795</v>
      </c>
      <c r="F1702" s="507"/>
      <c r="G1702" s="506">
        <v>869000058648</v>
      </c>
      <c r="H1702" s="693" t="s">
        <v>2797</v>
      </c>
      <c r="I1702" s="521">
        <v>950000.56</v>
      </c>
      <c r="J1702" s="521">
        <v>950000.56</v>
      </c>
      <c r="K1702" s="414" t="s">
        <v>1707</v>
      </c>
      <c r="L1702" s="942">
        <v>14.02</v>
      </c>
      <c r="M1702" s="271"/>
      <c r="P1702" s="271"/>
      <c r="Q1702" s="271"/>
      <c r="R1702" s="271"/>
      <c r="S1702" s="271"/>
      <c r="T1702" s="271"/>
    </row>
    <row r="1703" spans="3:20" ht="15" customHeight="1">
      <c r="C1703" s="412">
        <v>525</v>
      </c>
      <c r="D1703" s="497" t="s">
        <v>2224</v>
      </c>
      <c r="E1703" s="629" t="s">
        <v>2790</v>
      </c>
      <c r="F1703" s="507"/>
      <c r="G1703" s="506">
        <v>869000058638</v>
      </c>
      <c r="H1703" s="693" t="s">
        <v>2791</v>
      </c>
      <c r="I1703" s="521">
        <v>78654.3</v>
      </c>
      <c r="J1703" s="521">
        <v>78654.3</v>
      </c>
      <c r="K1703" s="414" t="s">
        <v>1707</v>
      </c>
      <c r="L1703" s="942">
        <v>10.02</v>
      </c>
      <c r="M1703" s="271"/>
      <c r="P1703" s="271"/>
      <c r="Q1703" s="271"/>
      <c r="R1703" s="271"/>
      <c r="S1703" s="271"/>
      <c r="T1703" s="271"/>
    </row>
    <row r="1704" spans="3:20" ht="15" customHeight="1">
      <c r="C1704" s="412">
        <v>526</v>
      </c>
      <c r="D1704" s="497" t="s">
        <v>2224</v>
      </c>
      <c r="E1704" s="629" t="s">
        <v>2790</v>
      </c>
      <c r="F1704" s="507"/>
      <c r="G1704" s="506">
        <v>869000058639</v>
      </c>
      <c r="H1704" s="693" t="s">
        <v>2792</v>
      </c>
      <c r="I1704" s="521">
        <v>210000</v>
      </c>
      <c r="J1704" s="521">
        <v>210000</v>
      </c>
      <c r="K1704" s="414" t="s">
        <v>1707</v>
      </c>
      <c r="L1704" s="942">
        <v>10.02</v>
      </c>
      <c r="M1704" s="271"/>
      <c r="P1704" s="271"/>
      <c r="Q1704" s="271"/>
      <c r="R1704" s="271"/>
      <c r="S1704" s="271"/>
      <c r="T1704" s="271"/>
    </row>
    <row r="1705" spans="3:20" ht="15" customHeight="1">
      <c r="C1705" s="412">
        <v>527</v>
      </c>
      <c r="D1705" s="497" t="s">
        <v>2224</v>
      </c>
      <c r="E1705" s="629" t="s">
        <v>2790</v>
      </c>
      <c r="F1705" s="507"/>
      <c r="G1705" s="506">
        <v>869000058640</v>
      </c>
      <c r="H1705" s="693" t="s">
        <v>2793</v>
      </c>
      <c r="I1705" s="521">
        <v>225000.56</v>
      </c>
      <c r="J1705" s="521">
        <v>225000.56</v>
      </c>
      <c r="K1705" s="414" t="s">
        <v>1707</v>
      </c>
      <c r="L1705" s="942">
        <v>10.02</v>
      </c>
      <c r="M1705" s="271"/>
      <c r="P1705" s="271"/>
      <c r="Q1705" s="271"/>
      <c r="R1705" s="271"/>
      <c r="S1705" s="271"/>
      <c r="T1705" s="271"/>
    </row>
    <row r="1706" spans="3:20" ht="15" customHeight="1">
      <c r="C1706" s="412">
        <v>528</v>
      </c>
      <c r="D1706" s="497" t="s">
        <v>2224</v>
      </c>
      <c r="E1706" s="629" t="s">
        <v>2790</v>
      </c>
      <c r="F1706" s="507"/>
      <c r="G1706" s="506">
        <v>869000058641</v>
      </c>
      <c r="H1706" s="693" t="s">
        <v>2794</v>
      </c>
      <c r="I1706" s="521">
        <v>950000.56</v>
      </c>
      <c r="J1706" s="521">
        <v>950000.56</v>
      </c>
      <c r="K1706" s="414" t="s">
        <v>1707</v>
      </c>
      <c r="L1706" s="942">
        <v>10.02</v>
      </c>
      <c r="M1706" s="271"/>
      <c r="P1706" s="271"/>
      <c r="Q1706" s="271"/>
      <c r="R1706" s="271"/>
      <c r="S1706" s="271"/>
      <c r="T1706" s="271"/>
    </row>
    <row r="1707" spans="3:20" ht="15" customHeight="1">
      <c r="C1707" s="412">
        <v>529</v>
      </c>
      <c r="D1707" s="497" t="s">
        <v>2224</v>
      </c>
      <c r="E1707" s="629" t="s">
        <v>2821</v>
      </c>
      <c r="F1707" s="507"/>
      <c r="G1707" s="506">
        <v>869000055180</v>
      </c>
      <c r="H1707" s="693" t="s">
        <v>2822</v>
      </c>
      <c r="I1707" s="521">
        <v>180000</v>
      </c>
      <c r="J1707" s="521">
        <v>180000</v>
      </c>
      <c r="K1707" s="414" t="s">
        <v>1712</v>
      </c>
      <c r="L1707" s="942">
        <v>8.0500000000000007</v>
      </c>
      <c r="M1707" s="271"/>
      <c r="P1707" s="271"/>
      <c r="Q1707" s="271"/>
      <c r="R1707" s="271"/>
      <c r="S1707" s="271"/>
      <c r="T1707" s="271"/>
    </row>
    <row r="1708" spans="3:20" ht="15" customHeight="1">
      <c r="C1708" s="412">
        <v>530</v>
      </c>
      <c r="D1708" s="497" t="s">
        <v>2224</v>
      </c>
      <c r="E1708" s="629" t="s">
        <v>2821</v>
      </c>
      <c r="F1708" s="507"/>
      <c r="G1708" s="506">
        <v>869000055189</v>
      </c>
      <c r="H1708" s="693" t="s">
        <v>2824</v>
      </c>
      <c r="I1708" s="521">
        <v>160000</v>
      </c>
      <c r="J1708" s="521">
        <v>160000</v>
      </c>
      <c r="K1708" s="414" t="s">
        <v>1712</v>
      </c>
      <c r="L1708" s="942">
        <v>8.0500000000000007</v>
      </c>
      <c r="M1708" s="271"/>
      <c r="P1708" s="271"/>
      <c r="Q1708" s="271"/>
      <c r="R1708" s="271"/>
      <c r="S1708" s="271"/>
      <c r="T1708" s="271"/>
    </row>
    <row r="1709" spans="3:20" ht="15" customHeight="1">
      <c r="C1709" s="412">
        <v>531</v>
      </c>
      <c r="D1709" s="497" t="s">
        <v>2224</v>
      </c>
      <c r="E1709" s="629" t="s">
        <v>2821</v>
      </c>
      <c r="F1709" s="507"/>
      <c r="G1709" s="506">
        <v>869000055192</v>
      </c>
      <c r="H1709" s="693" t="s">
        <v>2825</v>
      </c>
      <c r="I1709" s="521">
        <v>160000</v>
      </c>
      <c r="J1709" s="521">
        <v>160000</v>
      </c>
      <c r="K1709" s="414" t="s">
        <v>1712</v>
      </c>
      <c r="L1709" s="942">
        <v>8.0500000000000007</v>
      </c>
      <c r="M1709" s="271"/>
      <c r="P1709" s="271"/>
      <c r="Q1709" s="271"/>
      <c r="R1709" s="271"/>
      <c r="S1709" s="271"/>
      <c r="T1709" s="271"/>
    </row>
    <row r="1710" spans="3:20" ht="15" customHeight="1">
      <c r="C1710" s="412">
        <v>532</v>
      </c>
      <c r="D1710" s="497" t="s">
        <v>2224</v>
      </c>
      <c r="E1710" s="629" t="s">
        <v>2821</v>
      </c>
      <c r="F1710" s="507"/>
      <c r="G1710" s="506">
        <v>869000055195</v>
      </c>
      <c r="H1710" s="693" t="s">
        <v>2826</v>
      </c>
      <c r="I1710" s="521">
        <v>160000</v>
      </c>
      <c r="J1710" s="521">
        <v>160000</v>
      </c>
      <c r="K1710" s="414" t="s">
        <v>1712</v>
      </c>
      <c r="L1710" s="942">
        <v>8.0500000000000007</v>
      </c>
      <c r="M1710" s="271"/>
      <c r="P1710" s="271"/>
      <c r="Q1710" s="271"/>
      <c r="R1710" s="271"/>
      <c r="S1710" s="271"/>
      <c r="T1710" s="271"/>
    </row>
    <row r="1711" spans="3:20" ht="15" customHeight="1">
      <c r="C1711" s="412">
        <v>533</v>
      </c>
      <c r="D1711" s="497" t="s">
        <v>2224</v>
      </c>
      <c r="E1711" s="629" t="s">
        <v>2821</v>
      </c>
      <c r="F1711" s="507"/>
      <c r="G1711" s="506">
        <v>869000055186</v>
      </c>
      <c r="H1711" s="693" t="s">
        <v>2827</v>
      </c>
      <c r="I1711" s="521">
        <v>160000</v>
      </c>
      <c r="J1711" s="521">
        <v>160000</v>
      </c>
      <c r="K1711" s="414" t="s">
        <v>1712</v>
      </c>
      <c r="L1711" s="942">
        <v>8.0500000000000007</v>
      </c>
      <c r="M1711" s="271"/>
      <c r="P1711" s="271"/>
      <c r="Q1711" s="271"/>
      <c r="R1711" s="271"/>
      <c r="S1711" s="271"/>
      <c r="T1711" s="271"/>
    </row>
    <row r="1712" spans="3:20" ht="15" customHeight="1">
      <c r="C1712" s="412">
        <v>534</v>
      </c>
      <c r="D1712" s="497" t="s">
        <v>2224</v>
      </c>
      <c r="E1712" s="629" t="s">
        <v>2821</v>
      </c>
      <c r="F1712" s="507"/>
      <c r="G1712" s="506" t="s">
        <v>5454</v>
      </c>
      <c r="H1712" s="693" t="s">
        <v>5455</v>
      </c>
      <c r="I1712" s="521">
        <v>170000.01</v>
      </c>
      <c r="J1712" s="521">
        <v>170000.01</v>
      </c>
      <c r="K1712" s="414" t="s">
        <v>1712</v>
      </c>
      <c r="L1712" s="942">
        <v>8.06</v>
      </c>
      <c r="M1712" s="271"/>
      <c r="P1712" s="271"/>
      <c r="Q1712" s="271"/>
      <c r="R1712" s="271"/>
      <c r="S1712" s="271"/>
      <c r="T1712" s="271"/>
    </row>
    <row r="1713" spans="2:20" ht="15" customHeight="1">
      <c r="C1713" s="412">
        <v>535</v>
      </c>
      <c r="D1713" s="497" t="s">
        <v>2224</v>
      </c>
      <c r="E1713" s="629" t="s">
        <v>4664</v>
      </c>
      <c r="F1713" s="507"/>
      <c r="G1713" s="506" t="s">
        <v>5456</v>
      </c>
      <c r="H1713" s="693" t="s">
        <v>5457</v>
      </c>
      <c r="I1713" s="521">
        <v>200000</v>
      </c>
      <c r="J1713" s="521">
        <v>200000</v>
      </c>
      <c r="K1713" s="414" t="s">
        <v>1712</v>
      </c>
      <c r="L1713" s="942">
        <v>8.06</v>
      </c>
      <c r="M1713" s="271"/>
      <c r="P1713" s="102"/>
      <c r="Q1713" s="271"/>
      <c r="R1713" s="271"/>
      <c r="S1713" s="271"/>
      <c r="T1713" s="271"/>
    </row>
    <row r="1714" spans="2:20" ht="15" customHeight="1">
      <c r="C1714" s="412">
        <v>536</v>
      </c>
      <c r="D1714" s="497" t="s">
        <v>2224</v>
      </c>
      <c r="E1714" s="629" t="s">
        <v>2831</v>
      </c>
      <c r="F1714" s="507"/>
      <c r="G1714" s="506">
        <v>869000054007</v>
      </c>
      <c r="H1714" s="693" t="s">
        <v>2832</v>
      </c>
      <c r="I1714" s="521">
        <v>170000.01</v>
      </c>
      <c r="J1714" s="521">
        <v>170000.01</v>
      </c>
      <c r="K1714" s="414" t="s">
        <v>1712</v>
      </c>
      <c r="L1714" s="942">
        <v>8.06</v>
      </c>
      <c r="M1714" s="271"/>
      <c r="P1714" s="102"/>
      <c r="Q1714" s="271"/>
      <c r="R1714" s="271"/>
      <c r="S1714" s="271"/>
      <c r="T1714" s="271"/>
    </row>
    <row r="1715" spans="2:20" ht="15" customHeight="1">
      <c r="C1715" s="412">
        <v>537</v>
      </c>
      <c r="D1715" s="497" t="s">
        <v>2224</v>
      </c>
      <c r="E1715" s="629" t="s">
        <v>2831</v>
      </c>
      <c r="F1715" s="507"/>
      <c r="G1715" s="506">
        <v>869000054015</v>
      </c>
      <c r="H1715" s="693" t="s">
        <v>2833</v>
      </c>
      <c r="I1715" s="521">
        <v>170000.01</v>
      </c>
      <c r="J1715" s="521">
        <v>170000.01</v>
      </c>
      <c r="K1715" s="414" t="s">
        <v>1712</v>
      </c>
      <c r="L1715" s="942">
        <v>8.06</v>
      </c>
      <c r="M1715" s="271"/>
      <c r="P1715" s="102"/>
      <c r="Q1715" s="271"/>
      <c r="R1715" s="271"/>
      <c r="S1715" s="271"/>
      <c r="T1715" s="271"/>
    </row>
    <row r="1716" spans="2:20" ht="15" customHeight="1">
      <c r="C1716" s="412">
        <v>538</v>
      </c>
      <c r="D1716" s="497" t="s">
        <v>2224</v>
      </c>
      <c r="E1716" s="629" t="s">
        <v>2831</v>
      </c>
      <c r="F1716" s="507"/>
      <c r="G1716" s="506">
        <v>869000054017</v>
      </c>
      <c r="H1716" s="693" t="s">
        <v>2834</v>
      </c>
      <c r="I1716" s="521">
        <v>170000.01</v>
      </c>
      <c r="J1716" s="521">
        <v>170000.01</v>
      </c>
      <c r="K1716" s="414" t="s">
        <v>1712</v>
      </c>
      <c r="L1716" s="942">
        <v>8.06</v>
      </c>
      <c r="M1716" s="271"/>
      <c r="P1716" s="102"/>
      <c r="Q1716" s="271"/>
      <c r="R1716" s="271"/>
      <c r="S1716" s="271"/>
      <c r="T1716" s="271"/>
    </row>
    <row r="1717" spans="2:20" ht="15" customHeight="1">
      <c r="C1717" s="412">
        <v>539</v>
      </c>
      <c r="D1717" s="497" t="s">
        <v>2224</v>
      </c>
      <c r="E1717" s="629" t="s">
        <v>2831</v>
      </c>
      <c r="F1717" s="507"/>
      <c r="G1717" s="506">
        <v>869000054003</v>
      </c>
      <c r="H1717" s="693" t="s">
        <v>2836</v>
      </c>
      <c r="I1717" s="521">
        <v>117546</v>
      </c>
      <c r="J1717" s="521">
        <v>117546</v>
      </c>
      <c r="K1717" s="414" t="s">
        <v>1712</v>
      </c>
      <c r="L1717" s="942">
        <v>8.06</v>
      </c>
      <c r="M1717" s="271"/>
      <c r="P1717" s="102"/>
      <c r="Q1717" s="271"/>
      <c r="R1717" s="271"/>
      <c r="S1717" s="271"/>
      <c r="T1717" s="271"/>
    </row>
    <row r="1718" spans="2:20" ht="15" customHeight="1">
      <c r="C1718" s="412">
        <v>540</v>
      </c>
      <c r="D1718" s="497" t="s">
        <v>2224</v>
      </c>
      <c r="E1718" s="629" t="s">
        <v>2831</v>
      </c>
      <c r="F1718" s="507"/>
      <c r="G1718" s="506">
        <v>869000054005</v>
      </c>
      <c r="H1718" s="693" t="s">
        <v>2837</v>
      </c>
      <c r="I1718" s="521">
        <v>117546</v>
      </c>
      <c r="J1718" s="521">
        <v>117546</v>
      </c>
      <c r="K1718" s="414" t="s">
        <v>1712</v>
      </c>
      <c r="L1718" s="942">
        <v>8.06</v>
      </c>
      <c r="M1718" s="271"/>
      <c r="P1718" s="102"/>
      <c r="Q1718" s="271"/>
      <c r="R1718" s="271"/>
      <c r="S1718" s="271"/>
      <c r="T1718" s="271"/>
    </row>
    <row r="1719" spans="2:20" ht="15" customHeight="1">
      <c r="C1719" s="412">
        <v>541</v>
      </c>
      <c r="D1719" s="497" t="s">
        <v>2224</v>
      </c>
      <c r="E1719" s="629" t="s">
        <v>2831</v>
      </c>
      <c r="F1719" s="507"/>
      <c r="G1719" s="506">
        <v>869000054009</v>
      </c>
      <c r="H1719" s="693" t="s">
        <v>2838</v>
      </c>
      <c r="I1719" s="521">
        <v>117546</v>
      </c>
      <c r="J1719" s="521">
        <v>117546</v>
      </c>
      <c r="K1719" s="414" t="s">
        <v>1712</v>
      </c>
      <c r="L1719" s="942">
        <v>8.06</v>
      </c>
      <c r="M1719" s="271"/>
      <c r="P1719" s="102"/>
      <c r="Q1719" s="271"/>
      <c r="R1719" s="271"/>
      <c r="S1719" s="271"/>
      <c r="T1719" s="271"/>
    </row>
    <row r="1720" spans="2:20" ht="15" customHeight="1">
      <c r="C1720" s="412">
        <v>542</v>
      </c>
      <c r="D1720" s="497" t="s">
        <v>2224</v>
      </c>
      <c r="E1720" s="629" t="s">
        <v>2831</v>
      </c>
      <c r="F1720" s="507"/>
      <c r="G1720" s="506">
        <v>869000054011</v>
      </c>
      <c r="H1720" s="693" t="s">
        <v>2839</v>
      </c>
      <c r="I1720" s="521">
        <v>117546</v>
      </c>
      <c r="J1720" s="521">
        <v>117546</v>
      </c>
      <c r="K1720" s="414" t="s">
        <v>1712</v>
      </c>
      <c r="L1720" s="942">
        <v>8.06</v>
      </c>
      <c r="M1720" s="271"/>
      <c r="P1720" s="102"/>
      <c r="Q1720" s="271"/>
      <c r="R1720" s="271"/>
      <c r="S1720" s="271"/>
      <c r="T1720" s="271"/>
    </row>
    <row r="1721" spans="2:20" ht="15" customHeight="1">
      <c r="C1721" s="412">
        <v>543</v>
      </c>
      <c r="D1721" s="497" t="s">
        <v>2224</v>
      </c>
      <c r="E1721" s="629" t="s">
        <v>2831</v>
      </c>
      <c r="F1721" s="507"/>
      <c r="G1721" s="506">
        <v>869000054019</v>
      </c>
      <c r="H1721" s="693" t="s">
        <v>2840</v>
      </c>
      <c r="I1721" s="521">
        <v>117546</v>
      </c>
      <c r="J1721" s="521">
        <v>117546</v>
      </c>
      <c r="K1721" s="414" t="s">
        <v>1712</v>
      </c>
      <c r="L1721" s="942">
        <v>8.06</v>
      </c>
      <c r="M1721" s="271"/>
      <c r="P1721" s="102"/>
      <c r="Q1721" s="271"/>
      <c r="R1721" s="271"/>
      <c r="S1721" s="271"/>
      <c r="T1721" s="271"/>
    </row>
    <row r="1722" spans="2:20" ht="15" customHeight="1">
      <c r="C1722" s="412">
        <v>544</v>
      </c>
      <c r="D1722" s="497" t="s">
        <v>2224</v>
      </c>
      <c r="E1722" s="629" t="s">
        <v>2831</v>
      </c>
      <c r="F1722" s="507"/>
      <c r="G1722" s="506">
        <v>869000054021</v>
      </c>
      <c r="H1722" s="693" t="s">
        <v>2841</v>
      </c>
      <c r="I1722" s="521">
        <v>117546</v>
      </c>
      <c r="J1722" s="521">
        <v>117546</v>
      </c>
      <c r="K1722" s="414" t="s">
        <v>1712</v>
      </c>
      <c r="L1722" s="942">
        <v>8.06</v>
      </c>
      <c r="M1722" s="271"/>
      <c r="P1722" s="102"/>
      <c r="Q1722" s="271"/>
      <c r="R1722" s="271"/>
      <c r="S1722" s="271"/>
      <c r="T1722" s="271"/>
    </row>
    <row r="1723" spans="2:20" ht="15" customHeight="1">
      <c r="C1723" s="412">
        <v>545</v>
      </c>
      <c r="D1723" s="497" t="s">
        <v>2224</v>
      </c>
      <c r="E1723" s="629" t="s">
        <v>2785</v>
      </c>
      <c r="F1723" s="507"/>
      <c r="G1723" s="506">
        <v>869000058861</v>
      </c>
      <c r="H1723" s="693" t="s">
        <v>2786</v>
      </c>
      <c r="I1723" s="521">
        <v>3900000.01</v>
      </c>
      <c r="J1723" s="521">
        <v>35067.9</v>
      </c>
      <c r="K1723" s="414" t="s">
        <v>1707</v>
      </c>
      <c r="L1723" s="942">
        <v>10.02</v>
      </c>
      <c r="M1723" s="271"/>
      <c r="P1723" s="102"/>
      <c r="Q1723" s="271"/>
      <c r="R1723" s="271"/>
      <c r="S1723" s="271"/>
      <c r="T1723" s="271"/>
    </row>
    <row r="1724" spans="2:20" ht="15" customHeight="1">
      <c r="C1724" s="412">
        <v>546</v>
      </c>
      <c r="D1724" s="497" t="s">
        <v>2224</v>
      </c>
      <c r="E1724" s="629" t="s">
        <v>2785</v>
      </c>
      <c r="F1724" s="507"/>
      <c r="G1724" s="506">
        <v>869000058863</v>
      </c>
      <c r="H1724" s="693" t="s">
        <v>2787</v>
      </c>
      <c r="I1724" s="521">
        <v>21040985</v>
      </c>
      <c r="J1724" s="521">
        <v>5255375.6399999997</v>
      </c>
      <c r="K1724" s="414" t="s">
        <v>1707</v>
      </c>
      <c r="L1724" s="942">
        <v>10.02</v>
      </c>
      <c r="M1724" s="271"/>
      <c r="P1724" s="102"/>
      <c r="Q1724" s="271"/>
      <c r="R1724" s="271"/>
      <c r="S1724" s="271"/>
      <c r="T1724" s="271"/>
    </row>
    <row r="1725" spans="2:20" ht="15" customHeight="1">
      <c r="C1725" s="412">
        <v>547</v>
      </c>
      <c r="D1725" s="497" t="s">
        <v>2224</v>
      </c>
      <c r="E1725" s="629" t="s">
        <v>2785</v>
      </c>
      <c r="F1725" s="507"/>
      <c r="G1725" s="506">
        <v>869000058865</v>
      </c>
      <c r="H1725" s="693" t="s">
        <v>2788</v>
      </c>
      <c r="I1725" s="521">
        <v>509900</v>
      </c>
      <c r="J1725" s="521">
        <v>509900</v>
      </c>
      <c r="K1725" s="414" t="s">
        <v>1707</v>
      </c>
      <c r="L1725" s="942">
        <v>10.02</v>
      </c>
      <c r="M1725" s="271"/>
      <c r="P1725" s="102"/>
      <c r="Q1725" s="271"/>
      <c r="R1725" s="271"/>
      <c r="S1725" s="271"/>
      <c r="T1725" s="271"/>
    </row>
    <row r="1726" spans="2:20" ht="15" customHeight="1">
      <c r="B1726" s="418"/>
      <c r="C1726" s="412">
        <v>548</v>
      </c>
      <c r="D1726" s="497" t="s">
        <v>2224</v>
      </c>
      <c r="E1726" s="629" t="s">
        <v>2785</v>
      </c>
      <c r="F1726" s="507"/>
      <c r="G1726" s="506">
        <v>869000058867</v>
      </c>
      <c r="H1726" s="693" t="s">
        <v>2789</v>
      </c>
      <c r="I1726" s="521">
        <v>78654.31</v>
      </c>
      <c r="J1726" s="521">
        <v>78654.31</v>
      </c>
      <c r="K1726" s="414" t="s">
        <v>1707</v>
      </c>
      <c r="L1726" s="942">
        <v>10.02</v>
      </c>
      <c r="M1726" s="271"/>
      <c r="P1726" s="102"/>
      <c r="Q1726" s="271"/>
      <c r="R1726" s="271"/>
      <c r="S1726" s="271"/>
      <c r="T1726" s="271"/>
    </row>
    <row r="1727" spans="2:20" ht="15" customHeight="1">
      <c r="B1727" s="418"/>
      <c r="C1727" s="412">
        <v>549</v>
      </c>
      <c r="D1727" s="497" t="s">
        <v>2224</v>
      </c>
      <c r="E1727" s="629" t="s">
        <v>5458</v>
      </c>
      <c r="F1727" s="507"/>
      <c r="G1727" s="506" t="s">
        <v>5459</v>
      </c>
      <c r="H1727" s="693" t="s">
        <v>5460</v>
      </c>
      <c r="I1727" s="521">
        <v>120000</v>
      </c>
      <c r="J1727" s="521">
        <v>120000</v>
      </c>
      <c r="K1727" s="414" t="s">
        <v>1712</v>
      </c>
      <c r="L1727" s="942">
        <v>8.06</v>
      </c>
      <c r="M1727" s="271"/>
      <c r="P1727" s="102"/>
      <c r="Q1727" s="271"/>
      <c r="R1727" s="271"/>
      <c r="S1727" s="271"/>
      <c r="T1727" s="271"/>
    </row>
    <row r="1728" spans="2:20" ht="15">
      <c r="B1728" s="418"/>
      <c r="C1728" s="412">
        <v>550</v>
      </c>
      <c r="D1728" s="497" t="s">
        <v>2224</v>
      </c>
      <c r="E1728" s="629" t="s">
        <v>2803</v>
      </c>
      <c r="F1728" s="507"/>
      <c r="G1728" s="506">
        <v>869000057608</v>
      </c>
      <c r="H1728" s="693" t="s">
        <v>2804</v>
      </c>
      <c r="I1728" s="521">
        <v>150000</v>
      </c>
      <c r="J1728" s="521">
        <v>150000</v>
      </c>
      <c r="K1728" s="414" t="s">
        <v>1709</v>
      </c>
      <c r="L1728" s="942">
        <v>3.09</v>
      </c>
      <c r="M1728" s="271"/>
      <c r="P1728" s="102"/>
      <c r="Q1728" s="271"/>
      <c r="R1728" s="271"/>
      <c r="S1728" s="271"/>
      <c r="T1728" s="271"/>
    </row>
    <row r="1729" spans="2:20" ht="15">
      <c r="B1729" s="418"/>
      <c r="C1729" s="412">
        <v>551</v>
      </c>
      <c r="D1729" s="497" t="s">
        <v>2224</v>
      </c>
      <c r="E1729" s="629" t="s">
        <v>5461</v>
      </c>
      <c r="F1729" s="507"/>
      <c r="G1729" s="506" t="s">
        <v>5462</v>
      </c>
      <c r="H1729" s="693" t="s">
        <v>5463</v>
      </c>
      <c r="I1729" s="521">
        <v>232000</v>
      </c>
      <c r="J1729" s="521">
        <v>232000</v>
      </c>
      <c r="K1729" s="414" t="s">
        <v>1711</v>
      </c>
      <c r="L1729" s="942">
        <v>12</v>
      </c>
      <c r="M1729" s="271"/>
      <c r="P1729" s="102"/>
      <c r="Q1729" s="271"/>
      <c r="R1729" s="271"/>
      <c r="S1729" s="271"/>
      <c r="T1729" s="271"/>
    </row>
    <row r="1730" spans="2:20" ht="15">
      <c r="B1730" s="418"/>
      <c r="C1730" s="412">
        <v>552</v>
      </c>
      <c r="D1730" s="497" t="s">
        <v>2224</v>
      </c>
      <c r="E1730" s="629" t="s">
        <v>2844</v>
      </c>
      <c r="F1730" s="507"/>
      <c r="G1730" s="506">
        <v>869000060319</v>
      </c>
      <c r="H1730" s="693" t="s">
        <v>2845</v>
      </c>
      <c r="I1730" s="521">
        <v>117546</v>
      </c>
      <c r="J1730" s="521">
        <v>117546</v>
      </c>
      <c r="K1730" s="414" t="s">
        <v>1737</v>
      </c>
      <c r="L1730" s="942">
        <v>12.08</v>
      </c>
      <c r="M1730" s="271"/>
      <c r="P1730" s="102"/>
      <c r="Q1730" s="271"/>
      <c r="R1730" s="271"/>
      <c r="S1730" s="271"/>
      <c r="T1730" s="271"/>
    </row>
    <row r="1731" spans="2:20" ht="15">
      <c r="B1731" s="418"/>
      <c r="C1731" s="412">
        <v>553</v>
      </c>
      <c r="D1731" s="497" t="s">
        <v>2224</v>
      </c>
      <c r="E1731" s="629" t="s">
        <v>2846</v>
      </c>
      <c r="F1731" s="507"/>
      <c r="G1731" s="506">
        <v>869000060297</v>
      </c>
      <c r="H1731" s="693" t="s">
        <v>2847</v>
      </c>
      <c r="I1731" s="521">
        <v>39900</v>
      </c>
      <c r="J1731" s="521">
        <v>39900</v>
      </c>
      <c r="K1731" s="414" t="s">
        <v>1737</v>
      </c>
      <c r="L1731" s="942">
        <v>14.03</v>
      </c>
      <c r="M1731" s="271"/>
      <c r="P1731" s="102"/>
      <c r="Q1731" s="271"/>
      <c r="R1731" s="271"/>
      <c r="S1731" s="271"/>
      <c r="T1731" s="271"/>
    </row>
    <row r="1732" spans="2:20" ht="15">
      <c r="B1732" s="418"/>
      <c r="C1732" s="412">
        <v>554</v>
      </c>
      <c r="D1732" s="497" t="s">
        <v>2224</v>
      </c>
      <c r="E1732" s="629" t="s">
        <v>2842</v>
      </c>
      <c r="F1732" s="507"/>
      <c r="G1732" s="506">
        <v>869000058519</v>
      </c>
      <c r="H1732" s="693" t="s">
        <v>2843</v>
      </c>
      <c r="I1732" s="521">
        <v>117546</v>
      </c>
      <c r="J1732" s="521">
        <v>117546</v>
      </c>
      <c r="K1732" s="414" t="s">
        <v>1737</v>
      </c>
      <c r="L1732" s="942">
        <v>9.0500000000000007</v>
      </c>
      <c r="M1732" s="271"/>
      <c r="P1732" s="102"/>
      <c r="Q1732" s="271"/>
      <c r="R1732" s="271"/>
      <c r="S1732" s="271"/>
      <c r="T1732" s="271"/>
    </row>
    <row r="1733" spans="2:20" ht="15">
      <c r="B1733" s="418"/>
      <c r="C1733" s="412">
        <v>555</v>
      </c>
      <c r="D1733" s="497" t="s">
        <v>2224</v>
      </c>
      <c r="E1733" s="629" t="s">
        <v>2848</v>
      </c>
      <c r="F1733" s="507"/>
      <c r="G1733" s="506">
        <v>869000071666</v>
      </c>
      <c r="H1733" s="693" t="s">
        <v>2849</v>
      </c>
      <c r="I1733" s="521">
        <v>39900</v>
      </c>
      <c r="J1733" s="521">
        <v>39900</v>
      </c>
      <c r="K1733" s="414" t="s">
        <v>1737</v>
      </c>
      <c r="L1733" s="942">
        <v>16.05</v>
      </c>
      <c r="M1733" s="271"/>
      <c r="P1733" s="102"/>
      <c r="Q1733" s="271"/>
      <c r="R1733" s="271"/>
      <c r="S1733" s="271"/>
      <c r="T1733" s="271"/>
    </row>
    <row r="1734" spans="2:20" ht="15">
      <c r="B1734" s="418"/>
      <c r="C1734" s="412">
        <v>556</v>
      </c>
      <c r="D1734" s="497" t="s">
        <v>2224</v>
      </c>
      <c r="E1734" s="629" t="s">
        <v>2852</v>
      </c>
      <c r="F1734" s="507"/>
      <c r="G1734" s="506">
        <v>869000058518</v>
      </c>
      <c r="H1734" s="693" t="s">
        <v>2853</v>
      </c>
      <c r="I1734" s="521">
        <v>39900</v>
      </c>
      <c r="J1734" s="521">
        <v>39900</v>
      </c>
      <c r="K1734" s="414" t="s">
        <v>1737</v>
      </c>
      <c r="L1734" s="942">
        <v>10.09</v>
      </c>
      <c r="M1734" s="271"/>
      <c r="P1734" s="102"/>
      <c r="Q1734" s="271"/>
      <c r="R1734" s="271"/>
      <c r="S1734" s="271"/>
      <c r="T1734" s="271"/>
    </row>
    <row r="1735" spans="2:20" ht="15">
      <c r="B1735" s="418"/>
      <c r="C1735" s="412">
        <v>557</v>
      </c>
      <c r="D1735" s="497" t="s">
        <v>2224</v>
      </c>
      <c r="E1735" s="629" t="s">
        <v>2854</v>
      </c>
      <c r="F1735" s="507"/>
      <c r="G1735" s="506">
        <v>869000058546</v>
      </c>
      <c r="H1735" s="693" t="s">
        <v>2855</v>
      </c>
      <c r="I1735" s="521">
        <v>260000</v>
      </c>
      <c r="J1735" s="521">
        <v>260000</v>
      </c>
      <c r="K1735" s="414" t="s">
        <v>1737</v>
      </c>
      <c r="L1735" s="942">
        <v>1.02</v>
      </c>
      <c r="M1735" s="271"/>
      <c r="P1735" s="102"/>
      <c r="Q1735" s="271"/>
      <c r="R1735" s="271"/>
      <c r="S1735" s="271"/>
      <c r="T1735" s="271"/>
    </row>
    <row r="1736" spans="2:20" ht="15">
      <c r="B1736" s="418"/>
      <c r="C1736" s="412">
        <v>558</v>
      </c>
      <c r="D1736" s="497" t="s">
        <v>2224</v>
      </c>
      <c r="E1736" s="629" t="s">
        <v>2854</v>
      </c>
      <c r="F1736" s="507"/>
      <c r="G1736" s="506">
        <v>869000058547</v>
      </c>
      <c r="H1736" s="693" t="s">
        <v>2856</v>
      </c>
      <c r="I1736" s="521">
        <v>1439900</v>
      </c>
      <c r="J1736" s="521">
        <v>1439900</v>
      </c>
      <c r="K1736" s="414" t="s">
        <v>1737</v>
      </c>
      <c r="L1736" s="942">
        <v>2.0499999999999998</v>
      </c>
      <c r="M1736" s="271"/>
      <c r="P1736" s="102"/>
      <c r="Q1736" s="271"/>
      <c r="R1736" s="271"/>
      <c r="S1736" s="271"/>
      <c r="T1736" s="271"/>
    </row>
    <row r="1737" spans="2:20" ht="15" customHeight="1">
      <c r="B1737" s="418"/>
      <c r="C1737" s="412">
        <v>559</v>
      </c>
      <c r="D1737" s="497" t="s">
        <v>2224</v>
      </c>
      <c r="E1737" s="629" t="s">
        <v>2854</v>
      </c>
      <c r="F1737" s="507"/>
      <c r="G1737" s="506">
        <v>869000058548</v>
      </c>
      <c r="H1737" s="693" t="s">
        <v>2868</v>
      </c>
      <c r="I1737" s="521">
        <v>1178100</v>
      </c>
      <c r="J1737" s="521">
        <v>1178100</v>
      </c>
      <c r="K1737" s="414" t="s">
        <v>1737</v>
      </c>
      <c r="L1737" s="942">
        <v>1.02</v>
      </c>
      <c r="M1737" s="271"/>
      <c r="P1737" s="102"/>
      <c r="Q1737" s="271"/>
      <c r="R1737" s="271"/>
      <c r="S1737" s="271"/>
      <c r="T1737" s="271"/>
    </row>
    <row r="1738" spans="2:20" ht="15" customHeight="1">
      <c r="B1738" s="418"/>
      <c r="C1738" s="412">
        <v>560</v>
      </c>
      <c r="D1738" s="497" t="s">
        <v>2224</v>
      </c>
      <c r="E1738" s="629" t="s">
        <v>2854</v>
      </c>
      <c r="F1738" s="507"/>
      <c r="G1738" s="506">
        <v>869000058549</v>
      </c>
      <c r="H1738" s="693" t="s">
        <v>2869</v>
      </c>
      <c r="I1738" s="521">
        <v>1178100</v>
      </c>
      <c r="J1738" s="521">
        <v>1178100</v>
      </c>
      <c r="K1738" s="414" t="s">
        <v>1737</v>
      </c>
      <c r="L1738" s="942">
        <v>1.02</v>
      </c>
      <c r="M1738" s="271"/>
      <c r="P1738" s="102"/>
      <c r="Q1738" s="271"/>
      <c r="R1738" s="271"/>
      <c r="S1738" s="271"/>
      <c r="T1738" s="271"/>
    </row>
    <row r="1739" spans="2:20" ht="15" customHeight="1">
      <c r="B1739" s="418"/>
      <c r="C1739" s="412">
        <v>561</v>
      </c>
      <c r="D1739" s="497" t="s">
        <v>2225</v>
      </c>
      <c r="E1739" s="629" t="s">
        <v>2870</v>
      </c>
      <c r="F1739" s="507"/>
      <c r="G1739" s="504">
        <v>869000057118</v>
      </c>
      <c r="H1739" s="673" t="s">
        <v>2871</v>
      </c>
      <c r="I1739" s="521">
        <v>170000</v>
      </c>
      <c r="J1739" s="521">
        <v>170000</v>
      </c>
      <c r="K1739" s="414" t="s">
        <v>1712</v>
      </c>
      <c r="L1739" s="942">
        <v>25</v>
      </c>
      <c r="M1739" s="271"/>
      <c r="P1739" s="102"/>
      <c r="Q1739" s="271"/>
      <c r="R1739" s="271"/>
      <c r="S1739" s="271"/>
      <c r="T1739" s="271"/>
    </row>
    <row r="1740" spans="2:20" ht="15" customHeight="1">
      <c r="B1740" s="418"/>
      <c r="C1740" s="412">
        <v>562</v>
      </c>
      <c r="D1740" s="497" t="s">
        <v>2225</v>
      </c>
      <c r="E1740" s="629" t="s">
        <v>2062</v>
      </c>
      <c r="F1740" s="507"/>
      <c r="G1740" s="504">
        <v>165500122211</v>
      </c>
      <c r="H1740" s="673" t="s">
        <v>2872</v>
      </c>
      <c r="I1740" s="521">
        <v>1912568</v>
      </c>
      <c r="J1740" s="521">
        <v>1281751.94</v>
      </c>
      <c r="K1740" s="414" t="s">
        <v>1712</v>
      </c>
      <c r="L1740" s="942">
        <v>25</v>
      </c>
      <c r="M1740" s="271"/>
      <c r="P1740" s="102"/>
      <c r="Q1740" s="271"/>
      <c r="R1740" s="271"/>
      <c r="S1740" s="271"/>
      <c r="T1740" s="271"/>
    </row>
    <row r="1741" spans="2:20" ht="15" customHeight="1">
      <c r="B1741" s="418"/>
      <c r="C1741" s="412">
        <v>563</v>
      </c>
      <c r="D1741" s="497" t="s">
        <v>2225</v>
      </c>
      <c r="E1741" s="629" t="s">
        <v>2782</v>
      </c>
      <c r="F1741" s="507"/>
      <c r="G1741" s="504">
        <v>166500006014</v>
      </c>
      <c r="H1741" s="673" t="s">
        <v>2873</v>
      </c>
      <c r="I1741" s="521">
        <v>9400000</v>
      </c>
      <c r="J1741" s="521">
        <v>61442.62</v>
      </c>
      <c r="K1741" s="414" t="s">
        <v>1712</v>
      </c>
      <c r="L1741" s="942">
        <v>25</v>
      </c>
      <c r="M1741" s="271"/>
      <c r="P1741" s="102"/>
      <c r="Q1741" s="271"/>
      <c r="R1741" s="271"/>
      <c r="S1741" s="271"/>
      <c r="T1741" s="271"/>
    </row>
    <row r="1742" spans="2:20" ht="15" customHeight="1">
      <c r="B1742" s="418"/>
      <c r="C1742" s="412">
        <v>564</v>
      </c>
      <c r="D1742" s="497" t="s">
        <v>2225</v>
      </c>
      <c r="E1742" s="629" t="s">
        <v>2684</v>
      </c>
      <c r="F1742" s="507"/>
      <c r="G1742" s="504">
        <v>166500005821</v>
      </c>
      <c r="H1742" s="673" t="s">
        <v>2874</v>
      </c>
      <c r="I1742" s="521">
        <v>3900000.01</v>
      </c>
      <c r="J1742" s="521">
        <v>26300.92</v>
      </c>
      <c r="K1742" s="414" t="s">
        <v>1712</v>
      </c>
      <c r="L1742" s="942">
        <v>25</v>
      </c>
      <c r="M1742" s="271"/>
      <c r="P1742" s="102"/>
      <c r="Q1742" s="271"/>
      <c r="R1742" s="271"/>
      <c r="S1742" s="271"/>
      <c r="T1742" s="271"/>
    </row>
    <row r="1743" spans="2:20" ht="15" customHeight="1">
      <c r="B1743" s="418"/>
      <c r="C1743" s="412">
        <v>565</v>
      </c>
      <c r="D1743" s="497" t="s">
        <v>2225</v>
      </c>
      <c r="E1743" s="629" t="s">
        <v>2854</v>
      </c>
      <c r="F1743" s="507"/>
      <c r="G1743" s="504">
        <v>869000058550</v>
      </c>
      <c r="H1743" s="673" t="s">
        <v>2875</v>
      </c>
      <c r="I1743" s="521">
        <v>1178100</v>
      </c>
      <c r="J1743" s="521">
        <v>1178100</v>
      </c>
      <c r="K1743" s="414" t="s">
        <v>1712</v>
      </c>
      <c r="L1743" s="942">
        <v>25</v>
      </c>
      <c r="M1743" s="271"/>
      <c r="P1743" s="102"/>
      <c r="Q1743" s="271"/>
      <c r="R1743" s="271"/>
      <c r="S1743" s="271"/>
      <c r="T1743" s="271"/>
    </row>
    <row r="1744" spans="2:20" ht="15" customHeight="1">
      <c r="B1744" s="418"/>
      <c r="C1744" s="412">
        <v>566</v>
      </c>
      <c r="D1744" s="497" t="s">
        <v>2225</v>
      </c>
      <c r="E1744" s="629" t="s">
        <v>2854</v>
      </c>
      <c r="F1744" s="507"/>
      <c r="G1744" s="504">
        <v>869000058551</v>
      </c>
      <c r="H1744" s="673" t="s">
        <v>2876</v>
      </c>
      <c r="I1744" s="521">
        <v>1178100</v>
      </c>
      <c r="J1744" s="521">
        <v>1178100</v>
      </c>
      <c r="K1744" s="414" t="s">
        <v>1712</v>
      </c>
      <c r="L1744" s="942">
        <v>25</v>
      </c>
      <c r="M1744" s="271"/>
      <c r="P1744" s="102"/>
      <c r="Q1744" s="271"/>
      <c r="R1744" s="271"/>
      <c r="S1744" s="271"/>
      <c r="T1744" s="271"/>
    </row>
    <row r="1745" spans="2:20" ht="15" customHeight="1">
      <c r="B1745" s="418"/>
      <c r="C1745" s="412">
        <v>567</v>
      </c>
      <c r="D1745" s="497" t="s">
        <v>2225</v>
      </c>
      <c r="E1745" s="629" t="s">
        <v>2854</v>
      </c>
      <c r="F1745" s="507"/>
      <c r="G1745" s="504">
        <v>869000058552</v>
      </c>
      <c r="H1745" s="673" t="s">
        <v>2877</v>
      </c>
      <c r="I1745" s="521">
        <v>1178100</v>
      </c>
      <c r="J1745" s="521">
        <v>1178100</v>
      </c>
      <c r="K1745" s="414" t="s">
        <v>1712</v>
      </c>
      <c r="L1745" s="942">
        <v>25</v>
      </c>
      <c r="M1745" s="271"/>
      <c r="P1745" s="102"/>
      <c r="Q1745" s="271"/>
      <c r="R1745" s="271"/>
      <c r="S1745" s="271"/>
      <c r="T1745" s="271"/>
    </row>
    <row r="1746" spans="2:20" ht="15" customHeight="1">
      <c r="B1746" s="418"/>
      <c r="C1746" s="412">
        <v>568</v>
      </c>
      <c r="D1746" s="497" t="s">
        <v>2225</v>
      </c>
      <c r="E1746" s="629" t="s">
        <v>2854</v>
      </c>
      <c r="F1746" s="507"/>
      <c r="G1746" s="504">
        <v>869000058553</v>
      </c>
      <c r="H1746" s="673" t="s">
        <v>2878</v>
      </c>
      <c r="I1746" s="521">
        <v>1178100</v>
      </c>
      <c r="J1746" s="521">
        <v>1178100</v>
      </c>
      <c r="K1746" s="414" t="s">
        <v>1712</v>
      </c>
      <c r="L1746" s="942">
        <v>25</v>
      </c>
      <c r="M1746" s="271"/>
      <c r="P1746" s="102"/>
      <c r="Q1746" s="271"/>
      <c r="R1746" s="271"/>
      <c r="S1746" s="271"/>
      <c r="T1746" s="271"/>
    </row>
    <row r="1747" spans="2:20" ht="15" customHeight="1">
      <c r="B1747" s="418"/>
      <c r="C1747" s="412">
        <v>569</v>
      </c>
      <c r="D1747" s="497" t="s">
        <v>2225</v>
      </c>
      <c r="E1747" s="629" t="s">
        <v>2420</v>
      </c>
      <c r="F1747" s="507"/>
      <c r="G1747" s="504">
        <v>869000073366</v>
      </c>
      <c r="H1747" s="673" t="s">
        <v>2879</v>
      </c>
      <c r="I1747" s="521">
        <v>78654.3</v>
      </c>
      <c r="J1747" s="521">
        <v>78654.3</v>
      </c>
      <c r="K1747" s="414" t="s">
        <v>1707</v>
      </c>
      <c r="L1747" s="942">
        <v>8</v>
      </c>
      <c r="M1747" s="271"/>
      <c r="P1747" s="102"/>
      <c r="Q1747" s="271"/>
      <c r="R1747" s="271"/>
      <c r="S1747" s="271"/>
      <c r="T1747" s="271"/>
    </row>
    <row r="1748" spans="2:20" ht="15" customHeight="1">
      <c r="B1748" s="418"/>
      <c r="C1748" s="412">
        <v>570</v>
      </c>
      <c r="D1748" s="497" t="s">
        <v>2225</v>
      </c>
      <c r="E1748" s="629" t="s">
        <v>2420</v>
      </c>
      <c r="F1748" s="507"/>
      <c r="G1748" s="504">
        <v>869000076636</v>
      </c>
      <c r="H1748" s="673" t="s">
        <v>2880</v>
      </c>
      <c r="I1748" s="521">
        <v>78654.31</v>
      </c>
      <c r="J1748" s="521">
        <v>78654.31</v>
      </c>
      <c r="K1748" s="414" t="s">
        <v>1707</v>
      </c>
      <c r="L1748" s="942">
        <v>8</v>
      </c>
      <c r="M1748" s="271"/>
      <c r="P1748" s="102"/>
      <c r="Q1748" s="271"/>
      <c r="R1748" s="271"/>
      <c r="S1748" s="271"/>
      <c r="T1748" s="271"/>
    </row>
    <row r="1749" spans="2:20" ht="15" customHeight="1">
      <c r="B1749" s="418"/>
      <c r="C1749" s="412">
        <v>571</v>
      </c>
      <c r="D1749" s="497" t="s">
        <v>2225</v>
      </c>
      <c r="E1749" s="629" t="s">
        <v>2606</v>
      </c>
      <c r="F1749" s="507" t="s">
        <v>2606</v>
      </c>
      <c r="G1749" s="504" t="s">
        <v>5464</v>
      </c>
      <c r="H1749" s="673" t="s">
        <v>5465</v>
      </c>
      <c r="I1749" s="521">
        <v>5623749.5999999996</v>
      </c>
      <c r="J1749" s="521">
        <v>3272920.95</v>
      </c>
      <c r="K1749" s="414" t="s">
        <v>1712</v>
      </c>
      <c r="L1749" s="942">
        <v>25</v>
      </c>
      <c r="M1749" s="271"/>
      <c r="P1749" s="102"/>
      <c r="Q1749" s="271"/>
      <c r="R1749" s="271"/>
      <c r="S1749" s="271"/>
      <c r="T1749" s="271"/>
    </row>
    <row r="1750" spans="2:20" ht="15" customHeight="1">
      <c r="B1750" s="418"/>
      <c r="C1750" s="412">
        <v>572</v>
      </c>
      <c r="D1750" s="497" t="s">
        <v>2225</v>
      </c>
      <c r="E1750" s="629" t="s">
        <v>2782</v>
      </c>
      <c r="F1750" s="507" t="s">
        <v>2782</v>
      </c>
      <c r="G1750" s="504" t="s">
        <v>5466</v>
      </c>
      <c r="H1750" s="673" t="s">
        <v>5467</v>
      </c>
      <c r="I1750" s="521">
        <v>8622621</v>
      </c>
      <c r="J1750" s="521">
        <v>5018210.0599999996</v>
      </c>
      <c r="K1750" s="414" t="s">
        <v>1712</v>
      </c>
      <c r="L1750" s="942">
        <v>25</v>
      </c>
      <c r="M1750" s="271"/>
      <c r="P1750" s="102"/>
      <c r="Q1750" s="271"/>
      <c r="R1750" s="271"/>
      <c r="S1750" s="271"/>
      <c r="T1750" s="271"/>
    </row>
    <row r="1751" spans="2:20" ht="15" customHeight="1">
      <c r="B1751" s="418"/>
      <c r="C1751" s="412">
        <v>573</v>
      </c>
      <c r="D1751" s="497" t="s">
        <v>2225</v>
      </c>
      <c r="E1751" s="629" t="s">
        <v>2782</v>
      </c>
      <c r="F1751" s="507" t="s">
        <v>2782</v>
      </c>
      <c r="G1751" s="504" t="s">
        <v>5468</v>
      </c>
      <c r="H1751" s="673" t="s">
        <v>5469</v>
      </c>
      <c r="I1751" s="521">
        <v>8622621</v>
      </c>
      <c r="J1751" s="521">
        <v>5018210.0599999996</v>
      </c>
      <c r="K1751" s="414" t="s">
        <v>1712</v>
      </c>
      <c r="L1751" s="942">
        <v>25</v>
      </c>
      <c r="M1751" s="271"/>
      <c r="P1751" s="102"/>
      <c r="Q1751" s="271"/>
      <c r="R1751" s="271"/>
      <c r="S1751" s="271"/>
      <c r="T1751" s="271"/>
    </row>
    <row r="1752" spans="2:20" ht="15" customHeight="1">
      <c r="B1752" s="418"/>
      <c r="C1752" s="412">
        <v>574</v>
      </c>
      <c r="D1752" s="497" t="s">
        <v>2225</v>
      </c>
      <c r="E1752" s="629" t="s">
        <v>5470</v>
      </c>
      <c r="F1752" s="507" t="s">
        <v>5470</v>
      </c>
      <c r="G1752" s="504" t="s">
        <v>5471</v>
      </c>
      <c r="H1752" s="673" t="s">
        <v>5472</v>
      </c>
      <c r="I1752" s="521">
        <v>4174840</v>
      </c>
      <c r="J1752" s="521">
        <v>43379.58</v>
      </c>
      <c r="K1752" s="414" t="s">
        <v>1710</v>
      </c>
      <c r="L1752" s="942">
        <v>5</v>
      </c>
      <c r="M1752" s="271"/>
      <c r="P1752" s="102"/>
      <c r="Q1752" s="271"/>
      <c r="R1752" s="271"/>
      <c r="S1752" s="271"/>
      <c r="T1752" s="271"/>
    </row>
    <row r="1753" spans="2:20" ht="15" customHeight="1">
      <c r="B1753" s="418"/>
      <c r="C1753" s="412">
        <v>575</v>
      </c>
      <c r="D1753" s="497" t="s">
        <v>5473</v>
      </c>
      <c r="E1753" s="629" t="s">
        <v>5474</v>
      </c>
      <c r="F1753" s="507"/>
      <c r="G1753" s="504" t="s">
        <v>5475</v>
      </c>
      <c r="H1753" s="673" t="s">
        <v>5476</v>
      </c>
      <c r="I1753" s="521">
        <v>3445200</v>
      </c>
      <c r="J1753" s="521">
        <v>1418184.58</v>
      </c>
      <c r="K1753" s="414" t="s">
        <v>1737</v>
      </c>
      <c r="L1753" s="942">
        <v>1</v>
      </c>
      <c r="M1753" s="271"/>
      <c r="P1753" s="102"/>
      <c r="Q1753" s="271"/>
      <c r="R1753" s="271"/>
      <c r="S1753" s="271"/>
      <c r="T1753" s="271"/>
    </row>
    <row r="1754" spans="2:20" ht="15" customHeight="1">
      <c r="B1754" s="418"/>
      <c r="C1754" s="412">
        <v>576</v>
      </c>
      <c r="D1754" s="497" t="s">
        <v>5473</v>
      </c>
      <c r="E1754" s="629" t="s">
        <v>5477</v>
      </c>
      <c r="F1754" s="507"/>
      <c r="G1754" s="504" t="s">
        <v>5478</v>
      </c>
      <c r="H1754" s="673" t="s">
        <v>5479</v>
      </c>
      <c r="I1754" s="521">
        <v>9697600</v>
      </c>
      <c r="J1754" s="521">
        <v>3991927</v>
      </c>
      <c r="K1754" s="414" t="s">
        <v>1737</v>
      </c>
      <c r="L1754" s="942">
        <v>4</v>
      </c>
      <c r="M1754" s="271"/>
      <c r="P1754" s="102"/>
      <c r="Q1754" s="271"/>
      <c r="R1754" s="271"/>
      <c r="S1754" s="271"/>
      <c r="T1754" s="271"/>
    </row>
    <row r="1755" spans="2:20" ht="15" customHeight="1">
      <c r="B1755" s="418"/>
      <c r="C1755" s="412">
        <v>577</v>
      </c>
      <c r="D1755" s="497" t="s">
        <v>5473</v>
      </c>
      <c r="E1755" s="629" t="s">
        <v>5480</v>
      </c>
      <c r="F1755" s="507"/>
      <c r="G1755" s="504" t="s">
        <v>5481</v>
      </c>
      <c r="H1755" s="673" t="s">
        <v>5482</v>
      </c>
      <c r="I1755" s="521">
        <v>12000175.130000001</v>
      </c>
      <c r="J1755" s="521">
        <v>2544659.23</v>
      </c>
      <c r="K1755" s="414" t="s">
        <v>1712</v>
      </c>
      <c r="L1755" s="942">
        <v>50</v>
      </c>
      <c r="M1755" s="271"/>
      <c r="P1755" s="102"/>
      <c r="Q1755" s="271"/>
      <c r="R1755" s="271"/>
      <c r="S1755" s="271"/>
      <c r="T1755" s="271"/>
    </row>
    <row r="1756" spans="2:20" ht="15" customHeight="1">
      <c r="B1756" s="418"/>
      <c r="C1756" s="412">
        <v>578</v>
      </c>
      <c r="D1756" s="497" t="s">
        <v>5473</v>
      </c>
      <c r="E1756" s="629" t="s">
        <v>5296</v>
      </c>
      <c r="F1756" s="507"/>
      <c r="G1756" s="504" t="s">
        <v>5483</v>
      </c>
      <c r="H1756" s="673" t="s">
        <v>5484</v>
      </c>
      <c r="I1756" s="521">
        <v>1033772.28</v>
      </c>
      <c r="J1756" s="521">
        <v>1033772.28</v>
      </c>
      <c r="K1756" s="414" t="s">
        <v>1737</v>
      </c>
      <c r="L1756" s="942">
        <v>10</v>
      </c>
      <c r="M1756" s="271"/>
      <c r="P1756" s="102"/>
      <c r="Q1756" s="271"/>
      <c r="R1756" s="271"/>
      <c r="S1756" s="271"/>
      <c r="T1756" s="271"/>
    </row>
    <row r="1757" spans="2:20" ht="15" customHeight="1">
      <c r="B1757" s="418"/>
      <c r="C1757" s="412">
        <v>579</v>
      </c>
      <c r="D1757" s="497" t="s">
        <v>5473</v>
      </c>
      <c r="E1757" s="629" t="s">
        <v>5485</v>
      </c>
      <c r="F1757" s="507"/>
      <c r="G1757" s="504" t="s">
        <v>5486</v>
      </c>
      <c r="H1757" s="673" t="s">
        <v>5487</v>
      </c>
      <c r="I1757" s="521">
        <v>629143.31000000006</v>
      </c>
      <c r="J1757" s="521">
        <v>629143.31000000006</v>
      </c>
      <c r="K1757" s="414" t="s">
        <v>1712</v>
      </c>
      <c r="L1757" s="942">
        <v>8</v>
      </c>
      <c r="M1757" s="271"/>
      <c r="P1757" s="102"/>
      <c r="Q1757" s="271"/>
      <c r="R1757" s="271"/>
      <c r="S1757" s="271"/>
      <c r="T1757" s="271"/>
    </row>
    <row r="1758" spans="2:20" ht="15" customHeight="1">
      <c r="B1758" s="418"/>
      <c r="C1758" s="412">
        <v>580</v>
      </c>
      <c r="D1758" s="497" t="s">
        <v>5473</v>
      </c>
      <c r="E1758" s="629" t="s">
        <v>5485</v>
      </c>
      <c r="F1758" s="507"/>
      <c r="G1758" s="504" t="s">
        <v>5488</v>
      </c>
      <c r="H1758" s="673" t="s">
        <v>5489</v>
      </c>
      <c r="I1758" s="521">
        <v>629143.31000000006</v>
      </c>
      <c r="J1758" s="521">
        <v>629143.31000000006</v>
      </c>
      <c r="K1758" s="414" t="s">
        <v>1712</v>
      </c>
      <c r="L1758" s="942">
        <v>8</v>
      </c>
      <c r="M1758" s="271"/>
      <c r="P1758" s="102"/>
      <c r="Q1758" s="271"/>
      <c r="R1758" s="271"/>
      <c r="S1758" s="271"/>
      <c r="T1758" s="271"/>
    </row>
    <row r="1759" spans="2:20" ht="15" customHeight="1">
      <c r="B1759" s="418"/>
      <c r="C1759" s="412">
        <v>581</v>
      </c>
      <c r="D1759" s="497" t="s">
        <v>5473</v>
      </c>
      <c r="E1759" s="629" t="s">
        <v>5485</v>
      </c>
      <c r="F1759" s="507"/>
      <c r="G1759" s="504" t="s">
        <v>5490</v>
      </c>
      <c r="H1759" s="673" t="s">
        <v>5491</v>
      </c>
      <c r="I1759" s="521">
        <v>629143.31000000006</v>
      </c>
      <c r="J1759" s="521">
        <v>629143.31000000006</v>
      </c>
      <c r="K1759" s="414" t="s">
        <v>1712</v>
      </c>
      <c r="L1759" s="942">
        <v>8</v>
      </c>
      <c r="M1759" s="271"/>
      <c r="P1759" s="102"/>
      <c r="Q1759" s="271"/>
      <c r="R1759" s="271"/>
      <c r="S1759" s="271"/>
      <c r="T1759" s="271"/>
    </row>
    <row r="1760" spans="2:20" ht="15" customHeight="1">
      <c r="B1760" s="418"/>
      <c r="C1760" s="412">
        <v>582</v>
      </c>
      <c r="D1760" s="497" t="s">
        <v>5473</v>
      </c>
      <c r="E1760" s="629" t="s">
        <v>5485</v>
      </c>
      <c r="F1760" s="507"/>
      <c r="G1760" s="504" t="s">
        <v>5492</v>
      </c>
      <c r="H1760" s="673" t="s">
        <v>5493</v>
      </c>
      <c r="I1760" s="521">
        <v>629143.31000000006</v>
      </c>
      <c r="J1760" s="521">
        <v>629143.31000000006</v>
      </c>
      <c r="K1760" s="414" t="s">
        <v>1712</v>
      </c>
      <c r="L1760" s="942">
        <v>8</v>
      </c>
      <c r="M1760" s="271"/>
      <c r="P1760" s="102"/>
      <c r="Q1760" s="271"/>
      <c r="R1760" s="271"/>
      <c r="S1760" s="271"/>
      <c r="T1760" s="271"/>
    </row>
    <row r="1761" spans="2:20" ht="15" customHeight="1">
      <c r="B1761" s="418"/>
      <c r="C1761" s="412">
        <v>583</v>
      </c>
      <c r="D1761" s="497" t="s">
        <v>5473</v>
      </c>
      <c r="E1761" s="629" t="s">
        <v>5485</v>
      </c>
      <c r="F1761" s="507"/>
      <c r="G1761" s="504" t="s">
        <v>5494</v>
      </c>
      <c r="H1761" s="673" t="s">
        <v>5495</v>
      </c>
      <c r="I1761" s="521">
        <v>629143.31000000006</v>
      </c>
      <c r="J1761" s="521">
        <v>629143.31000000006</v>
      </c>
      <c r="K1761" s="414" t="s">
        <v>1712</v>
      </c>
      <c r="L1761" s="942">
        <v>8</v>
      </c>
      <c r="M1761" s="271"/>
      <c r="P1761" s="102"/>
      <c r="Q1761" s="271"/>
      <c r="R1761" s="271"/>
      <c r="S1761" s="271"/>
      <c r="T1761" s="271"/>
    </row>
    <row r="1762" spans="2:20" ht="15" customHeight="1">
      <c r="B1762" s="418"/>
      <c r="C1762" s="412">
        <v>584</v>
      </c>
      <c r="D1762" s="497" t="s">
        <v>5473</v>
      </c>
      <c r="E1762" s="629" t="s">
        <v>5496</v>
      </c>
      <c r="F1762" s="507"/>
      <c r="G1762" s="504" t="s">
        <v>5497</v>
      </c>
      <c r="H1762" s="673" t="s">
        <v>5498</v>
      </c>
      <c r="I1762" s="521">
        <v>915124</v>
      </c>
      <c r="J1762" s="521">
        <v>915124</v>
      </c>
      <c r="K1762" s="414" t="s">
        <v>1712</v>
      </c>
      <c r="L1762" s="942">
        <v>8</v>
      </c>
      <c r="M1762" s="271"/>
      <c r="P1762" s="102"/>
      <c r="Q1762" s="271"/>
      <c r="R1762" s="271"/>
      <c r="S1762" s="271"/>
      <c r="T1762" s="271"/>
    </row>
    <row r="1763" spans="2:20" ht="15" customHeight="1">
      <c r="C1763" s="412">
        <v>585</v>
      </c>
      <c r="D1763" s="497" t="s">
        <v>5473</v>
      </c>
      <c r="E1763" s="629" t="s">
        <v>5496</v>
      </c>
      <c r="F1763" s="507"/>
      <c r="G1763" s="504" t="s">
        <v>5499</v>
      </c>
      <c r="H1763" s="673" t="s">
        <v>5500</v>
      </c>
      <c r="I1763" s="521">
        <v>915124</v>
      </c>
      <c r="J1763" s="521">
        <v>915124</v>
      </c>
      <c r="K1763" s="414" t="s">
        <v>1712</v>
      </c>
      <c r="L1763" s="942">
        <v>8</v>
      </c>
      <c r="M1763" s="271"/>
      <c r="P1763" s="102"/>
      <c r="Q1763" s="271"/>
      <c r="R1763" s="271"/>
      <c r="S1763" s="271"/>
      <c r="T1763" s="271"/>
    </row>
    <row r="1764" spans="2:20" s="421" customFormat="1" ht="15" customHeight="1">
      <c r="C1764" s="412">
        <v>586</v>
      </c>
      <c r="D1764" s="497" t="s">
        <v>5473</v>
      </c>
      <c r="E1764" s="629" t="s">
        <v>5496</v>
      </c>
      <c r="F1764" s="507"/>
      <c r="G1764" s="504" t="s">
        <v>5501</v>
      </c>
      <c r="H1764" s="673" t="s">
        <v>5502</v>
      </c>
      <c r="I1764" s="521">
        <v>915124</v>
      </c>
      <c r="J1764" s="521">
        <v>915124</v>
      </c>
      <c r="K1764" s="414" t="s">
        <v>1712</v>
      </c>
      <c r="L1764" s="942">
        <v>8</v>
      </c>
      <c r="M1764" s="271"/>
      <c r="N1764" s="271"/>
      <c r="O1764" s="271"/>
      <c r="P1764" s="102"/>
    </row>
    <row r="1765" spans="2:20" s="421" customFormat="1" ht="30" customHeight="1">
      <c r="C1765" s="412">
        <v>587</v>
      </c>
      <c r="D1765" s="497" t="s">
        <v>5473</v>
      </c>
      <c r="E1765" s="629" t="s">
        <v>5503</v>
      </c>
      <c r="F1765" s="507"/>
      <c r="G1765" s="504" t="s">
        <v>5504</v>
      </c>
      <c r="H1765" s="673" t="s">
        <v>5505</v>
      </c>
      <c r="I1765" s="521">
        <v>120785.24</v>
      </c>
      <c r="J1765" s="521">
        <v>120785.24</v>
      </c>
      <c r="K1765" s="414" t="s">
        <v>1709</v>
      </c>
      <c r="L1765" s="942">
        <v>12</v>
      </c>
      <c r="M1765" s="271"/>
      <c r="N1765" s="271"/>
      <c r="O1765" s="271"/>
      <c r="P1765" s="102"/>
    </row>
    <row r="1766" spans="2:20" s="421" customFormat="1" ht="27" customHeight="1">
      <c r="C1766" s="412">
        <v>588</v>
      </c>
      <c r="D1766" s="497" t="s">
        <v>5473</v>
      </c>
      <c r="E1766" s="629" t="s">
        <v>5506</v>
      </c>
      <c r="F1766" s="507"/>
      <c r="G1766" s="504" t="s">
        <v>5507</v>
      </c>
      <c r="H1766" s="673" t="s">
        <v>5508</v>
      </c>
      <c r="I1766" s="521">
        <v>264980.26</v>
      </c>
      <c r="J1766" s="521">
        <v>264980.26</v>
      </c>
      <c r="K1766" s="414" t="s">
        <v>1709</v>
      </c>
      <c r="L1766" s="942">
        <v>5</v>
      </c>
      <c r="M1766" s="271"/>
      <c r="N1766" s="271"/>
      <c r="O1766" s="271"/>
    </row>
    <row r="1767" spans="2:20" s="421" customFormat="1" ht="15" customHeight="1">
      <c r="C1767" s="412">
        <v>589</v>
      </c>
      <c r="D1767" s="497" t="s">
        <v>5473</v>
      </c>
      <c r="E1767" s="629" t="s">
        <v>2424</v>
      </c>
      <c r="F1767" s="507"/>
      <c r="G1767" s="504" t="s">
        <v>5509</v>
      </c>
      <c r="H1767" s="673" t="s">
        <v>5510</v>
      </c>
      <c r="I1767" s="521">
        <v>581910</v>
      </c>
      <c r="J1767" s="521">
        <v>581910</v>
      </c>
      <c r="K1767" s="414" t="s">
        <v>1707</v>
      </c>
      <c r="L1767" s="942">
        <v>7</v>
      </c>
      <c r="M1767" s="271"/>
      <c r="N1767" s="271"/>
      <c r="O1767" s="271"/>
    </row>
    <row r="1768" spans="2:20" s="421" customFormat="1" ht="15" customHeight="1">
      <c r="C1768" s="412">
        <v>590</v>
      </c>
      <c r="D1768" s="497" t="s">
        <v>5473</v>
      </c>
      <c r="E1768" s="629" t="s">
        <v>2443</v>
      </c>
      <c r="F1768" s="507"/>
      <c r="G1768" s="504" t="s">
        <v>5511</v>
      </c>
      <c r="H1768" s="673" t="s">
        <v>5512</v>
      </c>
      <c r="I1768" s="521">
        <v>986000</v>
      </c>
      <c r="J1768" s="521">
        <v>986000</v>
      </c>
      <c r="K1768" s="414" t="s">
        <v>1712</v>
      </c>
      <c r="L1768" s="942">
        <v>7</v>
      </c>
      <c r="M1768" s="271"/>
      <c r="N1768" s="271"/>
      <c r="O1768" s="271"/>
    </row>
    <row r="1769" spans="2:20" s="421" customFormat="1" ht="15" customHeight="1">
      <c r="C1769" s="412">
        <v>591</v>
      </c>
      <c r="D1769" s="497" t="s">
        <v>5473</v>
      </c>
      <c r="E1769" s="629" t="s">
        <v>1734</v>
      </c>
      <c r="F1769" s="507"/>
      <c r="G1769" s="504" t="s">
        <v>5513</v>
      </c>
      <c r="H1769" s="673" t="s">
        <v>5514</v>
      </c>
      <c r="I1769" s="521">
        <v>814594.33</v>
      </c>
      <c r="J1769" s="521">
        <v>814594.33</v>
      </c>
      <c r="K1769" s="414" t="s">
        <v>1709</v>
      </c>
      <c r="L1769" s="942">
        <v>15</v>
      </c>
      <c r="M1769" s="271"/>
      <c r="N1769" s="271"/>
      <c r="O1769" s="271"/>
    </row>
    <row r="1770" spans="2:20" s="421" customFormat="1" ht="15" customHeight="1">
      <c r="C1770" s="412">
        <v>592</v>
      </c>
      <c r="D1770" s="497" t="s">
        <v>5473</v>
      </c>
      <c r="E1770" s="629" t="s">
        <v>1734</v>
      </c>
      <c r="F1770" s="507"/>
      <c r="G1770" s="504" t="s">
        <v>5515</v>
      </c>
      <c r="H1770" s="673" t="s">
        <v>5516</v>
      </c>
      <c r="I1770" s="521">
        <v>814594.33</v>
      </c>
      <c r="J1770" s="521">
        <v>814594.33</v>
      </c>
      <c r="K1770" s="414" t="s">
        <v>1709</v>
      </c>
      <c r="L1770" s="942">
        <v>15</v>
      </c>
      <c r="M1770" s="271"/>
      <c r="N1770" s="271"/>
      <c r="O1770" s="271"/>
    </row>
    <row r="1771" spans="2:20" s="421" customFormat="1" ht="15" customHeight="1">
      <c r="C1771" s="412">
        <v>593</v>
      </c>
      <c r="D1771" s="497" t="s">
        <v>5473</v>
      </c>
      <c r="E1771" s="629" t="s">
        <v>1734</v>
      </c>
      <c r="F1771" s="507"/>
      <c r="G1771" s="504" t="s">
        <v>5517</v>
      </c>
      <c r="H1771" s="673" t="s">
        <v>5518</v>
      </c>
      <c r="I1771" s="521">
        <v>814594.33</v>
      </c>
      <c r="J1771" s="521">
        <v>814594.33</v>
      </c>
      <c r="K1771" s="414" t="s">
        <v>1709</v>
      </c>
      <c r="L1771" s="942">
        <v>15</v>
      </c>
      <c r="M1771" s="271"/>
      <c r="N1771" s="271"/>
      <c r="O1771" s="271"/>
    </row>
    <row r="1772" spans="2:20" s="421" customFormat="1" ht="15" customHeight="1">
      <c r="C1772" s="412">
        <v>594</v>
      </c>
      <c r="D1772" s="497" t="s">
        <v>5473</v>
      </c>
      <c r="E1772" s="629" t="s">
        <v>1734</v>
      </c>
      <c r="F1772" s="507"/>
      <c r="G1772" s="504" t="s">
        <v>5519</v>
      </c>
      <c r="H1772" s="673" t="s">
        <v>5520</v>
      </c>
      <c r="I1772" s="521">
        <v>814594.33</v>
      </c>
      <c r="J1772" s="521">
        <v>814594.33</v>
      </c>
      <c r="K1772" s="414" t="s">
        <v>1709</v>
      </c>
      <c r="L1772" s="942">
        <v>15</v>
      </c>
      <c r="M1772" s="271"/>
      <c r="N1772" s="271"/>
      <c r="O1772" s="271"/>
    </row>
    <row r="1773" spans="2:20" s="421" customFormat="1" ht="15" customHeight="1">
      <c r="C1773" s="412">
        <v>595</v>
      </c>
      <c r="D1773" s="497" t="s">
        <v>5473</v>
      </c>
      <c r="E1773" s="629" t="s">
        <v>1734</v>
      </c>
      <c r="F1773" s="507"/>
      <c r="G1773" s="504" t="s">
        <v>5521</v>
      </c>
      <c r="H1773" s="673" t="s">
        <v>5522</v>
      </c>
      <c r="I1773" s="521">
        <v>814594.33</v>
      </c>
      <c r="J1773" s="521">
        <v>814594.33</v>
      </c>
      <c r="K1773" s="414" t="s">
        <v>1709</v>
      </c>
      <c r="L1773" s="942">
        <v>15</v>
      </c>
      <c r="M1773" s="271"/>
      <c r="N1773" s="271"/>
      <c r="O1773" s="271"/>
    </row>
    <row r="1774" spans="2:20" s="421" customFormat="1" ht="15" customHeight="1">
      <c r="C1774" s="412">
        <v>596</v>
      </c>
      <c r="D1774" s="497" t="s">
        <v>5473</v>
      </c>
      <c r="E1774" s="629" t="s">
        <v>1734</v>
      </c>
      <c r="F1774" s="507"/>
      <c r="G1774" s="504" t="s">
        <v>5523</v>
      </c>
      <c r="H1774" s="673" t="s">
        <v>5524</v>
      </c>
      <c r="I1774" s="521">
        <v>814594.34</v>
      </c>
      <c r="J1774" s="521">
        <v>814594.34</v>
      </c>
      <c r="K1774" s="414" t="s">
        <v>1709</v>
      </c>
      <c r="L1774" s="942">
        <v>15</v>
      </c>
      <c r="M1774" s="271"/>
      <c r="N1774" s="271"/>
      <c r="O1774" s="271"/>
    </row>
    <row r="1775" spans="2:20" s="421" customFormat="1" ht="15" customHeight="1">
      <c r="C1775" s="412">
        <v>597</v>
      </c>
      <c r="D1775" s="497" t="s">
        <v>5473</v>
      </c>
      <c r="E1775" s="629" t="s">
        <v>5525</v>
      </c>
      <c r="F1775" s="507"/>
      <c r="G1775" s="504" t="s">
        <v>5526</v>
      </c>
      <c r="H1775" s="673" t="s">
        <v>5527</v>
      </c>
      <c r="I1775" s="521">
        <v>196040</v>
      </c>
      <c r="J1775" s="521">
        <v>196040</v>
      </c>
      <c r="K1775" s="414" t="s">
        <v>1712</v>
      </c>
      <c r="L1775" s="942">
        <v>9</v>
      </c>
      <c r="M1775" s="271"/>
      <c r="N1775" s="271"/>
      <c r="O1775" s="271"/>
    </row>
    <row r="1776" spans="2:20" s="421" customFormat="1" ht="15" customHeight="1">
      <c r="C1776" s="412">
        <v>598</v>
      </c>
      <c r="D1776" s="497" t="s">
        <v>5473</v>
      </c>
      <c r="E1776" s="629" t="s">
        <v>5525</v>
      </c>
      <c r="F1776" s="507"/>
      <c r="G1776" s="504" t="s">
        <v>5528</v>
      </c>
      <c r="H1776" s="673" t="s">
        <v>5529</v>
      </c>
      <c r="I1776" s="521">
        <v>196040</v>
      </c>
      <c r="J1776" s="521">
        <v>196040</v>
      </c>
      <c r="K1776" s="414" t="s">
        <v>1712</v>
      </c>
      <c r="L1776" s="942">
        <v>9</v>
      </c>
      <c r="M1776" s="271"/>
      <c r="N1776" s="271"/>
      <c r="O1776" s="271"/>
    </row>
    <row r="1777" spans="3:15" s="421" customFormat="1" ht="15" customHeight="1">
      <c r="C1777" s="412">
        <v>599</v>
      </c>
      <c r="D1777" s="497" t="s">
        <v>5473</v>
      </c>
      <c r="E1777" s="629" t="s">
        <v>5525</v>
      </c>
      <c r="F1777" s="507"/>
      <c r="G1777" s="504" t="s">
        <v>5530</v>
      </c>
      <c r="H1777" s="673" t="s">
        <v>5531</v>
      </c>
      <c r="I1777" s="521">
        <v>196040</v>
      </c>
      <c r="J1777" s="521">
        <v>196040</v>
      </c>
      <c r="K1777" s="414" t="s">
        <v>1712</v>
      </c>
      <c r="L1777" s="942">
        <v>9</v>
      </c>
      <c r="M1777" s="271"/>
      <c r="N1777" s="271"/>
      <c r="O1777" s="271"/>
    </row>
    <row r="1778" spans="3:15" s="421" customFormat="1" ht="15" customHeight="1">
      <c r="C1778" s="412">
        <v>600</v>
      </c>
      <c r="D1778" s="497" t="s">
        <v>5473</v>
      </c>
      <c r="E1778" s="629" t="s">
        <v>5525</v>
      </c>
      <c r="F1778" s="507"/>
      <c r="G1778" s="504" t="s">
        <v>5532</v>
      </c>
      <c r="H1778" s="673" t="s">
        <v>5533</v>
      </c>
      <c r="I1778" s="521">
        <v>196040</v>
      </c>
      <c r="J1778" s="521">
        <v>196040</v>
      </c>
      <c r="K1778" s="414" t="s">
        <v>1712</v>
      </c>
      <c r="L1778" s="942">
        <v>9</v>
      </c>
      <c r="M1778" s="271"/>
      <c r="N1778" s="271"/>
      <c r="O1778" s="271"/>
    </row>
    <row r="1779" spans="3:15" s="421" customFormat="1" ht="15" customHeight="1">
      <c r="C1779" s="412">
        <v>601</v>
      </c>
      <c r="D1779" s="497" t="s">
        <v>5473</v>
      </c>
      <c r="E1779" s="629" t="s">
        <v>5525</v>
      </c>
      <c r="F1779" s="507"/>
      <c r="G1779" s="504" t="s">
        <v>5534</v>
      </c>
      <c r="H1779" s="673" t="s">
        <v>5535</v>
      </c>
      <c r="I1779" s="521">
        <v>196040</v>
      </c>
      <c r="J1779" s="521">
        <v>196040</v>
      </c>
      <c r="K1779" s="414" t="s">
        <v>1712</v>
      </c>
      <c r="L1779" s="942">
        <v>9</v>
      </c>
      <c r="M1779" s="271"/>
      <c r="N1779" s="271"/>
      <c r="O1779" s="271"/>
    </row>
    <row r="1780" spans="3:15" s="421" customFormat="1" ht="15" customHeight="1">
      <c r="C1780" s="412">
        <v>602</v>
      </c>
      <c r="D1780" s="497" t="s">
        <v>5473</v>
      </c>
      <c r="E1780" s="629" t="s">
        <v>5525</v>
      </c>
      <c r="F1780" s="507"/>
      <c r="G1780" s="504" t="s">
        <v>5536</v>
      </c>
      <c r="H1780" s="673" t="s">
        <v>5537</v>
      </c>
      <c r="I1780" s="521">
        <v>196040</v>
      </c>
      <c r="J1780" s="521">
        <v>196040</v>
      </c>
      <c r="K1780" s="414" t="s">
        <v>1712</v>
      </c>
      <c r="L1780" s="942">
        <v>9</v>
      </c>
      <c r="M1780" s="271"/>
      <c r="N1780" s="271"/>
      <c r="O1780" s="271"/>
    </row>
    <row r="1781" spans="3:15" s="421" customFormat="1" ht="15" customHeight="1">
      <c r="C1781" s="412">
        <v>603</v>
      </c>
      <c r="D1781" s="497" t="s">
        <v>5473</v>
      </c>
      <c r="E1781" s="629" t="s">
        <v>5525</v>
      </c>
      <c r="F1781" s="507"/>
      <c r="G1781" s="504" t="s">
        <v>5538</v>
      </c>
      <c r="H1781" s="673" t="s">
        <v>5539</v>
      </c>
      <c r="I1781" s="521">
        <v>196040</v>
      </c>
      <c r="J1781" s="521">
        <v>196040</v>
      </c>
      <c r="K1781" s="414" t="s">
        <v>1712</v>
      </c>
      <c r="L1781" s="942">
        <v>9</v>
      </c>
      <c r="M1781" s="271"/>
      <c r="N1781" s="271"/>
      <c r="O1781" s="271"/>
    </row>
    <row r="1782" spans="3:15" s="421" customFormat="1" ht="15" customHeight="1">
      <c r="C1782" s="412">
        <v>604</v>
      </c>
      <c r="D1782" s="497" t="s">
        <v>5473</v>
      </c>
      <c r="E1782" s="629" t="s">
        <v>5525</v>
      </c>
      <c r="F1782" s="507"/>
      <c r="G1782" s="504" t="s">
        <v>5540</v>
      </c>
      <c r="H1782" s="673" t="s">
        <v>5541</v>
      </c>
      <c r="I1782" s="521">
        <v>196040</v>
      </c>
      <c r="J1782" s="521">
        <v>196040</v>
      </c>
      <c r="K1782" s="414" t="s">
        <v>1712</v>
      </c>
      <c r="L1782" s="942">
        <v>9</v>
      </c>
      <c r="M1782" s="271"/>
      <c r="N1782" s="271"/>
      <c r="O1782" s="271"/>
    </row>
    <row r="1783" spans="3:15" s="421" customFormat="1" ht="15" customHeight="1">
      <c r="C1783" s="412">
        <v>605</v>
      </c>
      <c r="D1783" s="497" t="s">
        <v>5473</v>
      </c>
      <c r="E1783" s="629" t="s">
        <v>5525</v>
      </c>
      <c r="F1783" s="507"/>
      <c r="G1783" s="504" t="s">
        <v>5542</v>
      </c>
      <c r="H1783" s="673" t="s">
        <v>5543</v>
      </c>
      <c r="I1783" s="521">
        <v>196040</v>
      </c>
      <c r="J1783" s="521">
        <v>196040</v>
      </c>
      <c r="K1783" s="414" t="s">
        <v>1712</v>
      </c>
      <c r="L1783" s="942">
        <v>9</v>
      </c>
      <c r="M1783" s="271"/>
      <c r="N1783" s="271"/>
      <c r="O1783" s="271"/>
    </row>
    <row r="1784" spans="3:15" s="421" customFormat="1" ht="15" customHeight="1">
      <c r="C1784" s="412">
        <v>606</v>
      </c>
      <c r="D1784" s="497" t="s">
        <v>5473</v>
      </c>
      <c r="E1784" s="629" t="s">
        <v>5525</v>
      </c>
      <c r="F1784" s="507"/>
      <c r="G1784" s="504" t="s">
        <v>5544</v>
      </c>
      <c r="H1784" s="673" t="s">
        <v>5545</v>
      </c>
      <c r="I1784" s="521">
        <v>196040</v>
      </c>
      <c r="J1784" s="521">
        <v>196040</v>
      </c>
      <c r="K1784" s="414" t="s">
        <v>1712</v>
      </c>
      <c r="L1784" s="942">
        <v>9</v>
      </c>
      <c r="M1784" s="271"/>
      <c r="N1784" s="271"/>
      <c r="O1784" s="271"/>
    </row>
    <row r="1785" spans="3:15" s="421" customFormat="1" ht="15" customHeight="1">
      <c r="C1785" s="412">
        <v>607</v>
      </c>
      <c r="D1785" s="497" t="s">
        <v>5546</v>
      </c>
      <c r="E1785" s="629" t="s">
        <v>5547</v>
      </c>
      <c r="F1785" s="507"/>
      <c r="G1785" s="504" t="s">
        <v>5548</v>
      </c>
      <c r="H1785" s="673" t="s">
        <v>5549</v>
      </c>
      <c r="I1785" s="521">
        <v>1809600</v>
      </c>
      <c r="J1785" s="521">
        <v>781694.17</v>
      </c>
      <c r="K1785" s="414" t="s">
        <v>1737</v>
      </c>
      <c r="L1785" s="942">
        <v>20</v>
      </c>
      <c r="M1785" s="271"/>
      <c r="N1785" s="271"/>
      <c r="O1785" s="271"/>
    </row>
    <row r="1786" spans="3:15" s="421" customFormat="1" ht="15" customHeight="1">
      <c r="C1786" s="412">
        <v>608</v>
      </c>
      <c r="D1786" s="497" t="s">
        <v>5546</v>
      </c>
      <c r="E1786" s="629" t="s">
        <v>5550</v>
      </c>
      <c r="F1786" s="507"/>
      <c r="G1786" s="504" t="s">
        <v>5551</v>
      </c>
      <c r="H1786" s="673" t="s">
        <v>5552</v>
      </c>
      <c r="I1786" s="521">
        <v>2100000</v>
      </c>
      <c r="J1786" s="521">
        <v>1175764.21</v>
      </c>
      <c r="K1786" s="414" t="s">
        <v>1712</v>
      </c>
      <c r="L1786" s="942">
        <v>60</v>
      </c>
      <c r="M1786" s="271"/>
      <c r="N1786" s="271"/>
      <c r="O1786" s="271"/>
    </row>
    <row r="1787" spans="3:15" s="421" customFormat="1" ht="15" customHeight="1">
      <c r="C1787" s="412">
        <v>609</v>
      </c>
      <c r="D1787" s="497" t="s">
        <v>5546</v>
      </c>
      <c r="E1787" s="629" t="s">
        <v>5553</v>
      </c>
      <c r="F1787" s="507"/>
      <c r="G1787" s="504" t="s">
        <v>5554</v>
      </c>
      <c r="H1787" s="673" t="s">
        <v>5555</v>
      </c>
      <c r="I1787" s="521">
        <v>2212583.73</v>
      </c>
      <c r="J1787" s="521">
        <v>350457.46</v>
      </c>
      <c r="K1787" s="414" t="s">
        <v>1737</v>
      </c>
      <c r="L1787" s="942">
        <v>2</v>
      </c>
      <c r="M1787" s="271"/>
      <c r="N1787" s="271"/>
      <c r="O1787" s="271"/>
    </row>
    <row r="1788" spans="3:15" s="421" customFormat="1" ht="15" customHeight="1">
      <c r="C1788" s="412">
        <v>610</v>
      </c>
      <c r="D1788" s="497" t="s">
        <v>5546</v>
      </c>
      <c r="E1788" s="629" t="s">
        <v>5556</v>
      </c>
      <c r="F1788" s="507"/>
      <c r="G1788" s="504" t="s">
        <v>5557</v>
      </c>
      <c r="H1788" s="673" t="s">
        <v>5558</v>
      </c>
      <c r="I1788" s="521">
        <v>696000</v>
      </c>
      <c r="J1788" s="521">
        <v>696000</v>
      </c>
      <c r="K1788" s="414" t="s">
        <v>1737</v>
      </c>
      <c r="L1788" s="942">
        <v>1</v>
      </c>
      <c r="M1788" s="271"/>
      <c r="N1788" s="271"/>
      <c r="O1788" s="271"/>
    </row>
    <row r="1789" spans="3:15" s="421" customFormat="1" ht="15" customHeight="1">
      <c r="C1789" s="412">
        <v>611</v>
      </c>
      <c r="D1789" s="497" t="s">
        <v>5546</v>
      </c>
      <c r="E1789" s="629" t="s">
        <v>5556</v>
      </c>
      <c r="F1789" s="507"/>
      <c r="G1789" s="504" t="s">
        <v>5559</v>
      </c>
      <c r="H1789" s="673" t="s">
        <v>5560</v>
      </c>
      <c r="I1789" s="521">
        <v>696000</v>
      </c>
      <c r="J1789" s="521">
        <v>696000</v>
      </c>
      <c r="K1789" s="414" t="s">
        <v>1737</v>
      </c>
      <c r="L1789" s="942">
        <v>1</v>
      </c>
      <c r="M1789" s="271"/>
      <c r="N1789" s="271"/>
      <c r="O1789" s="271"/>
    </row>
    <row r="1790" spans="3:15" s="421" customFormat="1" ht="15" customHeight="1">
      <c r="C1790" s="412">
        <v>612</v>
      </c>
      <c r="D1790" s="497" t="s">
        <v>5546</v>
      </c>
      <c r="E1790" s="629" t="s">
        <v>5561</v>
      </c>
      <c r="F1790" s="507"/>
      <c r="G1790" s="504" t="s">
        <v>5562</v>
      </c>
      <c r="H1790" s="673" t="s">
        <v>5563</v>
      </c>
      <c r="I1790" s="521">
        <v>464000</v>
      </c>
      <c r="J1790" s="521">
        <v>464000</v>
      </c>
      <c r="K1790" s="414" t="s">
        <v>1709</v>
      </c>
      <c r="L1790" s="942">
        <v>30</v>
      </c>
      <c r="M1790" s="271"/>
      <c r="N1790" s="271"/>
      <c r="O1790" s="271"/>
    </row>
    <row r="1791" spans="3:15" s="421" customFormat="1" ht="15" customHeight="1">
      <c r="C1791" s="412">
        <v>613</v>
      </c>
      <c r="D1791" s="497" t="s">
        <v>5546</v>
      </c>
      <c r="E1791" s="629" t="s">
        <v>5561</v>
      </c>
      <c r="F1791" s="507"/>
      <c r="G1791" s="504" t="s">
        <v>5564</v>
      </c>
      <c r="H1791" s="673" t="s">
        <v>5565</v>
      </c>
      <c r="I1791" s="521">
        <v>464000</v>
      </c>
      <c r="J1791" s="521">
        <v>464000</v>
      </c>
      <c r="K1791" s="414" t="s">
        <v>1709</v>
      </c>
      <c r="L1791" s="942">
        <v>30</v>
      </c>
      <c r="M1791" s="271"/>
      <c r="N1791" s="271"/>
      <c r="O1791" s="271"/>
    </row>
    <row r="1792" spans="3:15" s="421" customFormat="1" ht="15" customHeight="1">
      <c r="C1792" s="412">
        <v>614</v>
      </c>
      <c r="D1792" s="497" t="s">
        <v>5546</v>
      </c>
      <c r="E1792" s="629" t="s">
        <v>5566</v>
      </c>
      <c r="F1792" s="507"/>
      <c r="G1792" s="504" t="s">
        <v>5567</v>
      </c>
      <c r="H1792" s="673" t="s">
        <v>5568</v>
      </c>
      <c r="I1792" s="521">
        <v>1392000</v>
      </c>
      <c r="J1792" s="521">
        <v>1392000</v>
      </c>
      <c r="K1792" s="414" t="s">
        <v>1737</v>
      </c>
      <c r="L1792" s="942">
        <v>60</v>
      </c>
      <c r="M1792" s="271"/>
      <c r="N1792" s="271"/>
      <c r="O1792" s="271"/>
    </row>
    <row r="1793" spans="3:15" s="421" customFormat="1" ht="15" customHeight="1">
      <c r="C1793" s="412">
        <v>615</v>
      </c>
      <c r="D1793" s="497" t="s">
        <v>5546</v>
      </c>
      <c r="E1793" s="629" t="s">
        <v>2420</v>
      </c>
      <c r="F1793" s="507"/>
      <c r="G1793" s="504" t="s">
        <v>5569</v>
      </c>
      <c r="H1793" s="673" t="s">
        <v>5570</v>
      </c>
      <c r="I1793" s="521">
        <v>78654.3</v>
      </c>
      <c r="J1793" s="521">
        <v>78654.3</v>
      </c>
      <c r="K1793" s="414" t="s">
        <v>1707</v>
      </c>
      <c r="L1793" s="942">
        <v>5</v>
      </c>
      <c r="M1793" s="271"/>
      <c r="N1793" s="271"/>
      <c r="O1793" s="271"/>
    </row>
    <row r="1794" spans="3:15" s="421" customFormat="1" ht="15" customHeight="1">
      <c r="C1794" s="412">
        <v>616</v>
      </c>
      <c r="D1794" s="497" t="s">
        <v>5546</v>
      </c>
      <c r="E1794" s="629" t="s">
        <v>2420</v>
      </c>
      <c r="F1794" s="507"/>
      <c r="G1794" s="504" t="s">
        <v>5571</v>
      </c>
      <c r="H1794" s="673" t="s">
        <v>5572</v>
      </c>
      <c r="I1794" s="521">
        <v>78654.3</v>
      </c>
      <c r="J1794" s="521">
        <v>78654.3</v>
      </c>
      <c r="K1794" s="414" t="s">
        <v>1707</v>
      </c>
      <c r="L1794" s="942">
        <v>5</v>
      </c>
      <c r="M1794" s="271"/>
      <c r="N1794" s="271"/>
      <c r="O1794" s="271"/>
    </row>
    <row r="1795" spans="3:15" s="421" customFormat="1" ht="15" customHeight="1">
      <c r="C1795" s="412">
        <v>617</v>
      </c>
      <c r="D1795" s="497" t="s">
        <v>2227</v>
      </c>
      <c r="E1795" s="545" t="s">
        <v>2881</v>
      </c>
      <c r="F1795" s="523"/>
      <c r="G1795" s="506">
        <v>869000070412</v>
      </c>
      <c r="H1795" s="693" t="s">
        <v>2882</v>
      </c>
      <c r="I1795" s="525">
        <v>1013058.91</v>
      </c>
      <c r="J1795" s="525">
        <v>1013058.91</v>
      </c>
      <c r="K1795" s="414" t="s">
        <v>1707</v>
      </c>
      <c r="L1795" s="942">
        <v>12</v>
      </c>
      <c r="M1795" s="271"/>
      <c r="N1795" s="271"/>
      <c r="O1795" s="271"/>
    </row>
    <row r="1796" spans="3:15" s="421" customFormat="1" ht="15" customHeight="1">
      <c r="C1796" s="412">
        <v>618</v>
      </c>
      <c r="D1796" s="497" t="s">
        <v>2227</v>
      </c>
      <c r="E1796" s="545" t="s">
        <v>2881</v>
      </c>
      <c r="F1796" s="523"/>
      <c r="G1796" s="506">
        <v>869000070413</v>
      </c>
      <c r="H1796" s="693" t="s">
        <v>2883</v>
      </c>
      <c r="I1796" s="525">
        <v>1013058.91</v>
      </c>
      <c r="J1796" s="525">
        <v>1013058.91</v>
      </c>
      <c r="K1796" s="414" t="s">
        <v>1707</v>
      </c>
      <c r="L1796" s="942">
        <v>12</v>
      </c>
      <c r="M1796" s="271"/>
      <c r="N1796" s="271"/>
      <c r="O1796" s="271"/>
    </row>
    <row r="1797" spans="3:15" s="421" customFormat="1" ht="15" customHeight="1">
      <c r="C1797" s="412">
        <v>619</v>
      </c>
      <c r="D1797" s="497" t="s">
        <v>2227</v>
      </c>
      <c r="E1797" s="545" t="s">
        <v>2884</v>
      </c>
      <c r="F1797" s="523"/>
      <c r="G1797" s="506">
        <v>869000051973</v>
      </c>
      <c r="H1797" s="693" t="s">
        <v>2885</v>
      </c>
      <c r="I1797" s="525">
        <v>190044.57</v>
      </c>
      <c r="J1797" s="525">
        <v>190044.57</v>
      </c>
      <c r="K1797" s="414" t="s">
        <v>1707</v>
      </c>
      <c r="L1797" s="942">
        <v>50</v>
      </c>
      <c r="M1797" s="271"/>
      <c r="N1797" s="271"/>
      <c r="O1797" s="271"/>
    </row>
    <row r="1798" spans="3:15" s="421" customFormat="1" ht="15" customHeight="1">
      <c r="C1798" s="412">
        <v>620</v>
      </c>
      <c r="D1798" s="497" t="s">
        <v>2227</v>
      </c>
      <c r="E1798" s="545" t="s">
        <v>2884</v>
      </c>
      <c r="F1798" s="523"/>
      <c r="G1798" s="506">
        <v>869000051975</v>
      </c>
      <c r="H1798" s="693" t="s">
        <v>2886</v>
      </c>
      <c r="I1798" s="525">
        <v>190044.57</v>
      </c>
      <c r="J1798" s="525">
        <v>190044.57</v>
      </c>
      <c r="K1798" s="414" t="s">
        <v>1707</v>
      </c>
      <c r="L1798" s="942">
        <v>50</v>
      </c>
      <c r="M1798" s="271"/>
      <c r="N1798" s="271"/>
      <c r="O1798" s="271"/>
    </row>
    <row r="1799" spans="3:15" s="421" customFormat="1" ht="15" customHeight="1">
      <c r="C1799" s="412">
        <v>621</v>
      </c>
      <c r="D1799" s="497" t="s">
        <v>2227</v>
      </c>
      <c r="E1799" s="545" t="s">
        <v>2884</v>
      </c>
      <c r="F1799" s="523"/>
      <c r="G1799" s="506">
        <v>869000051977</v>
      </c>
      <c r="H1799" s="693" t="s">
        <v>2887</v>
      </c>
      <c r="I1799" s="525">
        <v>190044.57</v>
      </c>
      <c r="J1799" s="525">
        <v>190044.57</v>
      </c>
      <c r="K1799" s="414" t="s">
        <v>1707</v>
      </c>
      <c r="L1799" s="942">
        <v>50</v>
      </c>
      <c r="M1799" s="271"/>
      <c r="N1799" s="271"/>
      <c r="O1799" s="271"/>
    </row>
    <row r="1800" spans="3:15" s="421" customFormat="1" ht="15" customHeight="1">
      <c r="C1800" s="412">
        <v>622</v>
      </c>
      <c r="D1800" s="497" t="s">
        <v>2227</v>
      </c>
      <c r="E1800" s="545" t="s">
        <v>2884</v>
      </c>
      <c r="F1800" s="523"/>
      <c r="G1800" s="506">
        <v>869000051979</v>
      </c>
      <c r="H1800" s="693" t="s">
        <v>2888</v>
      </c>
      <c r="I1800" s="525">
        <v>190044.57</v>
      </c>
      <c r="J1800" s="525">
        <v>190044.57</v>
      </c>
      <c r="K1800" s="414" t="s">
        <v>1707</v>
      </c>
      <c r="L1800" s="942">
        <v>50</v>
      </c>
      <c r="M1800" s="271"/>
      <c r="N1800" s="271"/>
      <c r="O1800" s="271"/>
    </row>
    <row r="1801" spans="3:15" s="421" customFormat="1" ht="15" customHeight="1">
      <c r="C1801" s="412">
        <v>623</v>
      </c>
      <c r="D1801" s="497" t="s">
        <v>2227</v>
      </c>
      <c r="E1801" s="545" t="s">
        <v>2884</v>
      </c>
      <c r="F1801" s="523"/>
      <c r="G1801" s="506">
        <v>869000051981</v>
      </c>
      <c r="H1801" s="693" t="s">
        <v>2889</v>
      </c>
      <c r="I1801" s="525">
        <v>190044.57</v>
      </c>
      <c r="J1801" s="525">
        <v>190044.57</v>
      </c>
      <c r="K1801" s="414" t="s">
        <v>1707</v>
      </c>
      <c r="L1801" s="942">
        <v>50</v>
      </c>
      <c r="M1801" s="271"/>
      <c r="N1801" s="271"/>
      <c r="O1801" s="271"/>
    </row>
    <row r="1802" spans="3:15" s="421" customFormat="1" ht="15" customHeight="1">
      <c r="C1802" s="412">
        <v>624</v>
      </c>
      <c r="D1802" s="497" t="s">
        <v>2227</v>
      </c>
      <c r="E1802" s="545" t="s">
        <v>2884</v>
      </c>
      <c r="F1802" s="523"/>
      <c r="G1802" s="506">
        <v>869000051983</v>
      </c>
      <c r="H1802" s="693" t="s">
        <v>2890</v>
      </c>
      <c r="I1802" s="525">
        <v>190044.57</v>
      </c>
      <c r="J1802" s="525">
        <v>190044.57</v>
      </c>
      <c r="K1802" s="414" t="s">
        <v>1707</v>
      </c>
      <c r="L1802" s="942">
        <v>50</v>
      </c>
      <c r="M1802" s="271"/>
      <c r="N1802" s="271"/>
      <c r="O1802" s="271"/>
    </row>
    <row r="1803" spans="3:15" s="421" customFormat="1" ht="15" customHeight="1">
      <c r="C1803" s="412">
        <v>625</v>
      </c>
      <c r="D1803" s="497" t="s">
        <v>2227</v>
      </c>
      <c r="E1803" s="545" t="s">
        <v>2891</v>
      </c>
      <c r="F1803" s="523"/>
      <c r="G1803" s="506">
        <v>869000051987</v>
      </c>
      <c r="H1803" s="693" t="s">
        <v>2892</v>
      </c>
      <c r="I1803" s="525">
        <v>202164.66</v>
      </c>
      <c r="J1803" s="525">
        <v>202164.66</v>
      </c>
      <c r="K1803" s="414" t="s">
        <v>1707</v>
      </c>
      <c r="L1803" s="942">
        <v>55</v>
      </c>
      <c r="M1803" s="271"/>
      <c r="N1803" s="271"/>
      <c r="O1803" s="271"/>
    </row>
    <row r="1804" spans="3:15" s="421" customFormat="1" ht="15" customHeight="1">
      <c r="C1804" s="412">
        <v>626</v>
      </c>
      <c r="D1804" s="497" t="s">
        <v>2227</v>
      </c>
      <c r="E1804" s="545" t="s">
        <v>2891</v>
      </c>
      <c r="F1804" s="523"/>
      <c r="G1804" s="506">
        <v>869000051989</v>
      </c>
      <c r="H1804" s="693" t="s">
        <v>2893</v>
      </c>
      <c r="I1804" s="525">
        <v>202164.66</v>
      </c>
      <c r="J1804" s="525">
        <v>202164.66</v>
      </c>
      <c r="K1804" s="414" t="s">
        <v>1707</v>
      </c>
      <c r="L1804" s="942">
        <v>55</v>
      </c>
      <c r="M1804" s="271"/>
      <c r="N1804" s="271"/>
      <c r="O1804" s="271"/>
    </row>
    <row r="1805" spans="3:15" s="421" customFormat="1" ht="15" customHeight="1">
      <c r="C1805" s="412">
        <v>627</v>
      </c>
      <c r="D1805" s="497" t="s">
        <v>2227</v>
      </c>
      <c r="E1805" s="545" t="s">
        <v>2894</v>
      </c>
      <c r="F1805" s="523"/>
      <c r="G1805" s="506">
        <v>869000051904</v>
      </c>
      <c r="H1805" s="693" t="s">
        <v>2895</v>
      </c>
      <c r="I1805" s="525">
        <v>340000</v>
      </c>
      <c r="J1805" s="525">
        <v>340000</v>
      </c>
      <c r="K1805" s="414" t="s">
        <v>1709</v>
      </c>
      <c r="L1805" s="942">
        <v>35</v>
      </c>
      <c r="M1805" s="271"/>
      <c r="N1805" s="271"/>
      <c r="O1805" s="271"/>
    </row>
    <row r="1806" spans="3:15" s="421" customFormat="1" ht="15" customHeight="1">
      <c r="C1806" s="412">
        <v>628</v>
      </c>
      <c r="D1806" s="497" t="s">
        <v>2227</v>
      </c>
      <c r="E1806" s="545" t="s">
        <v>2896</v>
      </c>
      <c r="F1806" s="523"/>
      <c r="G1806" s="506">
        <v>869000070374</v>
      </c>
      <c r="H1806" s="693" t="s">
        <v>2897</v>
      </c>
      <c r="I1806" s="525">
        <v>352516.33</v>
      </c>
      <c r="J1806" s="525">
        <v>352516.33</v>
      </c>
      <c r="K1806" s="414" t="s">
        <v>1709</v>
      </c>
      <c r="L1806" s="942">
        <v>16</v>
      </c>
      <c r="M1806" s="271"/>
      <c r="N1806" s="271"/>
      <c r="O1806" s="271"/>
    </row>
    <row r="1807" spans="3:15" s="421" customFormat="1" ht="15" customHeight="1">
      <c r="C1807" s="412">
        <v>629</v>
      </c>
      <c r="D1807" s="497" t="s">
        <v>2227</v>
      </c>
      <c r="E1807" s="545" t="s">
        <v>2896</v>
      </c>
      <c r="F1807" s="523"/>
      <c r="G1807" s="506">
        <v>869000070375</v>
      </c>
      <c r="H1807" s="693" t="s">
        <v>2898</v>
      </c>
      <c r="I1807" s="525">
        <v>352516.33</v>
      </c>
      <c r="J1807" s="525">
        <v>352516.33</v>
      </c>
      <c r="K1807" s="414" t="s">
        <v>1709</v>
      </c>
      <c r="L1807" s="942">
        <v>16</v>
      </c>
      <c r="M1807" s="271"/>
      <c r="N1807" s="271"/>
      <c r="O1807" s="271"/>
    </row>
    <row r="1808" spans="3:15" s="421" customFormat="1" ht="15" customHeight="1">
      <c r="C1808" s="412">
        <v>630</v>
      </c>
      <c r="D1808" s="497" t="s">
        <v>2227</v>
      </c>
      <c r="E1808" s="545" t="s">
        <v>2896</v>
      </c>
      <c r="F1808" s="523"/>
      <c r="G1808" s="506">
        <v>869000070376</v>
      </c>
      <c r="H1808" s="693" t="s">
        <v>2899</v>
      </c>
      <c r="I1808" s="525">
        <v>352516.33</v>
      </c>
      <c r="J1808" s="525">
        <v>352516.33</v>
      </c>
      <c r="K1808" s="414" t="s">
        <v>1709</v>
      </c>
      <c r="L1808" s="942">
        <v>16</v>
      </c>
      <c r="M1808" s="271"/>
      <c r="N1808" s="271"/>
      <c r="O1808" s="271"/>
    </row>
    <row r="1809" spans="3:15" s="421" customFormat="1" ht="15" customHeight="1">
      <c r="C1809" s="412">
        <v>631</v>
      </c>
      <c r="D1809" s="497" t="s">
        <v>2227</v>
      </c>
      <c r="E1809" s="545" t="s">
        <v>2900</v>
      </c>
      <c r="F1809" s="523"/>
      <c r="G1809" s="506">
        <v>869000054308</v>
      </c>
      <c r="H1809" s="693" t="s">
        <v>2901</v>
      </c>
      <c r="I1809" s="525">
        <v>292020.28000000003</v>
      </c>
      <c r="J1809" s="525">
        <v>292020.28000000003</v>
      </c>
      <c r="K1809" s="414" t="s">
        <v>1709</v>
      </c>
      <c r="L1809" s="942">
        <v>26.02</v>
      </c>
      <c r="M1809" s="271"/>
      <c r="N1809" s="271"/>
      <c r="O1809" s="271"/>
    </row>
    <row r="1810" spans="3:15" s="421" customFormat="1" ht="15" customHeight="1">
      <c r="C1810" s="412">
        <v>632</v>
      </c>
      <c r="D1810" s="497" t="s">
        <v>2227</v>
      </c>
      <c r="E1810" s="545" t="s">
        <v>2900</v>
      </c>
      <c r="F1810" s="523"/>
      <c r="G1810" s="506">
        <v>869000054311</v>
      </c>
      <c r="H1810" s="693" t="s">
        <v>2902</v>
      </c>
      <c r="I1810" s="525">
        <v>292020.28000000003</v>
      </c>
      <c r="J1810" s="525">
        <v>292020.28000000003</v>
      </c>
      <c r="K1810" s="414" t="s">
        <v>1709</v>
      </c>
      <c r="L1810" s="942">
        <v>26.02</v>
      </c>
      <c r="M1810" s="271"/>
      <c r="N1810" s="271"/>
      <c r="O1810" s="271"/>
    </row>
    <row r="1811" spans="3:15" s="421" customFormat="1" ht="15" customHeight="1">
      <c r="C1811" s="412">
        <v>633</v>
      </c>
      <c r="D1811" s="497" t="s">
        <v>2227</v>
      </c>
      <c r="E1811" s="545" t="s">
        <v>2900</v>
      </c>
      <c r="F1811" s="523"/>
      <c r="G1811" s="506">
        <v>869000054313</v>
      </c>
      <c r="H1811" s="693" t="s">
        <v>2903</v>
      </c>
      <c r="I1811" s="525">
        <v>292020.28000000003</v>
      </c>
      <c r="J1811" s="525">
        <v>292020.28000000003</v>
      </c>
      <c r="K1811" s="414" t="s">
        <v>1709</v>
      </c>
      <c r="L1811" s="942">
        <v>26.02</v>
      </c>
      <c r="M1811" s="271"/>
      <c r="N1811" s="271"/>
      <c r="O1811" s="271"/>
    </row>
    <row r="1812" spans="3:15" s="421" customFormat="1" ht="15" customHeight="1">
      <c r="C1812" s="412">
        <v>634</v>
      </c>
      <c r="D1812" s="497" t="s">
        <v>2227</v>
      </c>
      <c r="E1812" s="545" t="s">
        <v>2900</v>
      </c>
      <c r="F1812" s="523"/>
      <c r="G1812" s="506">
        <v>869000054304</v>
      </c>
      <c r="H1812" s="693" t="s">
        <v>2904</v>
      </c>
      <c r="I1812" s="525">
        <v>292020.28000000003</v>
      </c>
      <c r="J1812" s="525">
        <v>292020.28000000003</v>
      </c>
      <c r="K1812" s="414" t="s">
        <v>1709</v>
      </c>
      <c r="L1812" s="942">
        <v>26.02</v>
      </c>
      <c r="M1812" s="271"/>
      <c r="N1812" s="271"/>
      <c r="O1812" s="271"/>
    </row>
    <row r="1813" spans="3:15" s="421" customFormat="1" ht="15" customHeight="1">
      <c r="C1813" s="412">
        <v>635</v>
      </c>
      <c r="D1813" s="497" t="s">
        <v>2227</v>
      </c>
      <c r="E1813" s="545" t="s">
        <v>2900</v>
      </c>
      <c r="F1813" s="523"/>
      <c r="G1813" s="506">
        <v>869000054306</v>
      </c>
      <c r="H1813" s="693" t="s">
        <v>2905</v>
      </c>
      <c r="I1813" s="525">
        <v>292020.28000000003</v>
      </c>
      <c r="J1813" s="525">
        <v>292020.28000000003</v>
      </c>
      <c r="K1813" s="414" t="s">
        <v>1709</v>
      </c>
      <c r="L1813" s="942">
        <v>26.02</v>
      </c>
      <c r="M1813" s="271"/>
      <c r="N1813" s="271"/>
      <c r="O1813" s="271"/>
    </row>
    <row r="1814" spans="3:15" s="421" customFormat="1" ht="15" customHeight="1">
      <c r="C1814" s="412">
        <v>636</v>
      </c>
      <c r="D1814" s="497" t="s">
        <v>2227</v>
      </c>
      <c r="E1814" s="545" t="s">
        <v>2900</v>
      </c>
      <c r="F1814" s="523"/>
      <c r="G1814" s="506">
        <v>869000054302</v>
      </c>
      <c r="H1814" s="693" t="s">
        <v>2906</v>
      </c>
      <c r="I1814" s="525">
        <v>292020.28000000003</v>
      </c>
      <c r="J1814" s="525">
        <v>292020.28000000003</v>
      </c>
      <c r="K1814" s="414" t="s">
        <v>1709</v>
      </c>
      <c r="L1814" s="942">
        <v>26.02</v>
      </c>
      <c r="M1814" s="271"/>
      <c r="N1814" s="271"/>
      <c r="O1814" s="271"/>
    </row>
    <row r="1815" spans="3:15" s="421" customFormat="1" ht="15" customHeight="1">
      <c r="C1815" s="412">
        <v>637</v>
      </c>
      <c r="D1815" s="497" t="s">
        <v>2227</v>
      </c>
      <c r="E1815" s="545" t="s">
        <v>2907</v>
      </c>
      <c r="F1815" s="523"/>
      <c r="G1815" s="506">
        <v>869000053078</v>
      </c>
      <c r="H1815" s="693" t="s">
        <v>2908</v>
      </c>
      <c r="I1815" s="525">
        <v>300000</v>
      </c>
      <c r="J1815" s="525">
        <v>300000</v>
      </c>
      <c r="K1815" s="414" t="s">
        <v>1709</v>
      </c>
      <c r="L1815" s="942">
        <v>7</v>
      </c>
      <c r="M1815" s="271"/>
      <c r="N1815" s="271"/>
      <c r="O1815" s="271"/>
    </row>
    <row r="1816" spans="3:15" s="421" customFormat="1" ht="15" customHeight="1">
      <c r="C1816" s="412">
        <v>638</v>
      </c>
      <c r="D1816" s="497" t="s">
        <v>2227</v>
      </c>
      <c r="E1816" s="545" t="s">
        <v>2909</v>
      </c>
      <c r="F1816" s="523"/>
      <c r="G1816" s="506">
        <v>869000080724</v>
      </c>
      <c r="H1816" s="693" t="s">
        <v>2910</v>
      </c>
      <c r="I1816" s="525">
        <v>480000</v>
      </c>
      <c r="J1816" s="525">
        <v>480000</v>
      </c>
      <c r="K1816" s="414" t="s">
        <v>1709</v>
      </c>
      <c r="L1816" s="942">
        <v>15</v>
      </c>
      <c r="M1816" s="271"/>
      <c r="N1816" s="271"/>
      <c r="O1816" s="271"/>
    </row>
    <row r="1817" spans="3:15" s="421" customFormat="1" ht="15" customHeight="1">
      <c r="C1817" s="412">
        <v>639</v>
      </c>
      <c r="D1817" s="497" t="s">
        <v>2227</v>
      </c>
      <c r="E1817" s="545" t="s">
        <v>2102</v>
      </c>
      <c r="F1817" s="523"/>
      <c r="G1817" s="506">
        <v>869000053481</v>
      </c>
      <c r="H1817" s="693" t="s">
        <v>2911</v>
      </c>
      <c r="I1817" s="525">
        <v>89229.41</v>
      </c>
      <c r="J1817" s="525">
        <v>89229.41</v>
      </c>
      <c r="K1817" s="414" t="s">
        <v>1709</v>
      </c>
      <c r="L1817" s="942">
        <v>6</v>
      </c>
      <c r="M1817" s="271"/>
      <c r="N1817" s="271"/>
      <c r="O1817" s="271"/>
    </row>
    <row r="1818" spans="3:15" s="421" customFormat="1" ht="15" customHeight="1">
      <c r="C1818" s="412">
        <v>640</v>
      </c>
      <c r="D1818" s="497" t="s">
        <v>2227</v>
      </c>
      <c r="E1818" s="545" t="s">
        <v>2102</v>
      </c>
      <c r="F1818" s="523"/>
      <c r="G1818" s="506">
        <v>869000053479</v>
      </c>
      <c r="H1818" s="693" t="s">
        <v>2912</v>
      </c>
      <c r="I1818" s="525">
        <v>89229.41</v>
      </c>
      <c r="J1818" s="525">
        <v>89229.41</v>
      </c>
      <c r="K1818" s="414" t="s">
        <v>1709</v>
      </c>
      <c r="L1818" s="942">
        <v>6</v>
      </c>
      <c r="M1818" s="271"/>
      <c r="N1818" s="271"/>
      <c r="O1818" s="271"/>
    </row>
    <row r="1819" spans="3:15" s="421" customFormat="1" ht="15" customHeight="1">
      <c r="C1819" s="412">
        <v>641</v>
      </c>
      <c r="D1819" s="497" t="s">
        <v>2227</v>
      </c>
      <c r="E1819" s="545" t="s">
        <v>2102</v>
      </c>
      <c r="F1819" s="523"/>
      <c r="G1819" s="506">
        <v>869000053483</v>
      </c>
      <c r="H1819" s="693" t="s">
        <v>2913</v>
      </c>
      <c r="I1819" s="525">
        <v>89229.41</v>
      </c>
      <c r="J1819" s="525">
        <v>89229.41</v>
      </c>
      <c r="K1819" s="414" t="s">
        <v>1709</v>
      </c>
      <c r="L1819" s="942">
        <v>6</v>
      </c>
      <c r="M1819" s="271"/>
      <c r="N1819" s="271"/>
      <c r="O1819" s="271"/>
    </row>
    <row r="1820" spans="3:15" s="421" customFormat="1" ht="15" customHeight="1">
      <c r="C1820" s="412">
        <v>642</v>
      </c>
      <c r="D1820" s="497" t="s">
        <v>2227</v>
      </c>
      <c r="E1820" s="545" t="s">
        <v>2102</v>
      </c>
      <c r="F1820" s="523"/>
      <c r="G1820" s="506">
        <v>869000053480</v>
      </c>
      <c r="H1820" s="693" t="s">
        <v>2914</v>
      </c>
      <c r="I1820" s="525">
        <v>89229.41</v>
      </c>
      <c r="J1820" s="525">
        <v>89229.41</v>
      </c>
      <c r="K1820" s="414" t="s">
        <v>1709</v>
      </c>
      <c r="L1820" s="942">
        <v>6</v>
      </c>
      <c r="M1820" s="271"/>
      <c r="N1820" s="271"/>
      <c r="O1820" s="271"/>
    </row>
    <row r="1821" spans="3:15" s="421" customFormat="1" ht="15" customHeight="1">
      <c r="C1821" s="412">
        <v>643</v>
      </c>
      <c r="D1821" s="497" t="s">
        <v>2227</v>
      </c>
      <c r="E1821" s="545" t="s">
        <v>2102</v>
      </c>
      <c r="F1821" s="523"/>
      <c r="G1821" s="506">
        <v>869000053482</v>
      </c>
      <c r="H1821" s="693" t="s">
        <v>2915</v>
      </c>
      <c r="I1821" s="525">
        <v>89229.41</v>
      </c>
      <c r="J1821" s="525">
        <v>89229.41</v>
      </c>
      <c r="K1821" s="414" t="s">
        <v>1709</v>
      </c>
      <c r="L1821" s="942">
        <v>6</v>
      </c>
      <c r="M1821" s="271"/>
      <c r="N1821" s="271"/>
      <c r="O1821" s="271"/>
    </row>
    <row r="1822" spans="3:15" s="421" customFormat="1" ht="15" customHeight="1">
      <c r="C1822" s="412">
        <v>644</v>
      </c>
      <c r="D1822" s="497" t="s">
        <v>2227</v>
      </c>
      <c r="E1822" s="545" t="s">
        <v>2102</v>
      </c>
      <c r="F1822" s="523"/>
      <c r="G1822" s="506">
        <v>869000053484</v>
      </c>
      <c r="H1822" s="693" t="s">
        <v>2916</v>
      </c>
      <c r="I1822" s="525">
        <v>89229.41</v>
      </c>
      <c r="J1822" s="525">
        <v>89229.41</v>
      </c>
      <c r="K1822" s="414" t="s">
        <v>1709</v>
      </c>
      <c r="L1822" s="942">
        <v>6</v>
      </c>
      <c r="M1822" s="271"/>
      <c r="N1822" s="271"/>
      <c r="O1822" s="271"/>
    </row>
    <row r="1823" spans="3:15" s="421" customFormat="1" ht="15" customHeight="1">
      <c r="C1823" s="412">
        <v>645</v>
      </c>
      <c r="D1823" s="497" t="s">
        <v>2227</v>
      </c>
      <c r="E1823" s="545" t="s">
        <v>2102</v>
      </c>
      <c r="F1823" s="523"/>
      <c r="G1823" s="506">
        <v>869000053485</v>
      </c>
      <c r="H1823" s="693" t="s">
        <v>2917</v>
      </c>
      <c r="I1823" s="525">
        <v>89229.41</v>
      </c>
      <c r="J1823" s="525">
        <v>89229.41</v>
      </c>
      <c r="K1823" s="414" t="s">
        <v>1709</v>
      </c>
      <c r="L1823" s="942">
        <v>6</v>
      </c>
      <c r="M1823" s="271"/>
      <c r="N1823" s="271"/>
      <c r="O1823" s="271"/>
    </row>
    <row r="1824" spans="3:15" s="421" customFormat="1" ht="15" customHeight="1">
      <c r="C1824" s="412">
        <v>646</v>
      </c>
      <c r="D1824" s="497" t="s">
        <v>2227</v>
      </c>
      <c r="E1824" s="545" t="s">
        <v>2102</v>
      </c>
      <c r="F1824" s="523"/>
      <c r="G1824" s="506">
        <v>869000053486</v>
      </c>
      <c r="H1824" s="693" t="s">
        <v>2918</v>
      </c>
      <c r="I1824" s="525">
        <v>89229.41</v>
      </c>
      <c r="J1824" s="525">
        <v>89229.41</v>
      </c>
      <c r="K1824" s="414" t="s">
        <v>1709</v>
      </c>
      <c r="L1824" s="942">
        <v>6</v>
      </c>
      <c r="M1824" s="271"/>
      <c r="N1824" s="271"/>
      <c r="O1824" s="271"/>
    </row>
    <row r="1825" spans="3:15" s="421" customFormat="1" ht="15" customHeight="1">
      <c r="C1825" s="412">
        <v>647</v>
      </c>
      <c r="D1825" s="497" t="s">
        <v>2227</v>
      </c>
      <c r="E1825" s="545" t="s">
        <v>2919</v>
      </c>
      <c r="F1825" s="523"/>
      <c r="G1825" s="506">
        <v>869000051959</v>
      </c>
      <c r="H1825" s="693" t="s">
        <v>2920</v>
      </c>
      <c r="I1825" s="525">
        <v>134058.71</v>
      </c>
      <c r="J1825" s="525">
        <v>134058.71</v>
      </c>
      <c r="K1825" s="414" t="s">
        <v>1710</v>
      </c>
      <c r="L1825" s="942">
        <v>1</v>
      </c>
      <c r="M1825" s="271"/>
      <c r="N1825" s="271"/>
      <c r="O1825" s="271"/>
    </row>
    <row r="1826" spans="3:15" s="421" customFormat="1" ht="15" customHeight="1">
      <c r="C1826" s="412">
        <v>648</v>
      </c>
      <c r="D1826" s="497" t="s">
        <v>2227</v>
      </c>
      <c r="E1826" s="545" t="s">
        <v>2919</v>
      </c>
      <c r="F1826" s="523"/>
      <c r="G1826" s="506">
        <v>869000051961</v>
      </c>
      <c r="H1826" s="693" t="s">
        <v>2921</v>
      </c>
      <c r="I1826" s="525">
        <v>134058.71</v>
      </c>
      <c r="J1826" s="525">
        <v>134058.71</v>
      </c>
      <c r="K1826" s="414" t="s">
        <v>1710</v>
      </c>
      <c r="L1826" s="942">
        <v>1</v>
      </c>
      <c r="M1826" s="271"/>
      <c r="N1826" s="271"/>
      <c r="O1826" s="271"/>
    </row>
    <row r="1827" spans="3:15" s="421" customFormat="1" ht="15" customHeight="1">
      <c r="C1827" s="412">
        <v>649</v>
      </c>
      <c r="D1827" s="497" t="s">
        <v>2227</v>
      </c>
      <c r="E1827" s="545" t="s">
        <v>2919</v>
      </c>
      <c r="F1827" s="523"/>
      <c r="G1827" s="506">
        <v>869000051963</v>
      </c>
      <c r="H1827" s="693" t="s">
        <v>2922</v>
      </c>
      <c r="I1827" s="525">
        <v>134058.71</v>
      </c>
      <c r="J1827" s="525">
        <v>134058.71</v>
      </c>
      <c r="K1827" s="414" t="s">
        <v>1710</v>
      </c>
      <c r="L1827" s="942">
        <v>1</v>
      </c>
      <c r="M1827" s="271"/>
      <c r="N1827" s="271"/>
      <c r="O1827" s="271"/>
    </row>
    <row r="1828" spans="3:15" s="421" customFormat="1" ht="15" customHeight="1">
      <c r="C1828" s="412">
        <v>650</v>
      </c>
      <c r="D1828" s="497" t="s">
        <v>2227</v>
      </c>
      <c r="E1828" s="545" t="s">
        <v>2919</v>
      </c>
      <c r="F1828" s="523"/>
      <c r="G1828" s="506">
        <v>869000051965</v>
      </c>
      <c r="H1828" s="693" t="s">
        <v>2923</v>
      </c>
      <c r="I1828" s="525">
        <v>134058.71</v>
      </c>
      <c r="J1828" s="525">
        <v>134058.71</v>
      </c>
      <c r="K1828" s="414" t="s">
        <v>1710</v>
      </c>
      <c r="L1828" s="942">
        <v>1</v>
      </c>
      <c r="M1828" s="271"/>
      <c r="N1828" s="271"/>
      <c r="O1828" s="271"/>
    </row>
    <row r="1829" spans="3:15" s="421" customFormat="1" ht="15" customHeight="1">
      <c r="C1829" s="412">
        <v>651</v>
      </c>
      <c r="D1829" s="497" t="s">
        <v>2227</v>
      </c>
      <c r="E1829" s="545" t="s">
        <v>2924</v>
      </c>
      <c r="F1829" s="523"/>
      <c r="G1829" s="506">
        <v>869000056276</v>
      </c>
      <c r="H1829" s="693" t="s">
        <v>2925</v>
      </c>
      <c r="I1829" s="525">
        <v>556684</v>
      </c>
      <c r="J1829" s="525">
        <v>556684</v>
      </c>
      <c r="K1829" s="414" t="s">
        <v>1711</v>
      </c>
      <c r="L1829" s="942">
        <v>15</v>
      </c>
      <c r="M1829" s="271"/>
      <c r="N1829" s="271"/>
      <c r="O1829" s="271"/>
    </row>
    <row r="1830" spans="3:15" s="421" customFormat="1" ht="15" customHeight="1">
      <c r="C1830" s="412">
        <v>652</v>
      </c>
      <c r="D1830" s="497" t="s">
        <v>2227</v>
      </c>
      <c r="E1830" s="545" t="s">
        <v>2924</v>
      </c>
      <c r="F1830" s="523"/>
      <c r="G1830" s="506">
        <v>869000056277</v>
      </c>
      <c r="H1830" s="693" t="s">
        <v>2926</v>
      </c>
      <c r="I1830" s="525">
        <v>556684</v>
      </c>
      <c r="J1830" s="525">
        <v>556684</v>
      </c>
      <c r="K1830" s="414" t="s">
        <v>1711</v>
      </c>
      <c r="L1830" s="942">
        <v>15</v>
      </c>
      <c r="M1830" s="271"/>
      <c r="N1830" s="271"/>
      <c r="O1830" s="271"/>
    </row>
    <row r="1831" spans="3:15" s="421" customFormat="1" ht="15" customHeight="1">
      <c r="C1831" s="412">
        <v>653</v>
      </c>
      <c r="D1831" s="497" t="s">
        <v>2227</v>
      </c>
      <c r="E1831" s="545" t="s">
        <v>2924</v>
      </c>
      <c r="F1831" s="523"/>
      <c r="G1831" s="506">
        <v>869000056278</v>
      </c>
      <c r="H1831" s="693" t="s">
        <v>2927</v>
      </c>
      <c r="I1831" s="525">
        <v>556684</v>
      </c>
      <c r="J1831" s="525">
        <v>556684</v>
      </c>
      <c r="K1831" s="414" t="s">
        <v>1711</v>
      </c>
      <c r="L1831" s="942">
        <v>15</v>
      </c>
      <c r="M1831" s="271"/>
      <c r="N1831" s="271"/>
      <c r="O1831" s="271"/>
    </row>
    <row r="1832" spans="3:15" s="421" customFormat="1" ht="15" customHeight="1">
      <c r="C1832" s="412">
        <v>654</v>
      </c>
      <c r="D1832" s="497" t="s">
        <v>2227</v>
      </c>
      <c r="E1832" s="545" t="s">
        <v>2924</v>
      </c>
      <c r="F1832" s="523"/>
      <c r="G1832" s="506">
        <v>869000056281</v>
      </c>
      <c r="H1832" s="693" t="s">
        <v>2928</v>
      </c>
      <c r="I1832" s="525">
        <v>556684</v>
      </c>
      <c r="J1832" s="525">
        <v>556684</v>
      </c>
      <c r="K1832" s="414" t="s">
        <v>1711</v>
      </c>
      <c r="L1832" s="942">
        <v>15</v>
      </c>
      <c r="M1832" s="271"/>
      <c r="N1832" s="271"/>
      <c r="O1832" s="271"/>
    </row>
    <row r="1833" spans="3:15" s="421" customFormat="1" ht="15" customHeight="1">
      <c r="C1833" s="412">
        <v>655</v>
      </c>
      <c r="D1833" s="497" t="s">
        <v>2227</v>
      </c>
      <c r="E1833" s="545" t="s">
        <v>2924</v>
      </c>
      <c r="F1833" s="523"/>
      <c r="G1833" s="506">
        <v>869000056279</v>
      </c>
      <c r="H1833" s="693" t="s">
        <v>2929</v>
      </c>
      <c r="I1833" s="525">
        <v>556684</v>
      </c>
      <c r="J1833" s="525">
        <v>556684</v>
      </c>
      <c r="K1833" s="414" t="s">
        <v>1711</v>
      </c>
      <c r="L1833" s="942">
        <v>15</v>
      </c>
      <c r="M1833" s="271"/>
      <c r="N1833" s="271"/>
      <c r="O1833" s="271"/>
    </row>
    <row r="1834" spans="3:15" s="421" customFormat="1" ht="15" customHeight="1">
      <c r="C1834" s="412">
        <v>656</v>
      </c>
      <c r="D1834" s="497" t="s">
        <v>2227</v>
      </c>
      <c r="E1834" s="545" t="s">
        <v>2924</v>
      </c>
      <c r="F1834" s="523"/>
      <c r="G1834" s="506">
        <v>869000056280</v>
      </c>
      <c r="H1834" s="693" t="s">
        <v>2930</v>
      </c>
      <c r="I1834" s="525">
        <v>556684</v>
      </c>
      <c r="J1834" s="525">
        <v>556684</v>
      </c>
      <c r="K1834" s="414" t="s">
        <v>1711</v>
      </c>
      <c r="L1834" s="942">
        <v>15</v>
      </c>
      <c r="M1834" s="271"/>
      <c r="N1834" s="271"/>
      <c r="O1834" s="271"/>
    </row>
    <row r="1835" spans="3:15" s="421" customFormat="1" ht="15" customHeight="1">
      <c r="C1835" s="412">
        <v>657</v>
      </c>
      <c r="D1835" s="497" t="s">
        <v>2227</v>
      </c>
      <c r="E1835" s="545" t="s">
        <v>2924</v>
      </c>
      <c r="F1835" s="523"/>
      <c r="G1835" s="506">
        <v>869000056275</v>
      </c>
      <c r="H1835" s="693" t="s">
        <v>2931</v>
      </c>
      <c r="I1835" s="525">
        <v>556684</v>
      </c>
      <c r="J1835" s="525">
        <v>556684</v>
      </c>
      <c r="K1835" s="414" t="s">
        <v>1711</v>
      </c>
      <c r="L1835" s="942">
        <v>15</v>
      </c>
      <c r="M1835" s="271"/>
      <c r="N1835" s="271"/>
      <c r="O1835" s="271"/>
    </row>
    <row r="1836" spans="3:15" s="421" customFormat="1" ht="15" customHeight="1">
      <c r="C1836" s="412">
        <v>658</v>
      </c>
      <c r="D1836" s="497" t="s">
        <v>2227</v>
      </c>
      <c r="E1836" s="545" t="s">
        <v>2932</v>
      </c>
      <c r="F1836" s="523"/>
      <c r="G1836" s="506">
        <v>166500005414</v>
      </c>
      <c r="H1836" s="693" t="s">
        <v>2933</v>
      </c>
      <c r="I1836" s="525">
        <v>1677420.41</v>
      </c>
      <c r="J1836" s="525">
        <v>1112933.49</v>
      </c>
      <c r="K1836" s="414" t="s">
        <v>1711</v>
      </c>
      <c r="L1836" s="942">
        <v>55</v>
      </c>
      <c r="M1836" s="271"/>
      <c r="N1836" s="271"/>
      <c r="O1836" s="271"/>
    </row>
    <row r="1837" spans="3:15" s="421" customFormat="1" ht="15" customHeight="1">
      <c r="C1837" s="412">
        <v>659</v>
      </c>
      <c r="D1837" s="499" t="s">
        <v>2227</v>
      </c>
      <c r="E1837" s="545" t="s">
        <v>2934</v>
      </c>
      <c r="F1837" s="523"/>
      <c r="G1837" s="503">
        <v>869000060085</v>
      </c>
      <c r="H1837" s="546" t="s">
        <v>2935</v>
      </c>
      <c r="I1837" s="704">
        <v>676048</v>
      </c>
      <c r="J1837" s="704">
        <v>676048</v>
      </c>
      <c r="K1837" s="416" t="s">
        <v>1711</v>
      </c>
      <c r="L1837" s="941">
        <v>25.08</v>
      </c>
      <c r="M1837" s="271"/>
      <c r="N1837" s="271"/>
      <c r="O1837" s="271"/>
    </row>
    <row r="1838" spans="3:15" s="421" customFormat="1" ht="15" customHeight="1">
      <c r="C1838" s="412">
        <v>660</v>
      </c>
      <c r="D1838" s="499" t="s">
        <v>2227</v>
      </c>
      <c r="E1838" s="545" t="s">
        <v>2934</v>
      </c>
      <c r="F1838" s="523"/>
      <c r="G1838" s="503">
        <v>869000060086</v>
      </c>
      <c r="H1838" s="546" t="s">
        <v>2936</v>
      </c>
      <c r="I1838" s="704">
        <v>676048</v>
      </c>
      <c r="J1838" s="704">
        <v>676048</v>
      </c>
      <c r="K1838" s="416" t="s">
        <v>1711</v>
      </c>
      <c r="L1838" s="941">
        <v>25.08</v>
      </c>
      <c r="M1838" s="271"/>
      <c r="N1838" s="271"/>
      <c r="O1838" s="271"/>
    </row>
    <row r="1839" spans="3:15" s="421" customFormat="1" ht="15" customHeight="1">
      <c r="C1839" s="412">
        <v>661</v>
      </c>
      <c r="D1839" s="499" t="s">
        <v>2227</v>
      </c>
      <c r="E1839" s="545" t="s">
        <v>2934</v>
      </c>
      <c r="F1839" s="523"/>
      <c r="G1839" s="503">
        <v>869000060088</v>
      </c>
      <c r="H1839" s="546" t="s">
        <v>2937</v>
      </c>
      <c r="I1839" s="704">
        <v>676048</v>
      </c>
      <c r="J1839" s="704">
        <v>676048</v>
      </c>
      <c r="K1839" s="416" t="s">
        <v>1711</v>
      </c>
      <c r="L1839" s="941">
        <v>25.08</v>
      </c>
      <c r="M1839" s="271"/>
      <c r="N1839" s="271"/>
      <c r="O1839" s="271"/>
    </row>
    <row r="1840" spans="3:15" s="421" customFormat="1" ht="15" customHeight="1">
      <c r="C1840" s="412">
        <v>662</v>
      </c>
      <c r="D1840" s="499" t="s">
        <v>2227</v>
      </c>
      <c r="E1840" s="545" t="s">
        <v>2934</v>
      </c>
      <c r="F1840" s="523"/>
      <c r="G1840" s="503">
        <v>869000060090</v>
      </c>
      <c r="H1840" s="546" t="s">
        <v>2938</v>
      </c>
      <c r="I1840" s="704">
        <v>676048</v>
      </c>
      <c r="J1840" s="704">
        <v>676048</v>
      </c>
      <c r="K1840" s="416" t="s">
        <v>1711</v>
      </c>
      <c r="L1840" s="941">
        <v>25.08</v>
      </c>
      <c r="M1840" s="271"/>
      <c r="N1840" s="271"/>
      <c r="O1840" s="271"/>
    </row>
    <row r="1841" spans="3:15" s="421" customFormat="1" ht="15" customHeight="1">
      <c r="C1841" s="412">
        <v>663</v>
      </c>
      <c r="D1841" s="499" t="s">
        <v>2227</v>
      </c>
      <c r="E1841" s="545" t="s">
        <v>2934</v>
      </c>
      <c r="F1841" s="523"/>
      <c r="G1841" s="503">
        <v>869000060092</v>
      </c>
      <c r="H1841" s="546" t="s">
        <v>2939</v>
      </c>
      <c r="I1841" s="704">
        <v>676048</v>
      </c>
      <c r="J1841" s="704">
        <v>676048</v>
      </c>
      <c r="K1841" s="416" t="s">
        <v>1711</v>
      </c>
      <c r="L1841" s="941">
        <v>25.08</v>
      </c>
      <c r="M1841" s="271"/>
      <c r="N1841" s="271"/>
      <c r="O1841" s="271"/>
    </row>
    <row r="1842" spans="3:15" s="421" customFormat="1" ht="15" customHeight="1">
      <c r="C1842" s="412">
        <v>664</v>
      </c>
      <c r="D1842" s="499" t="s">
        <v>2227</v>
      </c>
      <c r="E1842" s="545" t="s">
        <v>2934</v>
      </c>
      <c r="F1842" s="523"/>
      <c r="G1842" s="503">
        <v>869000060094</v>
      </c>
      <c r="H1842" s="546" t="s">
        <v>2940</v>
      </c>
      <c r="I1842" s="704">
        <v>676048</v>
      </c>
      <c r="J1842" s="704">
        <v>676048</v>
      </c>
      <c r="K1842" s="416" t="s">
        <v>1711</v>
      </c>
      <c r="L1842" s="941">
        <v>25.08</v>
      </c>
      <c r="M1842" s="271"/>
      <c r="N1842" s="271"/>
      <c r="O1842" s="271"/>
    </row>
    <row r="1843" spans="3:15" s="421" customFormat="1" ht="15" customHeight="1">
      <c r="C1843" s="412">
        <v>665</v>
      </c>
      <c r="D1843" s="499" t="s">
        <v>2227</v>
      </c>
      <c r="E1843" s="545" t="s">
        <v>2934</v>
      </c>
      <c r="F1843" s="523"/>
      <c r="G1843" s="503">
        <v>869000060097</v>
      </c>
      <c r="H1843" s="546" t="s">
        <v>2941</v>
      </c>
      <c r="I1843" s="704">
        <v>676048</v>
      </c>
      <c r="J1843" s="704">
        <v>676048</v>
      </c>
      <c r="K1843" s="416" t="s">
        <v>1711</v>
      </c>
      <c r="L1843" s="941">
        <v>25.08</v>
      </c>
      <c r="M1843" s="271"/>
      <c r="N1843" s="271"/>
      <c r="O1843" s="271"/>
    </row>
    <row r="1844" spans="3:15" s="421" customFormat="1" ht="15" customHeight="1">
      <c r="C1844" s="412">
        <v>666</v>
      </c>
      <c r="D1844" s="499" t="s">
        <v>2227</v>
      </c>
      <c r="E1844" s="545" t="s">
        <v>2934</v>
      </c>
      <c r="F1844" s="523"/>
      <c r="G1844" s="503">
        <v>869000060099</v>
      </c>
      <c r="H1844" s="546" t="s">
        <v>2942</v>
      </c>
      <c r="I1844" s="704">
        <v>676048</v>
      </c>
      <c r="J1844" s="704">
        <v>676048</v>
      </c>
      <c r="K1844" s="416" t="s">
        <v>1711</v>
      </c>
      <c r="L1844" s="941">
        <v>25.08</v>
      </c>
      <c r="M1844" s="271"/>
      <c r="N1844" s="271"/>
      <c r="O1844" s="271"/>
    </row>
    <row r="1845" spans="3:15" s="421" customFormat="1" ht="15" customHeight="1">
      <c r="C1845" s="412">
        <v>667</v>
      </c>
      <c r="D1845" s="499" t="s">
        <v>2227</v>
      </c>
      <c r="E1845" s="545" t="s">
        <v>2934</v>
      </c>
      <c r="F1845" s="523"/>
      <c r="G1845" s="503">
        <v>869000060101</v>
      </c>
      <c r="H1845" s="546" t="s">
        <v>2943</v>
      </c>
      <c r="I1845" s="704">
        <v>676048</v>
      </c>
      <c r="J1845" s="704">
        <v>676048</v>
      </c>
      <c r="K1845" s="416" t="s">
        <v>1711</v>
      </c>
      <c r="L1845" s="941">
        <v>25.08</v>
      </c>
      <c r="M1845" s="271"/>
      <c r="N1845" s="271"/>
      <c r="O1845" s="271"/>
    </row>
    <row r="1846" spans="3:15" s="421" customFormat="1" ht="15" customHeight="1">
      <c r="C1846" s="412">
        <v>668</v>
      </c>
      <c r="D1846" s="499" t="s">
        <v>2227</v>
      </c>
      <c r="E1846" s="545" t="s">
        <v>2934</v>
      </c>
      <c r="F1846" s="523"/>
      <c r="G1846" s="503">
        <v>869000060104</v>
      </c>
      <c r="H1846" s="546" t="s">
        <v>2944</v>
      </c>
      <c r="I1846" s="704">
        <v>676048</v>
      </c>
      <c r="J1846" s="704">
        <v>676048</v>
      </c>
      <c r="K1846" s="416" t="s">
        <v>1711</v>
      </c>
      <c r="L1846" s="941">
        <v>25.08</v>
      </c>
      <c r="M1846" s="271"/>
      <c r="N1846" s="271"/>
      <c r="O1846" s="271"/>
    </row>
    <row r="1847" spans="3:15" s="421" customFormat="1" ht="15" customHeight="1">
      <c r="C1847" s="412">
        <v>669</v>
      </c>
      <c r="D1847" s="499" t="s">
        <v>2227</v>
      </c>
      <c r="E1847" s="545" t="s">
        <v>2945</v>
      </c>
      <c r="F1847" s="523"/>
      <c r="G1847" s="503">
        <v>869000053683</v>
      </c>
      <c r="H1847" s="546" t="s">
        <v>2946</v>
      </c>
      <c r="I1847" s="704">
        <v>149999.99</v>
      </c>
      <c r="J1847" s="704">
        <v>149999.99</v>
      </c>
      <c r="K1847" s="416" t="s">
        <v>1711</v>
      </c>
      <c r="L1847" s="941">
        <v>7</v>
      </c>
      <c r="M1847" s="271"/>
      <c r="N1847" s="271"/>
      <c r="O1847" s="271"/>
    </row>
    <row r="1848" spans="3:15" s="421" customFormat="1" ht="15" customHeight="1">
      <c r="C1848" s="412">
        <v>670</v>
      </c>
      <c r="D1848" s="499" t="s">
        <v>2227</v>
      </c>
      <c r="E1848" s="545" t="s">
        <v>2947</v>
      </c>
      <c r="F1848" s="523"/>
      <c r="G1848" s="503">
        <v>869000054384</v>
      </c>
      <c r="H1848" s="546" t="s">
        <v>2948</v>
      </c>
      <c r="I1848" s="704">
        <v>382800</v>
      </c>
      <c r="J1848" s="704">
        <v>382800</v>
      </c>
      <c r="K1848" s="416" t="s">
        <v>1711</v>
      </c>
      <c r="L1848" s="941">
        <v>10</v>
      </c>
      <c r="M1848" s="271"/>
      <c r="N1848" s="271"/>
      <c r="O1848" s="271"/>
    </row>
    <row r="1849" spans="3:15" s="421" customFormat="1" ht="15" customHeight="1">
      <c r="C1849" s="412">
        <v>671</v>
      </c>
      <c r="D1849" s="499" t="s">
        <v>2227</v>
      </c>
      <c r="E1849" s="545" t="s">
        <v>2420</v>
      </c>
      <c r="F1849" s="523"/>
      <c r="G1849" s="503">
        <v>869000076639</v>
      </c>
      <c r="H1849" s="546" t="s">
        <v>2949</v>
      </c>
      <c r="I1849" s="704">
        <v>78654.31</v>
      </c>
      <c r="J1849" s="704">
        <v>78654.31</v>
      </c>
      <c r="K1849" s="414" t="s">
        <v>1712</v>
      </c>
      <c r="L1849" s="941">
        <v>8.0500000000000007</v>
      </c>
      <c r="M1849" s="271"/>
      <c r="N1849" s="271"/>
      <c r="O1849" s="271"/>
    </row>
    <row r="1850" spans="3:15" s="421" customFormat="1" ht="15" customHeight="1">
      <c r="C1850" s="412">
        <v>672</v>
      </c>
      <c r="D1850" s="499" t="s">
        <v>2227</v>
      </c>
      <c r="E1850" s="545" t="s">
        <v>2420</v>
      </c>
      <c r="F1850" s="523"/>
      <c r="G1850" s="503">
        <v>869000073499</v>
      </c>
      <c r="H1850" s="546" t="s">
        <v>2950</v>
      </c>
      <c r="I1850" s="704">
        <v>78654.3</v>
      </c>
      <c r="J1850" s="704">
        <v>78654.3</v>
      </c>
      <c r="K1850" s="414" t="s">
        <v>1712</v>
      </c>
      <c r="L1850" s="941">
        <v>8.0500000000000007</v>
      </c>
      <c r="M1850" s="271"/>
      <c r="N1850" s="271"/>
      <c r="O1850" s="271"/>
    </row>
    <row r="1851" spans="3:15" s="421" customFormat="1" ht="15" customHeight="1">
      <c r="C1851" s="412">
        <v>673</v>
      </c>
      <c r="D1851" s="499" t="s">
        <v>2227</v>
      </c>
      <c r="E1851" s="545" t="s">
        <v>2951</v>
      </c>
      <c r="F1851" s="523"/>
      <c r="G1851" s="503">
        <v>166500005970</v>
      </c>
      <c r="H1851" s="546" t="s">
        <v>2952</v>
      </c>
      <c r="I1851" s="704">
        <v>6900000</v>
      </c>
      <c r="J1851" s="704">
        <v>3912261.76</v>
      </c>
      <c r="K1851" s="416" t="s">
        <v>1737</v>
      </c>
      <c r="L1851" s="941">
        <v>22</v>
      </c>
      <c r="M1851" s="271"/>
      <c r="N1851" s="271"/>
      <c r="O1851" s="271"/>
    </row>
    <row r="1852" spans="3:15" s="421" customFormat="1" ht="15" customHeight="1">
      <c r="C1852" s="412">
        <v>674</v>
      </c>
      <c r="D1852" s="499" t="s">
        <v>2227</v>
      </c>
      <c r="E1852" s="545" t="s">
        <v>2951</v>
      </c>
      <c r="F1852" s="523"/>
      <c r="G1852" s="503">
        <v>166500005971</v>
      </c>
      <c r="H1852" s="546" t="s">
        <v>2953</v>
      </c>
      <c r="I1852" s="704">
        <v>6900000</v>
      </c>
      <c r="J1852" s="704">
        <v>3912261.76</v>
      </c>
      <c r="K1852" s="416" t="s">
        <v>1737</v>
      </c>
      <c r="L1852" s="941">
        <v>22</v>
      </c>
      <c r="M1852" s="271"/>
      <c r="N1852" s="271"/>
      <c r="O1852" s="271"/>
    </row>
    <row r="1853" spans="3:15" s="421" customFormat="1" ht="15" customHeight="1">
      <c r="C1853" s="412">
        <v>675</v>
      </c>
      <c r="D1853" s="499" t="s">
        <v>2227</v>
      </c>
      <c r="E1853" s="545" t="s">
        <v>5573</v>
      </c>
      <c r="F1853" s="523"/>
      <c r="G1853" s="503" t="s">
        <v>5574</v>
      </c>
      <c r="H1853" s="546" t="s">
        <v>5575</v>
      </c>
      <c r="I1853" s="704">
        <v>356175.76</v>
      </c>
      <c r="J1853" s="704">
        <v>356175.76</v>
      </c>
      <c r="K1853" s="416" t="s">
        <v>1709</v>
      </c>
      <c r="L1853" s="941">
        <v>5</v>
      </c>
      <c r="M1853" s="271"/>
      <c r="N1853" s="271"/>
      <c r="O1853" s="271"/>
    </row>
    <row r="1854" spans="3:15" s="421" customFormat="1" ht="15" customHeight="1">
      <c r="C1854" s="412">
        <v>676</v>
      </c>
      <c r="D1854" s="499" t="s">
        <v>2227</v>
      </c>
      <c r="E1854" s="545" t="s">
        <v>5573</v>
      </c>
      <c r="F1854" s="523"/>
      <c r="G1854" s="503" t="s">
        <v>5576</v>
      </c>
      <c r="H1854" s="546" t="s">
        <v>5577</v>
      </c>
      <c r="I1854" s="704">
        <v>356175.76</v>
      </c>
      <c r="J1854" s="704">
        <v>356175.76</v>
      </c>
      <c r="K1854" s="416" t="s">
        <v>1709</v>
      </c>
      <c r="L1854" s="941">
        <v>5</v>
      </c>
      <c r="M1854" s="271"/>
      <c r="N1854" s="271"/>
      <c r="O1854" s="271"/>
    </row>
    <row r="1855" spans="3:15" s="421" customFormat="1" ht="15" customHeight="1">
      <c r="C1855" s="412">
        <v>677</v>
      </c>
      <c r="D1855" s="499" t="s">
        <v>2227</v>
      </c>
      <c r="E1855" s="545" t="s">
        <v>5573</v>
      </c>
      <c r="F1855" s="523"/>
      <c r="G1855" s="503" t="s">
        <v>5578</v>
      </c>
      <c r="H1855" s="546" t="s">
        <v>5579</v>
      </c>
      <c r="I1855" s="704">
        <v>356175.76</v>
      </c>
      <c r="J1855" s="704">
        <v>356175.76</v>
      </c>
      <c r="K1855" s="416" t="s">
        <v>1709</v>
      </c>
      <c r="L1855" s="941">
        <v>5</v>
      </c>
      <c r="M1855" s="271"/>
      <c r="N1855" s="271"/>
      <c r="O1855" s="271"/>
    </row>
    <row r="1856" spans="3:15" s="421" customFormat="1" ht="15" customHeight="1">
      <c r="C1856" s="412">
        <v>678</v>
      </c>
      <c r="D1856" s="499" t="s">
        <v>2227</v>
      </c>
      <c r="E1856" s="545" t="s">
        <v>5573</v>
      </c>
      <c r="F1856" s="523"/>
      <c r="G1856" s="503" t="s">
        <v>5580</v>
      </c>
      <c r="H1856" s="546" t="s">
        <v>5581</v>
      </c>
      <c r="I1856" s="704">
        <v>356175.76</v>
      </c>
      <c r="J1856" s="704">
        <v>356175.76</v>
      </c>
      <c r="K1856" s="416" t="s">
        <v>1709</v>
      </c>
      <c r="L1856" s="941">
        <v>5</v>
      </c>
      <c r="M1856" s="271"/>
      <c r="N1856" s="271"/>
      <c r="O1856" s="271"/>
    </row>
    <row r="1857" spans="3:15" s="421" customFormat="1" ht="15" customHeight="1">
      <c r="C1857" s="412">
        <v>679</v>
      </c>
      <c r="D1857" s="499" t="s">
        <v>2227</v>
      </c>
      <c r="E1857" s="545" t="s">
        <v>5582</v>
      </c>
      <c r="F1857" s="523"/>
      <c r="G1857" s="503" t="s">
        <v>5583</v>
      </c>
      <c r="H1857" s="546" t="s">
        <v>5584</v>
      </c>
      <c r="I1857" s="704">
        <v>78897</v>
      </c>
      <c r="J1857" s="704">
        <v>78897</v>
      </c>
      <c r="K1857" s="414" t="s">
        <v>1712</v>
      </c>
      <c r="L1857" s="941">
        <v>3</v>
      </c>
      <c r="M1857" s="271"/>
      <c r="N1857" s="271"/>
      <c r="O1857" s="271"/>
    </row>
    <row r="1858" spans="3:15" s="421" customFormat="1" ht="15" customHeight="1">
      <c r="C1858" s="412">
        <v>680</v>
      </c>
      <c r="D1858" s="499" t="s">
        <v>2227</v>
      </c>
      <c r="E1858" s="545" t="s">
        <v>5582</v>
      </c>
      <c r="F1858" s="523"/>
      <c r="G1858" s="503" t="s">
        <v>5585</v>
      </c>
      <c r="H1858" s="546" t="s">
        <v>5586</v>
      </c>
      <c r="I1858" s="704">
        <v>78897</v>
      </c>
      <c r="J1858" s="704">
        <v>78897</v>
      </c>
      <c r="K1858" s="414" t="s">
        <v>1712</v>
      </c>
      <c r="L1858" s="941">
        <v>3</v>
      </c>
      <c r="M1858" s="271"/>
      <c r="N1858" s="271"/>
      <c r="O1858" s="271"/>
    </row>
    <row r="1859" spans="3:15" s="421" customFormat="1" ht="15" customHeight="1">
      <c r="C1859" s="412">
        <v>681</v>
      </c>
      <c r="D1859" s="499" t="s">
        <v>2227</v>
      </c>
      <c r="E1859" s="545" t="s">
        <v>5582</v>
      </c>
      <c r="F1859" s="523"/>
      <c r="G1859" s="503" t="s">
        <v>5587</v>
      </c>
      <c r="H1859" s="546" t="s">
        <v>5588</v>
      </c>
      <c r="I1859" s="704">
        <v>78897</v>
      </c>
      <c r="J1859" s="704">
        <v>78897</v>
      </c>
      <c r="K1859" s="414" t="s">
        <v>1712</v>
      </c>
      <c r="L1859" s="941">
        <v>3</v>
      </c>
      <c r="M1859" s="271"/>
      <c r="N1859" s="271"/>
      <c r="O1859" s="271"/>
    </row>
    <row r="1860" spans="3:15" s="421" customFormat="1" ht="15" customHeight="1">
      <c r="C1860" s="412">
        <v>682</v>
      </c>
      <c r="D1860" s="499" t="s">
        <v>2227</v>
      </c>
      <c r="E1860" s="545" t="s">
        <v>5582</v>
      </c>
      <c r="F1860" s="523"/>
      <c r="G1860" s="503" t="s">
        <v>5589</v>
      </c>
      <c r="H1860" s="546" t="s">
        <v>5590</v>
      </c>
      <c r="I1860" s="704">
        <v>78897</v>
      </c>
      <c r="J1860" s="704">
        <v>78897</v>
      </c>
      <c r="K1860" s="414" t="s">
        <v>1712</v>
      </c>
      <c r="L1860" s="941">
        <v>3</v>
      </c>
      <c r="M1860" s="271"/>
      <c r="N1860" s="271"/>
      <c r="O1860" s="271"/>
    </row>
    <row r="1861" spans="3:15" s="421" customFormat="1" ht="15" customHeight="1">
      <c r="C1861" s="412">
        <v>683</v>
      </c>
      <c r="D1861" s="499" t="s">
        <v>2227</v>
      </c>
      <c r="E1861" s="545" t="s">
        <v>5582</v>
      </c>
      <c r="F1861" s="523"/>
      <c r="G1861" s="503" t="s">
        <v>5591</v>
      </c>
      <c r="H1861" s="546" t="s">
        <v>5592</v>
      </c>
      <c r="I1861" s="704">
        <v>78897</v>
      </c>
      <c r="J1861" s="704">
        <v>78897</v>
      </c>
      <c r="K1861" s="414" t="s">
        <v>1712</v>
      </c>
      <c r="L1861" s="941">
        <v>3</v>
      </c>
      <c r="M1861" s="271"/>
      <c r="N1861" s="271"/>
      <c r="O1861" s="271"/>
    </row>
    <row r="1862" spans="3:15" s="421" customFormat="1" ht="15" customHeight="1">
      <c r="C1862" s="412">
        <v>684</v>
      </c>
      <c r="D1862" s="499" t="s">
        <v>2227</v>
      </c>
      <c r="E1862" s="545" t="s">
        <v>5582</v>
      </c>
      <c r="F1862" s="523"/>
      <c r="G1862" s="503" t="s">
        <v>5593</v>
      </c>
      <c r="H1862" s="546" t="s">
        <v>5594</v>
      </c>
      <c r="I1862" s="704">
        <v>78897</v>
      </c>
      <c r="J1862" s="704">
        <v>78897</v>
      </c>
      <c r="K1862" s="414" t="s">
        <v>1712</v>
      </c>
      <c r="L1862" s="941">
        <v>3</v>
      </c>
      <c r="M1862" s="271"/>
      <c r="N1862" s="271"/>
      <c r="O1862" s="271"/>
    </row>
    <row r="1863" spans="3:15" s="421" customFormat="1" ht="15" customHeight="1">
      <c r="C1863" s="412">
        <v>685</v>
      </c>
      <c r="D1863" s="499" t="s">
        <v>2227</v>
      </c>
      <c r="E1863" s="545" t="s">
        <v>5582</v>
      </c>
      <c r="F1863" s="523"/>
      <c r="G1863" s="503" t="s">
        <v>5595</v>
      </c>
      <c r="H1863" s="546" t="s">
        <v>5596</v>
      </c>
      <c r="I1863" s="704">
        <v>78897</v>
      </c>
      <c r="J1863" s="704">
        <v>78897</v>
      </c>
      <c r="K1863" s="414" t="s">
        <v>1712</v>
      </c>
      <c r="L1863" s="941">
        <v>3</v>
      </c>
      <c r="M1863" s="271"/>
      <c r="N1863" s="271"/>
      <c r="O1863" s="271"/>
    </row>
    <row r="1864" spans="3:15" s="421" customFormat="1" ht="15" customHeight="1">
      <c r="C1864" s="412">
        <v>686</v>
      </c>
      <c r="D1864" s="499" t="s">
        <v>2227</v>
      </c>
      <c r="E1864" s="545" t="s">
        <v>5597</v>
      </c>
      <c r="F1864" s="523"/>
      <c r="G1864" s="503" t="s">
        <v>5598</v>
      </c>
      <c r="H1864" s="546" t="s">
        <v>5599</v>
      </c>
      <c r="I1864" s="704">
        <v>158984</v>
      </c>
      <c r="J1864" s="704">
        <v>158984</v>
      </c>
      <c r="K1864" s="416" t="s">
        <v>1707</v>
      </c>
      <c r="L1864" s="941">
        <v>6</v>
      </c>
      <c r="M1864" s="271"/>
      <c r="N1864" s="271"/>
      <c r="O1864" s="271"/>
    </row>
    <row r="1865" spans="3:15" s="421" customFormat="1" ht="15" customHeight="1">
      <c r="C1865" s="412">
        <v>687</v>
      </c>
      <c r="D1865" s="499" t="s">
        <v>2227</v>
      </c>
      <c r="E1865" s="545" t="s">
        <v>5597</v>
      </c>
      <c r="F1865" s="523"/>
      <c r="G1865" s="503" t="s">
        <v>5600</v>
      </c>
      <c r="H1865" s="546" t="s">
        <v>5601</v>
      </c>
      <c r="I1865" s="704">
        <v>158984</v>
      </c>
      <c r="J1865" s="704">
        <v>158984</v>
      </c>
      <c r="K1865" s="416" t="s">
        <v>1707</v>
      </c>
      <c r="L1865" s="941">
        <v>6</v>
      </c>
      <c r="M1865" s="271"/>
      <c r="N1865" s="271"/>
      <c r="O1865" s="271"/>
    </row>
    <row r="1866" spans="3:15" s="421" customFormat="1" ht="15" customHeight="1">
      <c r="C1866" s="412">
        <v>688</v>
      </c>
      <c r="D1866" s="499" t="s">
        <v>2227</v>
      </c>
      <c r="E1866" s="545" t="s">
        <v>5597</v>
      </c>
      <c r="F1866" s="523"/>
      <c r="G1866" s="503" t="s">
        <v>5602</v>
      </c>
      <c r="H1866" s="546" t="s">
        <v>5603</v>
      </c>
      <c r="I1866" s="704">
        <v>158984</v>
      </c>
      <c r="J1866" s="704">
        <v>158984</v>
      </c>
      <c r="K1866" s="416" t="s">
        <v>1707</v>
      </c>
      <c r="L1866" s="941">
        <v>6</v>
      </c>
      <c r="M1866" s="271"/>
      <c r="N1866" s="271"/>
      <c r="O1866" s="271"/>
    </row>
    <row r="1867" spans="3:15" s="421" customFormat="1" ht="15" customHeight="1">
      <c r="C1867" s="412">
        <v>689</v>
      </c>
      <c r="D1867" s="499" t="s">
        <v>2227</v>
      </c>
      <c r="E1867" s="545" t="s">
        <v>5597</v>
      </c>
      <c r="F1867" s="523"/>
      <c r="G1867" s="503" t="s">
        <v>5604</v>
      </c>
      <c r="H1867" s="546" t="s">
        <v>5605</v>
      </c>
      <c r="I1867" s="704">
        <v>158984</v>
      </c>
      <c r="J1867" s="704">
        <v>158984</v>
      </c>
      <c r="K1867" s="416" t="s">
        <v>1707</v>
      </c>
      <c r="L1867" s="941">
        <v>6</v>
      </c>
      <c r="M1867" s="271"/>
      <c r="N1867" s="271"/>
      <c r="O1867" s="271"/>
    </row>
    <row r="1868" spans="3:15" s="421" customFormat="1" ht="15" customHeight="1">
      <c r="C1868" s="412">
        <v>690</v>
      </c>
      <c r="D1868" s="499" t="s">
        <v>2227</v>
      </c>
      <c r="E1868" s="545" t="s">
        <v>5597</v>
      </c>
      <c r="F1868" s="523"/>
      <c r="G1868" s="503" t="s">
        <v>5606</v>
      </c>
      <c r="H1868" s="546" t="s">
        <v>5607</v>
      </c>
      <c r="I1868" s="704">
        <v>158984</v>
      </c>
      <c r="J1868" s="704">
        <v>158984</v>
      </c>
      <c r="K1868" s="416" t="s">
        <v>1707</v>
      </c>
      <c r="L1868" s="941">
        <v>6</v>
      </c>
      <c r="M1868" s="271"/>
      <c r="N1868" s="271"/>
      <c r="O1868" s="271"/>
    </row>
    <row r="1869" spans="3:15" s="421" customFormat="1" ht="15" customHeight="1">
      <c r="C1869" s="412">
        <v>691</v>
      </c>
      <c r="D1869" s="499" t="s">
        <v>2226</v>
      </c>
      <c r="E1869" s="545" t="s">
        <v>2954</v>
      </c>
      <c r="F1869" s="441"/>
      <c r="G1869" s="508" t="s">
        <v>2955</v>
      </c>
      <c r="H1869" s="546" t="s">
        <v>2956</v>
      </c>
      <c r="I1869" s="526">
        <v>648220.37</v>
      </c>
      <c r="J1869" s="526">
        <v>648220.37</v>
      </c>
      <c r="K1869" s="416" t="s">
        <v>1711</v>
      </c>
      <c r="L1869" s="941">
        <v>15</v>
      </c>
      <c r="M1869" s="271"/>
      <c r="N1869" s="271"/>
      <c r="O1869" s="271"/>
    </row>
    <row r="1870" spans="3:15" s="421" customFormat="1" ht="15" customHeight="1">
      <c r="C1870" s="412">
        <v>692</v>
      </c>
      <c r="D1870" s="499" t="s">
        <v>2226</v>
      </c>
      <c r="E1870" s="629" t="s">
        <v>2957</v>
      </c>
      <c r="F1870" s="630"/>
      <c r="G1870" s="508" t="s">
        <v>2958</v>
      </c>
      <c r="H1870" s="546" t="s">
        <v>2959</v>
      </c>
      <c r="I1870" s="526">
        <v>1490000</v>
      </c>
      <c r="J1870" s="526">
        <v>1490000</v>
      </c>
      <c r="K1870" s="416" t="s">
        <v>1737</v>
      </c>
      <c r="L1870" s="941">
        <v>1</v>
      </c>
      <c r="M1870" s="271"/>
      <c r="N1870" s="271"/>
      <c r="O1870" s="271"/>
    </row>
    <row r="1871" spans="3:15" s="421" customFormat="1" ht="15" customHeight="1">
      <c r="C1871" s="412">
        <v>693</v>
      </c>
      <c r="D1871" s="499" t="s">
        <v>2226</v>
      </c>
      <c r="E1871" s="629" t="s">
        <v>2957</v>
      </c>
      <c r="F1871" s="630"/>
      <c r="G1871" s="508" t="s">
        <v>2960</v>
      </c>
      <c r="H1871" s="546" t="s">
        <v>2961</v>
      </c>
      <c r="I1871" s="526">
        <v>1490000</v>
      </c>
      <c r="J1871" s="526">
        <v>1490000</v>
      </c>
      <c r="K1871" s="416" t="s">
        <v>1737</v>
      </c>
      <c r="L1871" s="941">
        <v>1</v>
      </c>
      <c r="M1871" s="271"/>
      <c r="N1871" s="271"/>
      <c r="O1871" s="271"/>
    </row>
    <row r="1872" spans="3:15" s="421" customFormat="1" ht="15" customHeight="1">
      <c r="C1872" s="412">
        <v>694</v>
      </c>
      <c r="D1872" s="499" t="s">
        <v>2226</v>
      </c>
      <c r="E1872" s="629" t="s">
        <v>2957</v>
      </c>
      <c r="F1872" s="630"/>
      <c r="G1872" s="508" t="s">
        <v>2962</v>
      </c>
      <c r="H1872" s="546" t="s">
        <v>2963</v>
      </c>
      <c r="I1872" s="526">
        <v>1490000</v>
      </c>
      <c r="J1872" s="526">
        <v>1490000</v>
      </c>
      <c r="K1872" s="416" t="s">
        <v>1737</v>
      </c>
      <c r="L1872" s="941">
        <v>1</v>
      </c>
      <c r="M1872" s="271"/>
      <c r="N1872" s="271"/>
      <c r="O1872" s="271"/>
    </row>
    <row r="1873" spans="3:15" s="421" customFormat="1" ht="15" customHeight="1">
      <c r="C1873" s="412">
        <v>695</v>
      </c>
      <c r="D1873" s="499" t="s">
        <v>2226</v>
      </c>
      <c r="E1873" s="629" t="s">
        <v>2957</v>
      </c>
      <c r="F1873" s="630"/>
      <c r="G1873" s="508" t="s">
        <v>2964</v>
      </c>
      <c r="H1873" s="546" t="s">
        <v>2965</v>
      </c>
      <c r="I1873" s="526">
        <v>1490000</v>
      </c>
      <c r="J1873" s="526">
        <v>1490000</v>
      </c>
      <c r="K1873" s="416" t="s">
        <v>1737</v>
      </c>
      <c r="L1873" s="941">
        <v>1</v>
      </c>
      <c r="M1873" s="271"/>
      <c r="N1873" s="271"/>
      <c r="O1873" s="271"/>
    </row>
    <row r="1874" spans="3:15" s="421" customFormat="1" ht="15" customHeight="1">
      <c r="C1874" s="412">
        <v>696</v>
      </c>
      <c r="D1874" s="499" t="s">
        <v>2226</v>
      </c>
      <c r="E1874" s="629" t="s">
        <v>2957</v>
      </c>
      <c r="F1874" s="630"/>
      <c r="G1874" s="508" t="s">
        <v>2966</v>
      </c>
      <c r="H1874" s="546" t="s">
        <v>2967</v>
      </c>
      <c r="I1874" s="526">
        <v>1490000</v>
      </c>
      <c r="J1874" s="526">
        <v>1490000</v>
      </c>
      <c r="K1874" s="416" t="s">
        <v>1737</v>
      </c>
      <c r="L1874" s="941">
        <v>1</v>
      </c>
      <c r="M1874" s="271"/>
      <c r="N1874" s="271"/>
      <c r="O1874" s="271"/>
    </row>
    <row r="1875" spans="3:15" s="421" customFormat="1" ht="15" customHeight="1">
      <c r="C1875" s="412">
        <v>697</v>
      </c>
      <c r="D1875" s="499" t="s">
        <v>2226</v>
      </c>
      <c r="E1875" s="629" t="s">
        <v>2957</v>
      </c>
      <c r="F1875" s="630"/>
      <c r="G1875" s="508" t="s">
        <v>2968</v>
      </c>
      <c r="H1875" s="546" t="s">
        <v>2969</v>
      </c>
      <c r="I1875" s="526">
        <v>1490000</v>
      </c>
      <c r="J1875" s="526">
        <v>1490000</v>
      </c>
      <c r="K1875" s="416" t="s">
        <v>1737</v>
      </c>
      <c r="L1875" s="941">
        <v>1</v>
      </c>
      <c r="M1875" s="271"/>
      <c r="N1875" s="271"/>
      <c r="O1875" s="271"/>
    </row>
    <row r="1876" spans="3:15" s="421" customFormat="1" ht="15" customHeight="1">
      <c r="C1876" s="412">
        <v>698</v>
      </c>
      <c r="D1876" s="499" t="s">
        <v>2226</v>
      </c>
      <c r="E1876" s="629" t="s">
        <v>2957</v>
      </c>
      <c r="F1876" s="630"/>
      <c r="G1876" s="508" t="s">
        <v>2970</v>
      </c>
      <c r="H1876" s="546" t="s">
        <v>2971</v>
      </c>
      <c r="I1876" s="526">
        <v>1490000</v>
      </c>
      <c r="J1876" s="526">
        <v>1490000</v>
      </c>
      <c r="K1876" s="416" t="s">
        <v>1737</v>
      </c>
      <c r="L1876" s="941">
        <v>1</v>
      </c>
      <c r="M1876" s="271"/>
      <c r="N1876" s="271"/>
      <c r="O1876" s="271"/>
    </row>
    <row r="1877" spans="3:15" s="421" customFormat="1" ht="15" customHeight="1">
      <c r="C1877" s="412">
        <v>699</v>
      </c>
      <c r="D1877" s="499" t="s">
        <v>2226</v>
      </c>
      <c r="E1877" s="629" t="s">
        <v>2900</v>
      </c>
      <c r="F1877" s="630"/>
      <c r="G1877" s="508" t="s">
        <v>2972</v>
      </c>
      <c r="H1877" s="546" t="s">
        <v>2973</v>
      </c>
      <c r="I1877" s="526">
        <v>292020.28000000003</v>
      </c>
      <c r="J1877" s="526">
        <v>292020.28000000003</v>
      </c>
      <c r="K1877" s="416" t="s">
        <v>1711</v>
      </c>
      <c r="L1877" s="941">
        <v>26.2</v>
      </c>
      <c r="M1877" s="271"/>
      <c r="N1877" s="271"/>
      <c r="O1877" s="271"/>
    </row>
    <row r="1878" spans="3:15" s="421" customFormat="1" ht="15" customHeight="1">
      <c r="C1878" s="412">
        <v>700</v>
      </c>
      <c r="D1878" s="499" t="s">
        <v>2226</v>
      </c>
      <c r="E1878" s="629" t="s">
        <v>2974</v>
      </c>
      <c r="F1878" s="630"/>
      <c r="G1878" s="508" t="s">
        <v>2975</v>
      </c>
      <c r="H1878" s="546" t="s">
        <v>2976</v>
      </c>
      <c r="I1878" s="526">
        <v>522871.39</v>
      </c>
      <c r="J1878" s="526">
        <v>522871.39</v>
      </c>
      <c r="K1878" s="416" t="s">
        <v>1711</v>
      </c>
      <c r="L1878" s="941">
        <v>7</v>
      </c>
      <c r="M1878" s="271"/>
      <c r="N1878" s="271"/>
      <c r="O1878" s="271"/>
    </row>
    <row r="1879" spans="3:15" s="421" customFormat="1" ht="15" customHeight="1">
      <c r="C1879" s="412">
        <v>701</v>
      </c>
      <c r="D1879" s="499" t="s">
        <v>2226</v>
      </c>
      <c r="E1879" s="629" t="s">
        <v>2977</v>
      </c>
      <c r="F1879" s="630"/>
      <c r="G1879" s="508" t="s">
        <v>2978</v>
      </c>
      <c r="H1879" s="546" t="s">
        <v>2979</v>
      </c>
      <c r="I1879" s="526">
        <v>25000</v>
      </c>
      <c r="J1879" s="526">
        <v>25000</v>
      </c>
      <c r="K1879" s="416" t="s">
        <v>1709</v>
      </c>
      <c r="L1879" s="941">
        <v>13.8</v>
      </c>
      <c r="M1879" s="271"/>
      <c r="N1879" s="271"/>
      <c r="O1879" s="271"/>
    </row>
    <row r="1880" spans="3:15" s="421" customFormat="1" ht="15" customHeight="1">
      <c r="C1880" s="412">
        <v>702</v>
      </c>
      <c r="D1880" s="499" t="s">
        <v>2226</v>
      </c>
      <c r="E1880" s="629" t="s">
        <v>2977</v>
      </c>
      <c r="F1880" s="630"/>
      <c r="G1880" s="508" t="s">
        <v>2980</v>
      </c>
      <c r="H1880" s="546" t="s">
        <v>2981</v>
      </c>
      <c r="I1880" s="526">
        <v>25000</v>
      </c>
      <c r="J1880" s="526">
        <v>25000</v>
      </c>
      <c r="K1880" s="416" t="s">
        <v>1709</v>
      </c>
      <c r="L1880" s="941">
        <v>13.8</v>
      </c>
      <c r="M1880" s="271"/>
      <c r="N1880" s="271"/>
      <c r="O1880" s="271"/>
    </row>
    <row r="1881" spans="3:15" s="421" customFormat="1" ht="15" customHeight="1">
      <c r="C1881" s="412">
        <v>703</v>
      </c>
      <c r="D1881" s="499" t="s">
        <v>2226</v>
      </c>
      <c r="E1881" s="629" t="s">
        <v>2116</v>
      </c>
      <c r="F1881" s="630"/>
      <c r="G1881" s="508" t="s">
        <v>2982</v>
      </c>
      <c r="H1881" s="546" t="s">
        <v>2983</v>
      </c>
      <c r="I1881" s="526">
        <v>177763.86</v>
      </c>
      <c r="J1881" s="526">
        <v>177763.86</v>
      </c>
      <c r="K1881" s="414" t="s">
        <v>1712</v>
      </c>
      <c r="L1881" s="941">
        <v>6</v>
      </c>
      <c r="M1881" s="271"/>
      <c r="N1881" s="271"/>
      <c r="O1881" s="271"/>
    </row>
    <row r="1882" spans="3:15" s="421" customFormat="1" ht="15" customHeight="1">
      <c r="C1882" s="412">
        <v>704</v>
      </c>
      <c r="D1882" s="499" t="s">
        <v>2226</v>
      </c>
      <c r="E1882" s="629" t="s">
        <v>2984</v>
      </c>
      <c r="F1882" s="630"/>
      <c r="G1882" s="508" t="s">
        <v>2985</v>
      </c>
      <c r="H1882" s="546" t="s">
        <v>2986</v>
      </c>
      <c r="I1882" s="526">
        <v>3200000.36</v>
      </c>
      <c r="J1882" s="526">
        <v>1085124.53</v>
      </c>
      <c r="K1882" s="416" t="s">
        <v>1737</v>
      </c>
      <c r="L1882" s="941">
        <v>1.8</v>
      </c>
      <c r="M1882" s="271"/>
      <c r="N1882" s="271"/>
      <c r="O1882" s="271"/>
    </row>
    <row r="1883" spans="3:15" s="421" customFormat="1" ht="15" customHeight="1">
      <c r="C1883" s="412">
        <v>705</v>
      </c>
      <c r="D1883" s="499" t="s">
        <v>2226</v>
      </c>
      <c r="E1883" s="545" t="s">
        <v>2987</v>
      </c>
      <c r="F1883" s="441"/>
      <c r="G1883" s="508" t="s">
        <v>2988</v>
      </c>
      <c r="H1883" s="546" t="s">
        <v>2989</v>
      </c>
      <c r="I1883" s="526">
        <v>15000000</v>
      </c>
      <c r="J1883" s="526">
        <v>4228044.0999999996</v>
      </c>
      <c r="K1883" s="416" t="s">
        <v>1707</v>
      </c>
      <c r="L1883" s="941">
        <v>300</v>
      </c>
      <c r="M1883" s="271"/>
      <c r="N1883" s="271"/>
      <c r="O1883" s="271"/>
    </row>
    <row r="1884" spans="3:15" s="421" customFormat="1" ht="15" customHeight="1">
      <c r="C1884" s="412">
        <v>706</v>
      </c>
      <c r="D1884" s="499" t="s">
        <v>2226</v>
      </c>
      <c r="E1884" s="545" t="s">
        <v>2990</v>
      </c>
      <c r="F1884" s="441"/>
      <c r="G1884" s="508" t="s">
        <v>2991</v>
      </c>
      <c r="H1884" s="546" t="s">
        <v>2992</v>
      </c>
      <c r="I1884" s="526">
        <v>355000</v>
      </c>
      <c r="J1884" s="526">
        <v>355000</v>
      </c>
      <c r="K1884" s="416" t="s">
        <v>1707</v>
      </c>
      <c r="L1884" s="941">
        <v>10</v>
      </c>
      <c r="M1884" s="271"/>
      <c r="N1884" s="271"/>
      <c r="O1884" s="271"/>
    </row>
    <row r="1885" spans="3:15" s="421" customFormat="1" ht="15" customHeight="1">
      <c r="C1885" s="412">
        <v>707</v>
      </c>
      <c r="D1885" s="499" t="s">
        <v>2226</v>
      </c>
      <c r="E1885" s="545" t="s">
        <v>2420</v>
      </c>
      <c r="F1885" s="441"/>
      <c r="G1885" s="508" t="s">
        <v>2993</v>
      </c>
      <c r="H1885" s="546" t="s">
        <v>2994</v>
      </c>
      <c r="I1885" s="526">
        <v>78654.3</v>
      </c>
      <c r="J1885" s="526">
        <v>78654.3</v>
      </c>
      <c r="K1885" s="416" t="s">
        <v>1707</v>
      </c>
      <c r="L1885" s="941">
        <v>8.5</v>
      </c>
      <c r="M1885" s="271"/>
      <c r="N1885" s="271"/>
      <c r="O1885" s="271"/>
    </row>
    <row r="1886" spans="3:15" s="421" customFormat="1" ht="15" customHeight="1">
      <c r="C1886" s="412">
        <v>708</v>
      </c>
      <c r="D1886" s="499" t="s">
        <v>2226</v>
      </c>
      <c r="E1886" s="545" t="s">
        <v>2420</v>
      </c>
      <c r="F1886" s="441"/>
      <c r="G1886" s="508" t="s">
        <v>2995</v>
      </c>
      <c r="H1886" s="546" t="s">
        <v>2996</v>
      </c>
      <c r="I1886" s="526">
        <v>78654.31</v>
      </c>
      <c r="J1886" s="526">
        <v>78654.31</v>
      </c>
      <c r="K1886" s="416" t="s">
        <v>1707</v>
      </c>
      <c r="L1886" s="941">
        <v>8.5</v>
      </c>
      <c r="M1886" s="271"/>
      <c r="N1886" s="271"/>
      <c r="O1886" s="271"/>
    </row>
    <row r="1887" spans="3:15" s="421" customFormat="1" ht="15" customHeight="1">
      <c r="C1887" s="412">
        <v>709</v>
      </c>
      <c r="D1887" s="499" t="s">
        <v>2226</v>
      </c>
      <c r="E1887" s="545" t="s">
        <v>2997</v>
      </c>
      <c r="F1887" s="441"/>
      <c r="G1887" s="508" t="s">
        <v>2998</v>
      </c>
      <c r="H1887" s="546" t="s">
        <v>2999</v>
      </c>
      <c r="I1887" s="526">
        <v>254122</v>
      </c>
      <c r="J1887" s="526">
        <v>254122</v>
      </c>
      <c r="K1887" s="416" t="s">
        <v>1707</v>
      </c>
      <c r="L1887" s="941">
        <v>45</v>
      </c>
      <c r="M1887" s="271"/>
      <c r="N1887" s="271"/>
      <c r="O1887" s="271"/>
    </row>
    <row r="1888" spans="3:15" s="421" customFormat="1" ht="15" customHeight="1">
      <c r="C1888" s="412">
        <v>710</v>
      </c>
      <c r="D1888" s="499" t="s">
        <v>2226</v>
      </c>
      <c r="E1888" s="545" t="s">
        <v>2997</v>
      </c>
      <c r="F1888" s="441"/>
      <c r="G1888" s="508" t="s">
        <v>3000</v>
      </c>
      <c r="H1888" s="546" t="s">
        <v>3001</v>
      </c>
      <c r="I1888" s="526">
        <v>254122</v>
      </c>
      <c r="J1888" s="526">
        <v>254122</v>
      </c>
      <c r="K1888" s="416" t="s">
        <v>1707</v>
      </c>
      <c r="L1888" s="941">
        <v>45</v>
      </c>
      <c r="M1888" s="271"/>
      <c r="N1888" s="271"/>
      <c r="O1888" s="271"/>
    </row>
    <row r="1889" spans="3:15" s="421" customFormat="1" ht="15" customHeight="1">
      <c r="C1889" s="412">
        <v>711</v>
      </c>
      <c r="D1889" s="499" t="s">
        <v>2226</v>
      </c>
      <c r="E1889" s="545" t="s">
        <v>1736</v>
      </c>
      <c r="F1889" s="441"/>
      <c r="G1889" s="508" t="s">
        <v>3002</v>
      </c>
      <c r="H1889" s="546" t="s">
        <v>3003</v>
      </c>
      <c r="I1889" s="526">
        <v>363258.49</v>
      </c>
      <c r="J1889" s="526">
        <v>363258.49</v>
      </c>
      <c r="K1889" s="416" t="s">
        <v>1709</v>
      </c>
      <c r="L1889" s="941">
        <v>6</v>
      </c>
      <c r="M1889" s="271"/>
      <c r="N1889" s="271"/>
      <c r="O1889" s="271"/>
    </row>
    <row r="1890" spans="3:15" s="421" customFormat="1" ht="15" customHeight="1">
      <c r="C1890" s="412">
        <v>712</v>
      </c>
      <c r="D1890" s="416" t="s">
        <v>2226</v>
      </c>
      <c r="E1890" s="545" t="s">
        <v>3004</v>
      </c>
      <c r="F1890" s="441"/>
      <c r="G1890" s="508" t="s">
        <v>3005</v>
      </c>
      <c r="H1890" s="546" t="s">
        <v>3006</v>
      </c>
      <c r="I1890" s="526">
        <v>98722.73</v>
      </c>
      <c r="J1890" s="526">
        <v>98722.73</v>
      </c>
      <c r="K1890" s="416" t="s">
        <v>1737</v>
      </c>
      <c r="L1890" s="941">
        <v>7.5</v>
      </c>
      <c r="M1890" s="271"/>
      <c r="N1890" s="271"/>
      <c r="O1890" s="271"/>
    </row>
    <row r="1891" spans="3:15" s="421" customFormat="1" ht="15" customHeight="1">
      <c r="C1891" s="412">
        <v>713</v>
      </c>
      <c r="D1891" s="498" t="s">
        <v>2226</v>
      </c>
      <c r="E1891" s="545" t="s">
        <v>3004</v>
      </c>
      <c r="F1891" s="441"/>
      <c r="G1891" s="508" t="s">
        <v>3007</v>
      </c>
      <c r="H1891" s="546" t="s">
        <v>3008</v>
      </c>
      <c r="I1891" s="526">
        <v>98722.74</v>
      </c>
      <c r="J1891" s="526">
        <v>98722.74</v>
      </c>
      <c r="K1891" s="416" t="s">
        <v>1709</v>
      </c>
      <c r="L1891" s="941">
        <v>7.5</v>
      </c>
      <c r="M1891" s="271"/>
      <c r="N1891" s="271"/>
      <c r="O1891" s="271"/>
    </row>
    <row r="1892" spans="3:15" s="421" customFormat="1" ht="15" customHeight="1">
      <c r="C1892" s="412">
        <v>714</v>
      </c>
      <c r="D1892" s="416" t="s">
        <v>2226</v>
      </c>
      <c r="E1892" s="545" t="s">
        <v>3004</v>
      </c>
      <c r="F1892" s="441"/>
      <c r="G1892" s="508" t="s">
        <v>3009</v>
      </c>
      <c r="H1892" s="635" t="s">
        <v>3010</v>
      </c>
      <c r="I1892" s="526">
        <v>98722.74</v>
      </c>
      <c r="J1892" s="526">
        <v>98722.74</v>
      </c>
      <c r="K1892" s="416" t="s">
        <v>1709</v>
      </c>
      <c r="L1892" s="416">
        <v>7.5</v>
      </c>
      <c r="M1892" s="271"/>
      <c r="N1892" s="271"/>
      <c r="O1892" s="271"/>
    </row>
    <row r="1893" spans="3:15" s="421" customFormat="1" ht="15" customHeight="1">
      <c r="C1893" s="412">
        <v>715</v>
      </c>
      <c r="D1893" s="498" t="s">
        <v>2226</v>
      </c>
      <c r="E1893" s="545" t="s">
        <v>3011</v>
      </c>
      <c r="F1893" s="441"/>
      <c r="G1893" s="508" t="s">
        <v>3012</v>
      </c>
      <c r="H1893" s="635" t="s">
        <v>3013</v>
      </c>
      <c r="I1893" s="526">
        <v>951200</v>
      </c>
      <c r="J1893" s="526">
        <v>951200</v>
      </c>
      <c r="K1893" s="414" t="s">
        <v>1712</v>
      </c>
      <c r="L1893" s="416" t="s">
        <v>3014</v>
      </c>
      <c r="M1893" s="271"/>
      <c r="N1893" s="271"/>
      <c r="O1893" s="271"/>
    </row>
    <row r="1894" spans="3:15" s="421" customFormat="1" ht="15" customHeight="1">
      <c r="C1894" s="412">
        <v>716</v>
      </c>
      <c r="D1894" s="498" t="s">
        <v>2226</v>
      </c>
      <c r="E1894" s="545" t="s">
        <v>3011</v>
      </c>
      <c r="F1894" s="441"/>
      <c r="G1894" s="508" t="s">
        <v>3015</v>
      </c>
      <c r="H1894" s="635" t="s">
        <v>3016</v>
      </c>
      <c r="I1894" s="526">
        <v>951200</v>
      </c>
      <c r="J1894" s="526">
        <v>951200</v>
      </c>
      <c r="K1894" s="414" t="s">
        <v>1712</v>
      </c>
      <c r="L1894" s="416" t="s">
        <v>3014</v>
      </c>
      <c r="M1894" s="271"/>
      <c r="N1894" s="271"/>
      <c r="O1894" s="271"/>
    </row>
    <row r="1895" spans="3:15" s="421" customFormat="1" ht="15" customHeight="1">
      <c r="C1895" s="412">
        <v>717</v>
      </c>
      <c r="D1895" s="416" t="s">
        <v>2226</v>
      </c>
      <c r="E1895" s="545" t="s">
        <v>3011</v>
      </c>
      <c r="F1895" s="441"/>
      <c r="G1895" s="508" t="s">
        <v>3017</v>
      </c>
      <c r="H1895" s="635" t="s">
        <v>3018</v>
      </c>
      <c r="I1895" s="526">
        <v>951200</v>
      </c>
      <c r="J1895" s="526">
        <v>951200</v>
      </c>
      <c r="K1895" s="414" t="s">
        <v>1712</v>
      </c>
      <c r="L1895" s="416">
        <v>25.8</v>
      </c>
      <c r="M1895" s="271"/>
      <c r="N1895" s="271"/>
      <c r="O1895" s="271"/>
    </row>
    <row r="1896" spans="3:15" s="421" customFormat="1" ht="15" customHeight="1">
      <c r="C1896" s="412">
        <v>718</v>
      </c>
      <c r="D1896" s="498" t="s">
        <v>2226</v>
      </c>
      <c r="E1896" s="629" t="s">
        <v>2934</v>
      </c>
      <c r="F1896" s="630"/>
      <c r="G1896" s="508" t="s">
        <v>3019</v>
      </c>
      <c r="H1896" s="635" t="s">
        <v>3020</v>
      </c>
      <c r="I1896" s="526">
        <v>676048</v>
      </c>
      <c r="J1896" s="526">
        <v>676048</v>
      </c>
      <c r="K1896" s="416" t="s">
        <v>1711</v>
      </c>
      <c r="L1896" s="416">
        <v>25.8</v>
      </c>
      <c r="M1896" s="271"/>
      <c r="N1896" s="271"/>
      <c r="O1896" s="271"/>
    </row>
    <row r="1897" spans="3:15" s="421" customFormat="1" ht="15" customHeight="1">
      <c r="C1897" s="412">
        <v>719</v>
      </c>
      <c r="D1897" s="498" t="s">
        <v>2226</v>
      </c>
      <c r="E1897" s="629" t="s">
        <v>2934</v>
      </c>
      <c r="F1897" s="630"/>
      <c r="G1897" s="508" t="s">
        <v>3021</v>
      </c>
      <c r="H1897" s="635" t="s">
        <v>3022</v>
      </c>
      <c r="I1897" s="526">
        <v>676048</v>
      </c>
      <c r="J1897" s="526">
        <v>676048</v>
      </c>
      <c r="K1897" s="416" t="s">
        <v>1711</v>
      </c>
      <c r="L1897" s="416">
        <v>25.8</v>
      </c>
      <c r="M1897" s="271"/>
      <c r="N1897" s="271"/>
      <c r="O1897" s="271"/>
    </row>
    <row r="1898" spans="3:15" s="421" customFormat="1" ht="15" customHeight="1">
      <c r="C1898" s="412">
        <v>720</v>
      </c>
      <c r="D1898" s="498" t="s">
        <v>2226</v>
      </c>
      <c r="E1898" s="629" t="s">
        <v>2934</v>
      </c>
      <c r="F1898" s="630"/>
      <c r="G1898" s="508" t="s">
        <v>3023</v>
      </c>
      <c r="H1898" s="635" t="s">
        <v>3024</v>
      </c>
      <c r="I1898" s="526">
        <v>676048</v>
      </c>
      <c r="J1898" s="526">
        <v>676048</v>
      </c>
      <c r="K1898" s="416" t="s">
        <v>1711</v>
      </c>
      <c r="L1898" s="416">
        <v>25.8</v>
      </c>
      <c r="M1898" s="271"/>
      <c r="N1898" s="271"/>
      <c r="O1898" s="271"/>
    </row>
    <row r="1899" spans="3:15" s="421" customFormat="1" ht="15" customHeight="1">
      <c r="C1899" s="412">
        <v>721</v>
      </c>
      <c r="D1899" s="498" t="s">
        <v>2226</v>
      </c>
      <c r="E1899" s="629" t="s">
        <v>2934</v>
      </c>
      <c r="F1899" s="630"/>
      <c r="G1899" s="508" t="s">
        <v>3025</v>
      </c>
      <c r="H1899" s="635" t="s">
        <v>3026</v>
      </c>
      <c r="I1899" s="526">
        <v>676048</v>
      </c>
      <c r="J1899" s="526">
        <v>676048</v>
      </c>
      <c r="K1899" s="416" t="s">
        <v>1711</v>
      </c>
      <c r="L1899" s="416">
        <v>25.8</v>
      </c>
      <c r="M1899" s="271"/>
      <c r="N1899" s="271"/>
      <c r="O1899" s="271"/>
    </row>
    <row r="1900" spans="3:15" s="421" customFormat="1" ht="15" customHeight="1">
      <c r="C1900" s="412">
        <v>722</v>
      </c>
      <c r="D1900" s="498" t="s">
        <v>2226</v>
      </c>
      <c r="E1900" s="629" t="s">
        <v>2934</v>
      </c>
      <c r="F1900" s="630"/>
      <c r="G1900" s="508" t="s">
        <v>3027</v>
      </c>
      <c r="H1900" s="635" t="s">
        <v>3028</v>
      </c>
      <c r="I1900" s="526">
        <v>676048</v>
      </c>
      <c r="J1900" s="526">
        <v>676048</v>
      </c>
      <c r="K1900" s="416" t="s">
        <v>1711</v>
      </c>
      <c r="L1900" s="416">
        <v>25.8</v>
      </c>
      <c r="M1900" s="271"/>
      <c r="N1900" s="271"/>
      <c r="O1900" s="271"/>
    </row>
    <row r="1901" spans="3:15" s="421" customFormat="1" ht="15" customHeight="1">
      <c r="C1901" s="412">
        <v>723</v>
      </c>
      <c r="D1901" s="498" t="s">
        <v>2226</v>
      </c>
      <c r="E1901" s="629" t="s">
        <v>2934</v>
      </c>
      <c r="F1901" s="630"/>
      <c r="G1901" s="508" t="s">
        <v>3029</v>
      </c>
      <c r="H1901" s="635" t="s">
        <v>3030</v>
      </c>
      <c r="I1901" s="526">
        <v>676048</v>
      </c>
      <c r="J1901" s="526">
        <v>676048</v>
      </c>
      <c r="K1901" s="416" t="s">
        <v>1711</v>
      </c>
      <c r="L1901" s="416">
        <v>25.8</v>
      </c>
      <c r="M1901" s="271"/>
      <c r="N1901" s="271"/>
      <c r="O1901" s="271"/>
    </row>
    <row r="1902" spans="3:15" s="421" customFormat="1" ht="15" customHeight="1">
      <c r="C1902" s="412">
        <v>724</v>
      </c>
      <c r="D1902" s="498" t="s">
        <v>2226</v>
      </c>
      <c r="E1902" s="629" t="s">
        <v>2934</v>
      </c>
      <c r="F1902" s="630"/>
      <c r="G1902" s="508" t="s">
        <v>3031</v>
      </c>
      <c r="H1902" s="635" t="s">
        <v>3032</v>
      </c>
      <c r="I1902" s="526">
        <v>676048</v>
      </c>
      <c r="J1902" s="526">
        <v>676048</v>
      </c>
      <c r="K1902" s="416" t="s">
        <v>1711</v>
      </c>
      <c r="L1902" s="416">
        <v>25.8</v>
      </c>
      <c r="M1902" s="271"/>
      <c r="N1902" s="271"/>
      <c r="O1902" s="271"/>
    </row>
    <row r="1903" spans="3:15" s="421" customFormat="1" ht="15" customHeight="1">
      <c r="C1903" s="412">
        <v>725</v>
      </c>
      <c r="D1903" s="498" t="s">
        <v>2226</v>
      </c>
      <c r="E1903" s="629" t="s">
        <v>2934</v>
      </c>
      <c r="F1903" s="630"/>
      <c r="G1903" s="508" t="s">
        <v>3033</v>
      </c>
      <c r="H1903" s="635" t="s">
        <v>3034</v>
      </c>
      <c r="I1903" s="526">
        <v>676048</v>
      </c>
      <c r="J1903" s="526">
        <v>676048</v>
      </c>
      <c r="K1903" s="416" t="s">
        <v>1711</v>
      </c>
      <c r="L1903" s="416">
        <v>25.8</v>
      </c>
      <c r="M1903" s="271"/>
      <c r="N1903" s="271"/>
      <c r="O1903" s="271"/>
    </row>
    <row r="1904" spans="3:15" s="421" customFormat="1" ht="15" customHeight="1">
      <c r="C1904" s="412">
        <v>726</v>
      </c>
      <c r="D1904" s="498" t="s">
        <v>2226</v>
      </c>
      <c r="E1904" s="629" t="s">
        <v>2934</v>
      </c>
      <c r="F1904" s="630"/>
      <c r="G1904" s="508" t="s">
        <v>3035</v>
      </c>
      <c r="H1904" s="635" t="s">
        <v>3036</v>
      </c>
      <c r="I1904" s="526">
        <v>676048</v>
      </c>
      <c r="J1904" s="526">
        <v>676048</v>
      </c>
      <c r="K1904" s="416" t="s">
        <v>1711</v>
      </c>
      <c r="L1904" s="416">
        <v>25.8</v>
      </c>
      <c r="M1904" s="271"/>
      <c r="N1904" s="271"/>
      <c r="O1904" s="271"/>
    </row>
    <row r="1905" spans="3:15" s="421" customFormat="1" ht="15" customHeight="1">
      <c r="C1905" s="412">
        <v>727</v>
      </c>
      <c r="D1905" s="498" t="s">
        <v>2226</v>
      </c>
      <c r="E1905" s="629" t="s">
        <v>2934</v>
      </c>
      <c r="F1905" s="630"/>
      <c r="G1905" s="705" t="s">
        <v>3037</v>
      </c>
      <c r="H1905" s="673" t="s">
        <v>3038</v>
      </c>
      <c r="I1905" s="706">
        <v>676048</v>
      </c>
      <c r="J1905" s="706">
        <v>676048</v>
      </c>
      <c r="K1905" s="414" t="s">
        <v>1711</v>
      </c>
      <c r="L1905" s="414">
        <v>25.8</v>
      </c>
      <c r="M1905" s="271"/>
      <c r="N1905" s="271"/>
      <c r="O1905" s="271"/>
    </row>
    <row r="1906" spans="3:15" s="421" customFormat="1" ht="15" customHeight="1">
      <c r="C1906" s="412">
        <v>728</v>
      </c>
      <c r="D1906" s="498" t="s">
        <v>2256</v>
      </c>
      <c r="E1906" s="629" t="s">
        <v>3039</v>
      </c>
      <c r="F1906" s="507"/>
      <c r="G1906" s="509" t="s">
        <v>3040</v>
      </c>
      <c r="H1906" s="673" t="s">
        <v>3041</v>
      </c>
      <c r="I1906" s="527">
        <v>250000</v>
      </c>
      <c r="J1906" s="527">
        <v>250000</v>
      </c>
      <c r="K1906" s="416" t="s">
        <v>1707</v>
      </c>
      <c r="L1906" s="414">
        <v>30</v>
      </c>
      <c r="M1906" s="271"/>
      <c r="N1906" s="271"/>
      <c r="O1906" s="271"/>
    </row>
    <row r="1907" spans="3:15" s="421" customFormat="1" ht="15" customHeight="1">
      <c r="C1907" s="412">
        <v>729</v>
      </c>
      <c r="D1907" s="498" t="s">
        <v>2256</v>
      </c>
      <c r="E1907" s="629" t="s">
        <v>3039</v>
      </c>
      <c r="F1907" s="507"/>
      <c r="G1907" s="509" t="s">
        <v>3042</v>
      </c>
      <c r="H1907" s="673" t="s">
        <v>3043</v>
      </c>
      <c r="I1907" s="527">
        <v>250000</v>
      </c>
      <c r="J1907" s="527">
        <v>250000</v>
      </c>
      <c r="K1907" s="416" t="s">
        <v>1707</v>
      </c>
      <c r="L1907" s="414">
        <v>30</v>
      </c>
      <c r="M1907" s="271"/>
      <c r="N1907" s="271"/>
      <c r="O1907" s="271"/>
    </row>
    <row r="1908" spans="3:15" s="421" customFormat="1" ht="15" customHeight="1">
      <c r="C1908" s="412">
        <v>730</v>
      </c>
      <c r="D1908" s="498" t="s">
        <v>2256</v>
      </c>
      <c r="E1908" s="629" t="s">
        <v>3039</v>
      </c>
      <c r="F1908" s="507"/>
      <c r="G1908" s="509" t="s">
        <v>3044</v>
      </c>
      <c r="H1908" s="673" t="s">
        <v>3045</v>
      </c>
      <c r="I1908" s="527">
        <v>250000</v>
      </c>
      <c r="J1908" s="527">
        <v>250000</v>
      </c>
      <c r="K1908" s="416" t="s">
        <v>1707</v>
      </c>
      <c r="L1908" s="414">
        <v>30</v>
      </c>
      <c r="M1908" s="271"/>
      <c r="N1908" s="271"/>
      <c r="O1908" s="271"/>
    </row>
    <row r="1909" spans="3:15" s="421" customFormat="1" ht="15" customHeight="1">
      <c r="C1909" s="412">
        <v>731</v>
      </c>
      <c r="D1909" s="498" t="s">
        <v>2256</v>
      </c>
      <c r="E1909" s="629" t="s">
        <v>3039</v>
      </c>
      <c r="F1909" s="507"/>
      <c r="G1909" s="509" t="s">
        <v>3046</v>
      </c>
      <c r="H1909" s="673" t="s">
        <v>3047</v>
      </c>
      <c r="I1909" s="527">
        <v>250000</v>
      </c>
      <c r="J1909" s="527">
        <v>250000</v>
      </c>
      <c r="K1909" s="416" t="s">
        <v>1707</v>
      </c>
      <c r="L1909" s="414">
        <v>30</v>
      </c>
      <c r="M1909" s="271"/>
      <c r="N1909" s="271"/>
      <c r="O1909" s="271"/>
    </row>
    <row r="1910" spans="3:15" s="421" customFormat="1" ht="15" customHeight="1">
      <c r="C1910" s="412">
        <v>732</v>
      </c>
      <c r="D1910" s="498" t="s">
        <v>2256</v>
      </c>
      <c r="E1910" s="629" t="s">
        <v>3039</v>
      </c>
      <c r="F1910" s="507"/>
      <c r="G1910" s="509" t="s">
        <v>3048</v>
      </c>
      <c r="H1910" s="673" t="s">
        <v>3049</v>
      </c>
      <c r="I1910" s="527">
        <v>250000</v>
      </c>
      <c r="J1910" s="527">
        <v>250000</v>
      </c>
      <c r="K1910" s="416" t="s">
        <v>1707</v>
      </c>
      <c r="L1910" s="414">
        <v>30</v>
      </c>
      <c r="M1910" s="271"/>
      <c r="N1910" s="271"/>
      <c r="O1910" s="271"/>
    </row>
    <row r="1911" spans="3:15" s="421" customFormat="1" ht="15" customHeight="1">
      <c r="C1911" s="412">
        <v>733</v>
      </c>
      <c r="D1911" s="498" t="s">
        <v>2256</v>
      </c>
      <c r="E1911" s="629" t="s">
        <v>3039</v>
      </c>
      <c r="F1911" s="507"/>
      <c r="G1911" s="509" t="s">
        <v>3050</v>
      </c>
      <c r="H1911" s="673" t="s">
        <v>3051</v>
      </c>
      <c r="I1911" s="527">
        <v>250000</v>
      </c>
      <c r="J1911" s="527">
        <v>250000</v>
      </c>
      <c r="K1911" s="416" t="s">
        <v>1707</v>
      </c>
      <c r="L1911" s="414">
        <v>30</v>
      </c>
      <c r="M1911" s="271"/>
      <c r="N1911" s="271"/>
      <c r="O1911" s="271"/>
    </row>
    <row r="1912" spans="3:15" s="421" customFormat="1" ht="15" customHeight="1">
      <c r="C1912" s="412">
        <v>734</v>
      </c>
      <c r="D1912" s="498" t="s">
        <v>2256</v>
      </c>
      <c r="E1912" s="629" t="s">
        <v>3039</v>
      </c>
      <c r="F1912" s="507"/>
      <c r="G1912" s="509" t="s">
        <v>3052</v>
      </c>
      <c r="H1912" s="673" t="s">
        <v>3053</v>
      </c>
      <c r="I1912" s="527">
        <v>250000</v>
      </c>
      <c r="J1912" s="527">
        <v>250000</v>
      </c>
      <c r="K1912" s="416" t="s">
        <v>1707</v>
      </c>
      <c r="L1912" s="414">
        <v>30</v>
      </c>
      <c r="M1912" s="271"/>
      <c r="N1912" s="271"/>
      <c r="O1912" s="271"/>
    </row>
    <row r="1913" spans="3:15" s="421" customFormat="1" ht="15" customHeight="1">
      <c r="C1913" s="412">
        <v>735</v>
      </c>
      <c r="D1913" s="498" t="s">
        <v>2256</v>
      </c>
      <c r="E1913" s="629" t="s">
        <v>3039</v>
      </c>
      <c r="F1913" s="507"/>
      <c r="G1913" s="509" t="s">
        <v>3054</v>
      </c>
      <c r="H1913" s="673" t="s">
        <v>3055</v>
      </c>
      <c r="I1913" s="527">
        <v>250000</v>
      </c>
      <c r="J1913" s="527">
        <v>250000</v>
      </c>
      <c r="K1913" s="416" t="s">
        <v>1707</v>
      </c>
      <c r="L1913" s="414">
        <v>30</v>
      </c>
      <c r="M1913" s="271"/>
      <c r="N1913" s="271"/>
      <c r="O1913" s="271"/>
    </row>
    <row r="1914" spans="3:15" s="421" customFormat="1" ht="15" customHeight="1">
      <c r="C1914" s="412">
        <v>736</v>
      </c>
      <c r="D1914" s="498" t="s">
        <v>2256</v>
      </c>
      <c r="E1914" s="629" t="s">
        <v>3039</v>
      </c>
      <c r="F1914" s="507"/>
      <c r="G1914" s="509" t="s">
        <v>3056</v>
      </c>
      <c r="H1914" s="673" t="s">
        <v>3057</v>
      </c>
      <c r="I1914" s="527">
        <v>250000</v>
      </c>
      <c r="J1914" s="527">
        <v>250000</v>
      </c>
      <c r="K1914" s="416" t="s">
        <v>1707</v>
      </c>
      <c r="L1914" s="414">
        <v>30</v>
      </c>
      <c r="M1914" s="271"/>
      <c r="N1914" s="271"/>
      <c r="O1914" s="271"/>
    </row>
    <row r="1915" spans="3:15" s="421" customFormat="1" ht="15" customHeight="1">
      <c r="C1915" s="412">
        <v>737</v>
      </c>
      <c r="D1915" s="498" t="s">
        <v>2256</v>
      </c>
      <c r="E1915" s="629" t="s">
        <v>3039</v>
      </c>
      <c r="F1915" s="507"/>
      <c r="G1915" s="509" t="s">
        <v>3058</v>
      </c>
      <c r="H1915" s="673" t="s">
        <v>3059</v>
      </c>
      <c r="I1915" s="527">
        <v>250000</v>
      </c>
      <c r="J1915" s="527">
        <v>250000</v>
      </c>
      <c r="K1915" s="416" t="s">
        <v>1707</v>
      </c>
      <c r="L1915" s="414">
        <v>30</v>
      </c>
      <c r="M1915" s="271"/>
      <c r="N1915" s="271"/>
      <c r="O1915" s="271"/>
    </row>
    <row r="1916" spans="3:15" s="421" customFormat="1" ht="15" customHeight="1">
      <c r="C1916" s="412">
        <v>738</v>
      </c>
      <c r="D1916" s="498" t="s">
        <v>2256</v>
      </c>
      <c r="E1916" s="629" t="s">
        <v>3039</v>
      </c>
      <c r="F1916" s="507"/>
      <c r="G1916" s="509" t="s">
        <v>3060</v>
      </c>
      <c r="H1916" s="673" t="s">
        <v>3061</v>
      </c>
      <c r="I1916" s="527">
        <v>160000</v>
      </c>
      <c r="J1916" s="527">
        <v>160000</v>
      </c>
      <c r="K1916" s="416" t="s">
        <v>1707</v>
      </c>
      <c r="L1916" s="414">
        <v>30</v>
      </c>
      <c r="M1916" s="271"/>
      <c r="N1916" s="271"/>
      <c r="O1916" s="271"/>
    </row>
    <row r="1917" spans="3:15" s="421" customFormat="1" ht="15" customHeight="1">
      <c r="C1917" s="412">
        <v>739</v>
      </c>
      <c r="D1917" s="498" t="s">
        <v>2256</v>
      </c>
      <c r="E1917" s="629" t="s">
        <v>3039</v>
      </c>
      <c r="F1917" s="507"/>
      <c r="G1917" s="509" t="s">
        <v>3062</v>
      </c>
      <c r="H1917" s="673" t="s">
        <v>3063</v>
      </c>
      <c r="I1917" s="527">
        <v>160000</v>
      </c>
      <c r="J1917" s="527">
        <v>160000</v>
      </c>
      <c r="K1917" s="416" t="s">
        <v>1707</v>
      </c>
      <c r="L1917" s="414">
        <v>30</v>
      </c>
      <c r="M1917" s="271"/>
      <c r="N1917" s="271"/>
      <c r="O1917" s="271"/>
    </row>
    <row r="1918" spans="3:15" s="421" customFormat="1" ht="15" customHeight="1">
      <c r="C1918" s="412">
        <v>740</v>
      </c>
      <c r="D1918" s="498" t="s">
        <v>2256</v>
      </c>
      <c r="E1918" s="629" t="s">
        <v>3039</v>
      </c>
      <c r="F1918" s="507"/>
      <c r="G1918" s="509" t="s">
        <v>3064</v>
      </c>
      <c r="H1918" s="673" t="s">
        <v>3065</v>
      </c>
      <c r="I1918" s="527">
        <v>160000</v>
      </c>
      <c r="J1918" s="527">
        <v>160000</v>
      </c>
      <c r="K1918" s="416" t="s">
        <v>1707</v>
      </c>
      <c r="L1918" s="414">
        <v>30</v>
      </c>
      <c r="M1918" s="271"/>
      <c r="N1918" s="271"/>
      <c r="O1918" s="271"/>
    </row>
    <row r="1919" spans="3:15" s="421" customFormat="1" ht="15" customHeight="1">
      <c r="C1919" s="412">
        <v>741</v>
      </c>
      <c r="D1919" s="498" t="s">
        <v>2256</v>
      </c>
      <c r="E1919" s="629" t="s">
        <v>3039</v>
      </c>
      <c r="F1919" s="507"/>
      <c r="G1919" s="509" t="s">
        <v>3066</v>
      </c>
      <c r="H1919" s="673" t="s">
        <v>3067</v>
      </c>
      <c r="I1919" s="527">
        <v>160000</v>
      </c>
      <c r="J1919" s="527">
        <v>160000</v>
      </c>
      <c r="K1919" s="416" t="s">
        <v>1707</v>
      </c>
      <c r="L1919" s="414">
        <v>30</v>
      </c>
      <c r="M1919" s="271"/>
      <c r="N1919" s="271"/>
      <c r="O1919" s="271"/>
    </row>
    <row r="1920" spans="3:15" s="421" customFormat="1" ht="15" customHeight="1">
      <c r="C1920" s="412">
        <v>742</v>
      </c>
      <c r="D1920" s="416" t="s">
        <v>2256</v>
      </c>
      <c r="E1920" s="629" t="s">
        <v>3068</v>
      </c>
      <c r="F1920" s="507"/>
      <c r="G1920" s="703">
        <v>869000054349</v>
      </c>
      <c r="H1920" s="673" t="s">
        <v>3069</v>
      </c>
      <c r="I1920" s="527">
        <v>250000</v>
      </c>
      <c r="J1920" s="527">
        <v>250000</v>
      </c>
      <c r="K1920" s="700" t="s">
        <v>1713</v>
      </c>
      <c r="L1920" s="414">
        <v>15</v>
      </c>
      <c r="M1920" s="271"/>
      <c r="N1920" s="271"/>
      <c r="O1920" s="271"/>
    </row>
    <row r="1921" spans="3:15" s="421" customFormat="1" ht="15" customHeight="1">
      <c r="C1921" s="412">
        <v>743</v>
      </c>
      <c r="D1921" s="498" t="s">
        <v>2256</v>
      </c>
      <c r="E1921" s="629" t="s">
        <v>3070</v>
      </c>
      <c r="F1921" s="507"/>
      <c r="G1921" s="509" t="s">
        <v>3071</v>
      </c>
      <c r="H1921" s="673" t="s">
        <v>3072</v>
      </c>
      <c r="I1921" s="527">
        <v>680000</v>
      </c>
      <c r="J1921" s="527">
        <v>680000</v>
      </c>
      <c r="K1921" s="414" t="s">
        <v>1712</v>
      </c>
      <c r="L1921" s="414">
        <v>17</v>
      </c>
      <c r="M1921" s="271"/>
      <c r="N1921" s="271"/>
      <c r="O1921" s="271"/>
    </row>
    <row r="1922" spans="3:15" s="421" customFormat="1" ht="15" customHeight="1">
      <c r="C1922" s="412">
        <v>744</v>
      </c>
      <c r="D1922" s="498" t="s">
        <v>2256</v>
      </c>
      <c r="E1922" s="629" t="s">
        <v>3073</v>
      </c>
      <c r="F1922" s="507"/>
      <c r="G1922" s="509" t="s">
        <v>3074</v>
      </c>
      <c r="H1922" s="673" t="s">
        <v>3075</v>
      </c>
      <c r="I1922" s="527">
        <v>1170000</v>
      </c>
      <c r="J1922" s="527">
        <v>1170000</v>
      </c>
      <c r="K1922" s="414" t="s">
        <v>1712</v>
      </c>
      <c r="L1922" s="414">
        <v>80</v>
      </c>
      <c r="M1922" s="271"/>
      <c r="N1922" s="271"/>
      <c r="O1922" s="271"/>
    </row>
    <row r="1923" spans="3:15" s="421" customFormat="1" ht="15" customHeight="1">
      <c r="C1923" s="412">
        <v>745</v>
      </c>
      <c r="D1923" s="498" t="s">
        <v>2256</v>
      </c>
      <c r="E1923" s="629" t="s">
        <v>3076</v>
      </c>
      <c r="F1923" s="507"/>
      <c r="G1923" s="509" t="s">
        <v>3077</v>
      </c>
      <c r="H1923" s="673" t="s">
        <v>3078</v>
      </c>
      <c r="I1923" s="527">
        <v>818400</v>
      </c>
      <c r="J1923" s="527">
        <v>818400</v>
      </c>
      <c r="K1923" s="414" t="s">
        <v>1712</v>
      </c>
      <c r="L1923" s="414">
        <v>44</v>
      </c>
      <c r="M1923" s="271"/>
      <c r="N1923" s="271"/>
      <c r="O1923" s="271"/>
    </row>
    <row r="1924" spans="3:15" s="421" customFormat="1" ht="15" customHeight="1">
      <c r="C1924" s="412">
        <v>746</v>
      </c>
      <c r="D1924" s="498" t="s">
        <v>2256</v>
      </c>
      <c r="E1924" s="629" t="s">
        <v>3079</v>
      </c>
      <c r="F1924" s="507"/>
      <c r="G1924" s="509" t="s">
        <v>3080</v>
      </c>
      <c r="H1924" s="673" t="s">
        <v>3081</v>
      </c>
      <c r="I1924" s="527">
        <v>326000.02</v>
      </c>
      <c r="J1924" s="527">
        <v>326000.02</v>
      </c>
      <c r="K1924" s="414" t="s">
        <v>1712</v>
      </c>
      <c r="L1924" s="414">
        <v>10</v>
      </c>
      <c r="M1924" s="271"/>
      <c r="N1924" s="271"/>
      <c r="O1924" s="271"/>
    </row>
    <row r="1925" spans="3:15" s="421" customFormat="1" ht="15" customHeight="1">
      <c r="C1925" s="412">
        <v>747</v>
      </c>
      <c r="D1925" s="498" t="s">
        <v>2256</v>
      </c>
      <c r="E1925" s="629" t="s">
        <v>5608</v>
      </c>
      <c r="F1925" s="507"/>
      <c r="G1925" s="509" t="s">
        <v>5609</v>
      </c>
      <c r="H1925" s="673" t="s">
        <v>5610</v>
      </c>
      <c r="I1925" s="527">
        <v>2160000</v>
      </c>
      <c r="J1925" s="527">
        <v>1197492.73</v>
      </c>
      <c r="K1925" s="414" t="s">
        <v>1712</v>
      </c>
      <c r="L1925" s="414">
        <v>60</v>
      </c>
      <c r="M1925" s="271"/>
      <c r="N1925" s="271"/>
      <c r="O1925" s="271"/>
    </row>
    <row r="1926" spans="3:15" s="421" customFormat="1" ht="15" customHeight="1">
      <c r="C1926" s="412">
        <v>748</v>
      </c>
      <c r="D1926" s="497" t="s">
        <v>2256</v>
      </c>
      <c r="E1926" s="629" t="s">
        <v>5608</v>
      </c>
      <c r="F1926" s="507"/>
      <c r="G1926" s="509" t="s">
        <v>5611</v>
      </c>
      <c r="H1926" s="673" t="s">
        <v>5612</v>
      </c>
      <c r="I1926" s="527">
        <v>2160000</v>
      </c>
      <c r="J1926" s="527">
        <v>1197492.73</v>
      </c>
      <c r="K1926" s="414" t="s">
        <v>1712</v>
      </c>
      <c r="L1926" s="414">
        <v>60</v>
      </c>
      <c r="M1926" s="271"/>
      <c r="N1926" s="271"/>
      <c r="O1926" s="271"/>
    </row>
    <row r="1927" spans="3:15" s="421" customFormat="1" ht="15" customHeight="1">
      <c r="C1927" s="412">
        <v>749</v>
      </c>
      <c r="D1927" s="497" t="s">
        <v>2256</v>
      </c>
      <c r="E1927" s="629" t="s">
        <v>5608</v>
      </c>
      <c r="F1927" s="507"/>
      <c r="G1927" s="509" t="s">
        <v>5613</v>
      </c>
      <c r="H1927" s="673" t="s">
        <v>5614</v>
      </c>
      <c r="I1927" s="527">
        <v>2160000</v>
      </c>
      <c r="J1927" s="527">
        <v>1197492.73</v>
      </c>
      <c r="K1927" s="414" t="s">
        <v>1712</v>
      </c>
      <c r="L1927" s="414">
        <v>60</v>
      </c>
      <c r="M1927" s="271"/>
      <c r="N1927" s="271"/>
      <c r="O1927" s="271"/>
    </row>
    <row r="1928" spans="3:15" s="421" customFormat="1" ht="15" customHeight="1">
      <c r="C1928" s="412">
        <v>750</v>
      </c>
      <c r="D1928" s="497" t="s">
        <v>2256</v>
      </c>
      <c r="E1928" s="629" t="s">
        <v>5608</v>
      </c>
      <c r="F1928" s="507"/>
      <c r="G1928" s="509" t="s">
        <v>5615</v>
      </c>
      <c r="H1928" s="678" t="s">
        <v>5616</v>
      </c>
      <c r="I1928" s="707">
        <v>2160000</v>
      </c>
      <c r="J1928" s="707">
        <v>1197492.73</v>
      </c>
      <c r="K1928" s="414" t="s">
        <v>1712</v>
      </c>
      <c r="L1928" s="414">
        <v>60</v>
      </c>
      <c r="M1928" s="271"/>
      <c r="N1928" s="271"/>
      <c r="O1928" s="271"/>
    </row>
    <row r="1929" spans="3:15" s="421" customFormat="1" ht="15" customHeight="1">
      <c r="C1929" s="412">
        <v>751</v>
      </c>
      <c r="D1929" s="497" t="s">
        <v>2256</v>
      </c>
      <c r="E1929" s="629" t="s">
        <v>5608</v>
      </c>
      <c r="F1929" s="507"/>
      <c r="G1929" s="708" t="s">
        <v>5617</v>
      </c>
      <c r="H1929" s="673" t="s">
        <v>5618</v>
      </c>
      <c r="I1929" s="527">
        <v>2160000</v>
      </c>
      <c r="J1929" s="527">
        <v>1197492.73</v>
      </c>
      <c r="K1929" s="414" t="s">
        <v>1712</v>
      </c>
      <c r="L1929" s="414">
        <v>60</v>
      </c>
      <c r="M1929" s="271"/>
      <c r="N1929" s="271"/>
      <c r="O1929" s="271"/>
    </row>
    <row r="1930" spans="3:15" s="421" customFormat="1" ht="15" customHeight="1">
      <c r="C1930" s="412">
        <v>752</v>
      </c>
      <c r="D1930" s="497" t="s">
        <v>2256</v>
      </c>
      <c r="E1930" s="629" t="s">
        <v>5608</v>
      </c>
      <c r="F1930" s="507"/>
      <c r="G1930" s="708" t="s">
        <v>5619</v>
      </c>
      <c r="H1930" s="673" t="s">
        <v>5620</v>
      </c>
      <c r="I1930" s="527">
        <v>2160000</v>
      </c>
      <c r="J1930" s="527">
        <v>1197492.73</v>
      </c>
      <c r="K1930" s="414" t="s">
        <v>1712</v>
      </c>
      <c r="L1930" s="414">
        <v>60</v>
      </c>
      <c r="M1930" s="271"/>
      <c r="N1930" s="271"/>
      <c r="O1930" s="271"/>
    </row>
    <row r="1931" spans="3:15" s="421" customFormat="1" ht="15" customHeight="1">
      <c r="C1931" s="412">
        <v>753</v>
      </c>
      <c r="D1931" s="497" t="s">
        <v>2256</v>
      </c>
      <c r="E1931" s="629" t="s">
        <v>5608</v>
      </c>
      <c r="F1931" s="507"/>
      <c r="G1931" s="509" t="s">
        <v>5621</v>
      </c>
      <c r="H1931" s="686" t="s">
        <v>5622</v>
      </c>
      <c r="I1931" s="709">
        <v>2160000</v>
      </c>
      <c r="J1931" s="709">
        <v>1197492.73</v>
      </c>
      <c r="K1931" s="414" t="s">
        <v>1712</v>
      </c>
      <c r="L1931" s="414">
        <v>60</v>
      </c>
      <c r="M1931" s="271"/>
      <c r="N1931" s="271"/>
      <c r="O1931" s="271"/>
    </row>
    <row r="1932" spans="3:15" s="421" customFormat="1" ht="15" customHeight="1">
      <c r="C1932" s="412">
        <v>754</v>
      </c>
      <c r="D1932" s="497" t="s">
        <v>2256</v>
      </c>
      <c r="E1932" s="629" t="s">
        <v>5608</v>
      </c>
      <c r="F1932" s="507"/>
      <c r="G1932" s="509" t="s">
        <v>5623</v>
      </c>
      <c r="H1932" s="673" t="s">
        <v>5624</v>
      </c>
      <c r="I1932" s="527">
        <v>2160000</v>
      </c>
      <c r="J1932" s="527">
        <v>1197492.73</v>
      </c>
      <c r="K1932" s="414" t="s">
        <v>1712</v>
      </c>
      <c r="L1932" s="414">
        <v>60</v>
      </c>
      <c r="M1932" s="271"/>
      <c r="N1932" s="271"/>
      <c r="O1932" s="271"/>
    </row>
    <row r="1933" spans="3:15" s="421" customFormat="1" ht="15" customHeight="1">
      <c r="C1933" s="412">
        <v>755</v>
      </c>
      <c r="D1933" s="497" t="s">
        <v>2256</v>
      </c>
      <c r="E1933" s="629" t="s">
        <v>5625</v>
      </c>
      <c r="F1933" s="507"/>
      <c r="G1933" s="509" t="s">
        <v>5626</v>
      </c>
      <c r="H1933" s="673" t="s">
        <v>5627</v>
      </c>
      <c r="I1933" s="527">
        <v>2160000</v>
      </c>
      <c r="J1933" s="527">
        <v>1197492.73</v>
      </c>
      <c r="K1933" s="414" t="s">
        <v>1712</v>
      </c>
      <c r="L1933" s="414">
        <v>60</v>
      </c>
      <c r="M1933" s="271"/>
      <c r="N1933" s="271"/>
      <c r="O1933" s="271"/>
    </row>
    <row r="1934" spans="3:15" s="421" customFormat="1" ht="15" customHeight="1">
      <c r="C1934" s="412">
        <v>756</v>
      </c>
      <c r="D1934" s="497" t="s">
        <v>2256</v>
      </c>
      <c r="E1934" s="629" t="s">
        <v>5625</v>
      </c>
      <c r="F1934" s="507"/>
      <c r="G1934" s="509" t="s">
        <v>5628</v>
      </c>
      <c r="H1934" s="673" t="s">
        <v>5629</v>
      </c>
      <c r="I1934" s="527">
        <v>2160000</v>
      </c>
      <c r="J1934" s="527">
        <v>1197492.73</v>
      </c>
      <c r="K1934" s="414" t="s">
        <v>1712</v>
      </c>
      <c r="L1934" s="414">
        <v>60</v>
      </c>
      <c r="M1934" s="271"/>
      <c r="N1934" s="271"/>
      <c r="O1934" s="271"/>
    </row>
    <row r="1935" spans="3:15" s="421" customFormat="1" ht="15" customHeight="1">
      <c r="C1935" s="412">
        <v>757</v>
      </c>
      <c r="D1935" s="497" t="s">
        <v>2256</v>
      </c>
      <c r="E1935" s="629" t="s">
        <v>5625</v>
      </c>
      <c r="F1935" s="507"/>
      <c r="G1935" s="509" t="s">
        <v>5630</v>
      </c>
      <c r="H1935" s="673" t="s">
        <v>5631</v>
      </c>
      <c r="I1935" s="527">
        <v>2160000</v>
      </c>
      <c r="J1935" s="527">
        <v>1197492.73</v>
      </c>
      <c r="K1935" s="414" t="s">
        <v>1712</v>
      </c>
      <c r="L1935" s="414">
        <v>60</v>
      </c>
      <c r="M1935" s="271"/>
      <c r="N1935" s="271"/>
      <c r="O1935" s="271"/>
    </row>
    <row r="1936" spans="3:15" s="421" customFormat="1" ht="15" customHeight="1">
      <c r="C1936" s="412">
        <v>758</v>
      </c>
      <c r="D1936" s="497" t="s">
        <v>2256</v>
      </c>
      <c r="E1936" s="629" t="s">
        <v>5625</v>
      </c>
      <c r="F1936" s="507"/>
      <c r="G1936" s="509" t="s">
        <v>5632</v>
      </c>
      <c r="H1936" s="673" t="s">
        <v>5633</v>
      </c>
      <c r="I1936" s="527">
        <v>2160000</v>
      </c>
      <c r="J1936" s="527">
        <v>1197492.73</v>
      </c>
      <c r="K1936" s="414" t="s">
        <v>1712</v>
      </c>
      <c r="L1936" s="414">
        <v>60</v>
      </c>
      <c r="M1936" s="271"/>
      <c r="N1936" s="271"/>
      <c r="O1936" s="271"/>
    </row>
    <row r="1937" spans="2:15" s="421" customFormat="1" ht="15" customHeight="1">
      <c r="C1937" s="412">
        <v>759</v>
      </c>
      <c r="D1937" s="497" t="s">
        <v>2256</v>
      </c>
      <c r="E1937" s="629" t="s">
        <v>1878</v>
      </c>
      <c r="F1937" s="630"/>
      <c r="G1937" s="509" t="s">
        <v>5634</v>
      </c>
      <c r="H1937" s="673" t="s">
        <v>5635</v>
      </c>
      <c r="I1937" s="527">
        <v>5324422.8</v>
      </c>
      <c r="J1937" s="527">
        <v>2963981.82</v>
      </c>
      <c r="K1937" s="414" t="s">
        <v>1712</v>
      </c>
      <c r="L1937" s="414">
        <v>60</v>
      </c>
      <c r="M1937" s="271"/>
      <c r="N1937" s="271"/>
      <c r="O1937" s="271"/>
    </row>
    <row r="1938" spans="2:15" s="421" customFormat="1" ht="15" customHeight="1">
      <c r="C1938" s="412">
        <v>760</v>
      </c>
      <c r="D1938" s="497" t="s">
        <v>2256</v>
      </c>
      <c r="E1938" s="629" t="s">
        <v>4862</v>
      </c>
      <c r="F1938" s="507"/>
      <c r="G1938" s="509" t="s">
        <v>5636</v>
      </c>
      <c r="H1938" s="673" t="s">
        <v>5637</v>
      </c>
      <c r="I1938" s="707">
        <v>339000</v>
      </c>
      <c r="J1938" s="707">
        <v>339000</v>
      </c>
      <c r="K1938" s="416" t="s">
        <v>1707</v>
      </c>
      <c r="L1938" s="414">
        <v>30</v>
      </c>
      <c r="M1938" s="271"/>
      <c r="N1938" s="271"/>
      <c r="O1938" s="271"/>
    </row>
    <row r="1939" spans="2:15" s="421" customFormat="1" ht="15" customHeight="1">
      <c r="C1939" s="412">
        <v>761</v>
      </c>
      <c r="D1939" s="497" t="s">
        <v>2256</v>
      </c>
      <c r="E1939" s="629" t="s">
        <v>4862</v>
      </c>
      <c r="F1939" s="507"/>
      <c r="G1939" s="509" t="s">
        <v>5638</v>
      </c>
      <c r="H1939" s="710" t="s">
        <v>5639</v>
      </c>
      <c r="I1939" s="527">
        <v>339000</v>
      </c>
      <c r="J1939" s="527">
        <v>339000</v>
      </c>
      <c r="K1939" s="416" t="s">
        <v>1707</v>
      </c>
      <c r="L1939" s="414">
        <v>30</v>
      </c>
      <c r="M1939" s="271"/>
      <c r="N1939" s="271"/>
      <c r="O1939" s="271"/>
    </row>
    <row r="1940" spans="2:15" s="421" customFormat="1" ht="15" customHeight="1">
      <c r="C1940" s="418"/>
      <c r="D1940" s="419"/>
      <c r="E1940" s="447"/>
      <c r="F1940" s="1009"/>
      <c r="G1940" s="420"/>
      <c r="H1940" s="711"/>
      <c r="I1940" s="436">
        <f>SUM(I1172:I1939)</f>
        <v>935394413.65999877</v>
      </c>
      <c r="J1940" s="437">
        <f>SUM(J1172:J1939)</f>
        <v>421652542.06999969</v>
      </c>
      <c r="K1940" s="712"/>
      <c r="L1940" s="946">
        <f>SUM(L1172:L1939)</f>
        <v>16727.344285714287</v>
      </c>
      <c r="M1940" s="271"/>
      <c r="N1940" s="271"/>
      <c r="O1940" s="271"/>
    </row>
    <row r="1941" spans="2:15" s="774" customFormat="1" ht="15" customHeight="1">
      <c r="C1941" s="1656" t="s">
        <v>6773</v>
      </c>
      <c r="D1941" s="1656"/>
      <c r="E1941" s="775"/>
      <c r="F1941" s="1021"/>
      <c r="G1941" s="777"/>
      <c r="H1941" s="771"/>
      <c r="I1941" s="772"/>
      <c r="J1941" s="773"/>
      <c r="K1941" s="771"/>
      <c r="L1941" s="947"/>
      <c r="M1941" s="776"/>
      <c r="N1941" s="776"/>
      <c r="O1941" s="776"/>
    </row>
    <row r="1942" spans="2:15" s="421" customFormat="1" ht="15" customHeight="1">
      <c r="C1942" s="271"/>
      <c r="D1942" s="271"/>
      <c r="E1942" s="271"/>
      <c r="F1942" s="1009"/>
      <c r="G1942" s="271"/>
      <c r="H1942" s="271"/>
      <c r="I1942" s="271"/>
      <c r="J1942" s="271"/>
      <c r="K1942" s="271"/>
      <c r="L1942" s="271"/>
      <c r="M1942" s="271"/>
      <c r="N1942" s="271"/>
      <c r="O1942" s="271"/>
    </row>
    <row r="1943" spans="2:15" s="421" customFormat="1" ht="30" customHeight="1">
      <c r="B1943" s="1496" t="s">
        <v>3935</v>
      </c>
      <c r="C1943" s="1496"/>
      <c r="D1943" s="739" t="s">
        <v>2228</v>
      </c>
      <c r="E1943" s="739" t="s">
        <v>2221</v>
      </c>
      <c r="F1943" s="966" t="s">
        <v>2240</v>
      </c>
      <c r="G1943" s="739" t="s">
        <v>2256</v>
      </c>
      <c r="H1943" s="739" t="s">
        <v>2220</v>
      </c>
      <c r="I1943" s="739" t="s">
        <v>2222</v>
      </c>
      <c r="J1943" s="739" t="s">
        <v>2219</v>
      </c>
      <c r="K1943" s="739" t="s">
        <v>2227</v>
      </c>
      <c r="L1943" s="739" t="s">
        <v>2223</v>
      </c>
      <c r="M1943" s="739" t="s">
        <v>2224</v>
      </c>
      <c r="O1943" s="271"/>
    </row>
    <row r="1944" spans="2:15" s="421" customFormat="1" ht="18">
      <c r="B1944" s="1494" t="s">
        <v>1737</v>
      </c>
      <c r="C1944" s="1494"/>
      <c r="D1944" s="948"/>
      <c r="E1944" s="949"/>
      <c r="F1944" s="1022">
        <v>33.299999999999997</v>
      </c>
      <c r="G1944" s="948"/>
      <c r="H1944" s="948"/>
      <c r="I1944" s="948"/>
      <c r="J1944" s="948"/>
      <c r="K1944" s="950">
        <v>44</v>
      </c>
      <c r="L1944" s="950"/>
      <c r="M1944" s="951">
        <v>254.2</v>
      </c>
      <c r="O1944" s="271"/>
    </row>
    <row r="1945" spans="2:15" s="421" customFormat="1" ht="18">
      <c r="B1945" s="1494" t="s">
        <v>5125</v>
      </c>
      <c r="C1945" s="1494"/>
      <c r="D1945" s="948"/>
      <c r="E1945" s="951"/>
      <c r="F1945" s="1022">
        <v>34</v>
      </c>
      <c r="G1945" s="948"/>
      <c r="H1945" s="948"/>
      <c r="I1945" s="948"/>
      <c r="J1945" s="948"/>
      <c r="K1945" s="950"/>
      <c r="L1945" s="950"/>
      <c r="M1945" s="951"/>
      <c r="O1945" s="271"/>
    </row>
    <row r="1946" spans="2:15" s="421" customFormat="1" ht="18">
      <c r="B1946" s="1494" t="s">
        <v>1709</v>
      </c>
      <c r="C1946" s="1494"/>
      <c r="D1946" s="948">
        <v>144</v>
      </c>
      <c r="E1946" s="948"/>
      <c r="F1946" s="1022">
        <v>33.1</v>
      </c>
      <c r="G1946" s="948"/>
      <c r="H1946" s="948"/>
      <c r="I1946" s="948">
        <v>209</v>
      </c>
      <c r="J1946" s="948">
        <v>46</v>
      </c>
      <c r="K1946" s="950">
        <v>329.1</v>
      </c>
      <c r="L1946" s="950">
        <v>787.9</v>
      </c>
      <c r="M1946" s="951">
        <v>163.4</v>
      </c>
      <c r="O1946" s="271"/>
    </row>
    <row r="1947" spans="2:15" s="421" customFormat="1" ht="15" customHeight="1">
      <c r="B1947" s="1494" t="s">
        <v>1707</v>
      </c>
      <c r="C1947" s="1494"/>
      <c r="D1947" s="950"/>
      <c r="E1947" s="950">
        <v>24</v>
      </c>
      <c r="F1947" s="1023">
        <v>113</v>
      </c>
      <c r="G1947" s="950">
        <v>480</v>
      </c>
      <c r="H1947" s="950">
        <v>346.3</v>
      </c>
      <c r="I1947" s="950">
        <v>20</v>
      </c>
      <c r="J1947" s="950">
        <v>31.4</v>
      </c>
      <c r="K1947" s="950">
        <v>464</v>
      </c>
      <c r="L1947" s="950">
        <v>1890</v>
      </c>
      <c r="M1947" s="951">
        <v>226.2</v>
      </c>
      <c r="O1947" s="271"/>
    </row>
    <row r="1948" spans="2:15" s="421" customFormat="1" ht="18">
      <c r="B1948" s="1494" t="s">
        <v>1711</v>
      </c>
      <c r="C1948" s="1494"/>
      <c r="D1948" s="948"/>
      <c r="E1948" s="948"/>
      <c r="F1948" s="1022"/>
      <c r="G1948" s="948"/>
      <c r="H1948" s="948"/>
      <c r="I1948" s="948"/>
      <c r="J1948" s="948"/>
      <c r="K1948" s="950">
        <v>427.8</v>
      </c>
      <c r="L1948" s="950"/>
      <c r="M1948" s="951">
        <v>48</v>
      </c>
      <c r="O1948" s="271"/>
    </row>
    <row r="1949" spans="2:15" s="421" customFormat="1" ht="33" customHeight="1">
      <c r="B1949" s="1494" t="s">
        <v>1712</v>
      </c>
      <c r="C1949" s="1494"/>
      <c r="D1949" s="950"/>
      <c r="E1949" s="950">
        <v>935</v>
      </c>
      <c r="F1949" s="1023">
        <v>2492</v>
      </c>
      <c r="G1949" s="950">
        <v>931</v>
      </c>
      <c r="H1949" s="950">
        <v>631.1</v>
      </c>
      <c r="I1949" s="950">
        <v>2332</v>
      </c>
      <c r="J1949" s="950">
        <v>82.5</v>
      </c>
      <c r="K1949" s="950">
        <v>37.1</v>
      </c>
      <c r="L1949" s="950">
        <v>72.7</v>
      </c>
      <c r="M1949" s="951">
        <v>245.6</v>
      </c>
      <c r="O1949" s="271"/>
    </row>
    <row r="1950" spans="2:15" s="421" customFormat="1" ht="18">
      <c r="B1950" s="1494" t="s">
        <v>1710</v>
      </c>
      <c r="C1950" s="1494"/>
      <c r="D1950" s="948"/>
      <c r="E1950" s="948"/>
      <c r="F1950" s="1022">
        <v>178.1</v>
      </c>
      <c r="G1950" s="948"/>
      <c r="H1950" s="948"/>
      <c r="I1950" s="948">
        <v>3</v>
      </c>
      <c r="J1950" s="948"/>
      <c r="K1950" s="950">
        <v>4</v>
      </c>
      <c r="L1950" s="950"/>
      <c r="M1950" s="951"/>
      <c r="O1950" s="271"/>
    </row>
    <row r="1951" spans="2:15" s="421" customFormat="1" ht="33" customHeight="1">
      <c r="B1951" s="1494" t="s">
        <v>1713</v>
      </c>
      <c r="C1951" s="1494"/>
      <c r="D1951" s="950"/>
      <c r="E1951" s="950"/>
      <c r="F1951" s="1023"/>
      <c r="G1951" s="950">
        <v>15</v>
      </c>
      <c r="H1951" s="950"/>
      <c r="I1951" s="950"/>
      <c r="J1951" s="950"/>
      <c r="K1951" s="950"/>
      <c r="L1951" s="950">
        <v>26.2</v>
      </c>
      <c r="M1951" s="951"/>
      <c r="O1951" s="271"/>
    </row>
    <row r="1952" spans="2:15" s="421" customFormat="1" ht="15" customHeight="1">
      <c r="B1952" s="1495" t="s">
        <v>3938</v>
      </c>
      <c r="C1952" s="1495"/>
      <c r="D1952" s="952">
        <f t="shared" ref="D1952:L1952" si="10">SUBTOTAL(9,D1944:D1951)</f>
        <v>144</v>
      </c>
      <c r="E1952" s="952">
        <f t="shared" si="10"/>
        <v>959</v>
      </c>
      <c r="F1952" s="1024">
        <f t="shared" si="10"/>
        <v>2883.5</v>
      </c>
      <c r="G1952" s="952">
        <f t="shared" si="10"/>
        <v>1426</v>
      </c>
      <c r="H1952" s="952">
        <f t="shared" si="10"/>
        <v>977.40000000000009</v>
      </c>
      <c r="I1952" s="952">
        <f t="shared" si="10"/>
        <v>2564</v>
      </c>
      <c r="J1952" s="952">
        <f t="shared" si="10"/>
        <v>159.9</v>
      </c>
      <c r="K1952" s="952">
        <f t="shared" si="10"/>
        <v>1306</v>
      </c>
      <c r="L1952" s="952">
        <f t="shared" si="10"/>
        <v>2776.7999999999997</v>
      </c>
      <c r="M1952" s="952">
        <f>SUBTOTAL(9,M1944:M1951)</f>
        <v>937.4</v>
      </c>
      <c r="O1952" s="271"/>
    </row>
    <row r="1953" spans="2:15" s="421" customFormat="1" ht="15" customHeight="1">
      <c r="B1953" s="1473"/>
      <c r="C1953" s="1473"/>
      <c r="D1953" s="662"/>
      <c r="E1953" s="662"/>
      <c r="F1953" s="413"/>
      <c r="G1953" s="419"/>
      <c r="H1953" s="516"/>
      <c r="I1953" s="516"/>
      <c r="J1953" s="419"/>
      <c r="K1953" s="717"/>
      <c r="L1953" s="718"/>
      <c r="M1953" s="271"/>
      <c r="N1953" s="271"/>
      <c r="O1953" s="271"/>
    </row>
    <row r="1954" spans="2:15" s="421" customFormat="1" ht="34.5" customHeight="1">
      <c r="B1954" s="1496" t="s">
        <v>3935</v>
      </c>
      <c r="C1954" s="1496"/>
      <c r="D1954" s="739" t="s">
        <v>2225</v>
      </c>
      <c r="E1954" s="739" t="s">
        <v>2226</v>
      </c>
      <c r="F1954" s="966" t="s">
        <v>2517</v>
      </c>
      <c r="G1954" s="739" t="s">
        <v>5640</v>
      </c>
      <c r="H1954" s="739" t="s">
        <v>5641</v>
      </c>
      <c r="I1954" s="739" t="s">
        <v>2352</v>
      </c>
      <c r="J1954" s="739" t="s">
        <v>2505</v>
      </c>
      <c r="K1954" s="739" t="s">
        <v>5231</v>
      </c>
      <c r="L1954" s="739" t="s">
        <v>5642</v>
      </c>
      <c r="M1954" s="271"/>
      <c r="N1954" s="271"/>
      <c r="O1954" s="271"/>
    </row>
    <row r="1955" spans="2:15" s="421" customFormat="1" ht="15" customHeight="1">
      <c r="B1955" s="1494" t="s">
        <v>1737</v>
      </c>
      <c r="C1955" s="1494"/>
      <c r="D1955" s="948"/>
      <c r="E1955" s="948">
        <v>16.3</v>
      </c>
      <c r="F1955" s="1022"/>
      <c r="G1955" s="948"/>
      <c r="H1955" s="948">
        <v>84</v>
      </c>
      <c r="I1955" s="948"/>
      <c r="J1955" s="948"/>
      <c r="K1955" s="950">
        <v>60.2</v>
      </c>
      <c r="L1955" s="950">
        <v>15</v>
      </c>
      <c r="M1955" s="271"/>
      <c r="N1955" s="271"/>
      <c r="O1955" s="271"/>
    </row>
    <row r="1956" spans="2:15" s="421" customFormat="1" ht="15" customHeight="1">
      <c r="B1956" s="1494" t="s">
        <v>1709</v>
      </c>
      <c r="C1956" s="1494"/>
      <c r="D1956" s="948"/>
      <c r="E1956" s="948">
        <v>48.6</v>
      </c>
      <c r="F1956" s="1022"/>
      <c r="G1956" s="948"/>
      <c r="H1956" s="948">
        <v>60</v>
      </c>
      <c r="I1956" s="948">
        <v>56</v>
      </c>
      <c r="J1956" s="948">
        <v>5</v>
      </c>
      <c r="K1956" s="950">
        <v>50.2</v>
      </c>
      <c r="L1956" s="950">
        <v>107</v>
      </c>
      <c r="M1956" s="271"/>
      <c r="N1956" s="271"/>
      <c r="O1956" s="271"/>
    </row>
    <row r="1957" spans="2:15" s="421" customFormat="1" ht="15" customHeight="1">
      <c r="B1957" s="1494" t="s">
        <v>1707</v>
      </c>
      <c r="C1957" s="1494"/>
      <c r="D1957" s="950">
        <v>16</v>
      </c>
      <c r="E1957" s="950">
        <v>417</v>
      </c>
      <c r="F1957" s="1023">
        <v>20</v>
      </c>
      <c r="G1957" s="950">
        <v>197.6</v>
      </c>
      <c r="H1957" s="950">
        <v>10</v>
      </c>
      <c r="I1957" s="950">
        <v>34.5</v>
      </c>
      <c r="J1957" s="950">
        <v>13</v>
      </c>
      <c r="K1957" s="950">
        <v>20.100000000000001</v>
      </c>
      <c r="L1957" s="950">
        <v>7</v>
      </c>
      <c r="M1957" s="271"/>
      <c r="N1957" s="271"/>
      <c r="O1957" s="271"/>
    </row>
    <row r="1958" spans="2:15" s="421" customFormat="1" ht="15" customHeight="1">
      <c r="B1958" s="1494" t="s">
        <v>1711</v>
      </c>
      <c r="C1958" s="1494"/>
      <c r="D1958" s="948"/>
      <c r="E1958" s="948">
        <v>306.2</v>
      </c>
      <c r="F1958" s="1022"/>
      <c r="G1958" s="948"/>
      <c r="H1958" s="948"/>
      <c r="I1958" s="948"/>
      <c r="J1958" s="948"/>
      <c r="K1958" s="950"/>
      <c r="L1958" s="950"/>
      <c r="M1958" s="271"/>
      <c r="N1958" s="271"/>
      <c r="O1958" s="271"/>
    </row>
    <row r="1959" spans="2:15" s="421" customFormat="1" ht="15" customHeight="1">
      <c r="B1959" s="1494" t="s">
        <v>1712</v>
      </c>
      <c r="C1959" s="1494"/>
      <c r="D1959" s="950">
        <v>275</v>
      </c>
      <c r="E1959" s="950">
        <v>31.8</v>
      </c>
      <c r="F1959" s="1023">
        <v>194</v>
      </c>
      <c r="G1959" s="950"/>
      <c r="H1959" s="950">
        <v>60</v>
      </c>
      <c r="I1959" s="950">
        <v>81</v>
      </c>
      <c r="J1959" s="950">
        <v>189</v>
      </c>
      <c r="K1959" s="950"/>
      <c r="L1959" s="950">
        <v>211</v>
      </c>
      <c r="M1959" s="271"/>
      <c r="N1959" s="271"/>
      <c r="O1959" s="271"/>
    </row>
    <row r="1960" spans="2:15" s="421" customFormat="1" ht="15" customHeight="1">
      <c r="B1960" s="1494" t="s">
        <v>1710</v>
      </c>
      <c r="C1960" s="1494"/>
      <c r="D1960" s="948">
        <v>5</v>
      </c>
      <c r="E1960" s="948"/>
      <c r="F1960" s="1022"/>
      <c r="G1960" s="948"/>
      <c r="H1960" s="948"/>
      <c r="I1960" s="948"/>
      <c r="J1960" s="948"/>
      <c r="K1960" s="949">
        <v>3.1</v>
      </c>
      <c r="L1960" s="950"/>
      <c r="M1960" s="271"/>
      <c r="N1960" s="271"/>
      <c r="O1960" s="271"/>
    </row>
    <row r="1961" spans="2:15" s="421" customFormat="1" ht="15" customHeight="1">
      <c r="B1961" s="1494" t="s">
        <v>1713</v>
      </c>
      <c r="C1961" s="1494"/>
      <c r="D1961" s="950"/>
      <c r="E1961" s="950"/>
      <c r="F1961" s="1023"/>
      <c r="G1961" s="950"/>
      <c r="H1961" s="950"/>
      <c r="I1961" s="950"/>
      <c r="J1961" s="950"/>
      <c r="K1961" s="950"/>
      <c r="L1961" s="950"/>
      <c r="M1961" s="271"/>
      <c r="N1961" s="271"/>
      <c r="O1961" s="271"/>
    </row>
    <row r="1962" spans="2:15" s="421" customFormat="1" ht="15" customHeight="1">
      <c r="B1962" s="1495" t="s">
        <v>3938</v>
      </c>
      <c r="C1962" s="1495"/>
      <c r="D1962" s="953">
        <f t="shared" ref="D1962:L1962" si="11">SUBTOTAL(9,D1955:D1961)</f>
        <v>296</v>
      </c>
      <c r="E1962" s="953">
        <f t="shared" si="11"/>
        <v>819.89999999999986</v>
      </c>
      <c r="F1962" s="1025">
        <f t="shared" si="11"/>
        <v>214</v>
      </c>
      <c r="G1962" s="953">
        <f t="shared" si="11"/>
        <v>197.6</v>
      </c>
      <c r="H1962" s="953">
        <f t="shared" si="11"/>
        <v>214</v>
      </c>
      <c r="I1962" s="953">
        <f t="shared" si="11"/>
        <v>171.5</v>
      </c>
      <c r="J1962" s="953">
        <f t="shared" si="11"/>
        <v>207</v>
      </c>
      <c r="K1962" s="953">
        <f t="shared" si="11"/>
        <v>133.6</v>
      </c>
      <c r="L1962" s="953">
        <f t="shared" si="11"/>
        <v>340</v>
      </c>
      <c r="M1962" s="271"/>
      <c r="N1962" s="271"/>
      <c r="O1962" s="271"/>
    </row>
    <row r="1963" spans="2:15" s="421" customFormat="1" ht="15" customHeight="1">
      <c r="C1963" s="419"/>
      <c r="D1963" s="447"/>
      <c r="E1963" s="447"/>
      <c r="F1963" s="420"/>
      <c r="G1963" s="413"/>
      <c r="H1963" s="720"/>
      <c r="I1963" s="452"/>
      <c r="J1963" s="413"/>
      <c r="K1963" s="721"/>
      <c r="L1963" s="718"/>
      <c r="M1963" s="271"/>
      <c r="N1963" s="271"/>
      <c r="O1963" s="271"/>
    </row>
    <row r="1964" spans="2:15" s="421" customFormat="1" ht="28.5" customHeight="1">
      <c r="B1964" s="1496" t="s">
        <v>3935</v>
      </c>
      <c r="C1964" s="1496"/>
      <c r="D1964" s="1491" t="s">
        <v>3944</v>
      </c>
      <c r="E1964" s="1491"/>
      <c r="F1964" s="420"/>
      <c r="G1964" s="413"/>
      <c r="H1964" s="720"/>
      <c r="I1964" s="452"/>
      <c r="J1964" s="413"/>
      <c r="K1964" s="721"/>
      <c r="L1964" s="718"/>
      <c r="M1964" s="271"/>
      <c r="N1964" s="271"/>
      <c r="O1964" s="271"/>
    </row>
    <row r="1965" spans="2:15" s="421" customFormat="1" ht="15" customHeight="1">
      <c r="B1965" s="1494" t="s">
        <v>1737</v>
      </c>
      <c r="C1965" s="1494"/>
      <c r="D1965" s="1499">
        <v>506.9</v>
      </c>
      <c r="E1965" s="1500"/>
      <c r="F1965" s="420"/>
      <c r="G1965" s="413"/>
      <c r="H1965" s="720"/>
      <c r="I1965" s="452"/>
      <c r="J1965" s="413"/>
      <c r="K1965" s="721"/>
      <c r="L1965" s="718"/>
      <c r="M1965" s="271"/>
      <c r="N1965" s="271"/>
      <c r="O1965" s="271"/>
    </row>
    <row r="1966" spans="2:15" s="421" customFormat="1" ht="15" customHeight="1">
      <c r="B1966" s="1494" t="s">
        <v>5125</v>
      </c>
      <c r="C1966" s="1494"/>
      <c r="D1966" s="1499">
        <v>34</v>
      </c>
      <c r="E1966" s="1500"/>
      <c r="F1966" s="420"/>
      <c r="G1966" s="413"/>
      <c r="H1966" s="720"/>
      <c r="I1966" s="452"/>
      <c r="J1966" s="413"/>
      <c r="K1966" s="721"/>
      <c r="L1966" s="718"/>
      <c r="M1966" s="271"/>
      <c r="N1966" s="271"/>
      <c r="O1966" s="271"/>
    </row>
    <row r="1967" spans="2:15" s="421" customFormat="1" ht="15" customHeight="1">
      <c r="B1967" s="1494" t="s">
        <v>1709</v>
      </c>
      <c r="C1967" s="1494"/>
      <c r="D1967" s="1499">
        <v>2039.1999999999998</v>
      </c>
      <c r="E1967" s="1500"/>
      <c r="F1967" s="420"/>
      <c r="G1967" s="413"/>
      <c r="H1967" s="720"/>
      <c r="I1967" s="452"/>
      <c r="J1967" s="413"/>
      <c r="K1967" s="721"/>
      <c r="L1967" s="718"/>
      <c r="M1967" s="271"/>
      <c r="N1967" s="271"/>
      <c r="O1967" s="271"/>
    </row>
    <row r="1968" spans="2:15" s="421" customFormat="1" ht="15" customHeight="1">
      <c r="B1968" s="1494" t="s">
        <v>1707</v>
      </c>
      <c r="C1968" s="1494"/>
      <c r="D1968" s="1499">
        <v>4330.1000000000004</v>
      </c>
      <c r="E1968" s="1500"/>
      <c r="F1968" s="420"/>
      <c r="G1968" s="413"/>
      <c r="H1968" s="720"/>
      <c r="I1968" s="452"/>
      <c r="J1968" s="413"/>
      <c r="K1968" s="721"/>
      <c r="L1968" s="718"/>
      <c r="M1968" s="271"/>
      <c r="N1968" s="271"/>
      <c r="O1968" s="271"/>
    </row>
    <row r="1969" spans="2:15" s="421" customFormat="1" ht="15" customHeight="1">
      <c r="B1969" s="1494" t="s">
        <v>1711</v>
      </c>
      <c r="C1969" s="1494"/>
      <c r="D1969" s="1499">
        <v>782</v>
      </c>
      <c r="E1969" s="1500"/>
      <c r="F1969" s="420"/>
      <c r="G1969" s="413"/>
      <c r="H1969" s="720"/>
      <c r="I1969" s="452"/>
      <c r="J1969" s="413"/>
      <c r="K1969" s="721"/>
      <c r="L1969" s="718"/>
      <c r="M1969" s="271"/>
      <c r="N1969" s="271"/>
      <c r="O1969" s="271"/>
    </row>
    <row r="1970" spans="2:15" s="421" customFormat="1" ht="15" customHeight="1">
      <c r="B1970" s="1494" t="s">
        <v>1712</v>
      </c>
      <c r="C1970" s="1494"/>
      <c r="D1970" s="1499">
        <v>8800</v>
      </c>
      <c r="E1970" s="1500"/>
      <c r="F1970" s="420"/>
      <c r="G1970" s="413"/>
      <c r="H1970" s="720"/>
      <c r="I1970" s="452"/>
      <c r="J1970" s="413"/>
      <c r="K1970" s="721"/>
      <c r="L1970" s="718"/>
      <c r="M1970" s="271"/>
      <c r="N1970" s="271"/>
      <c r="O1970" s="271"/>
    </row>
    <row r="1971" spans="2:15" s="421" customFormat="1" ht="15" customHeight="1">
      <c r="B1971" s="1494" t="s">
        <v>1710</v>
      </c>
      <c r="C1971" s="1494"/>
      <c r="D1971" s="1499">
        <v>193.2</v>
      </c>
      <c r="E1971" s="1500"/>
      <c r="F1971" s="420"/>
      <c r="G1971" s="413"/>
      <c r="H1971" s="720"/>
      <c r="I1971" s="452"/>
      <c r="J1971" s="413"/>
      <c r="K1971" s="721"/>
      <c r="L1971" s="718"/>
      <c r="M1971" s="271"/>
      <c r="N1971" s="271"/>
      <c r="O1971" s="271"/>
    </row>
    <row r="1972" spans="2:15" s="421" customFormat="1" ht="15" customHeight="1">
      <c r="B1972" s="1494" t="s">
        <v>1713</v>
      </c>
      <c r="C1972" s="1494"/>
      <c r="D1972" s="1499">
        <v>41.2</v>
      </c>
      <c r="E1972" s="1500"/>
      <c r="F1972" s="420"/>
      <c r="G1972" s="413"/>
      <c r="H1972" s="720"/>
      <c r="I1972" s="452"/>
      <c r="J1972" s="413"/>
      <c r="K1972" s="721"/>
      <c r="L1972" s="718"/>
      <c r="M1972" s="271"/>
      <c r="N1972" s="271"/>
      <c r="O1972" s="271"/>
    </row>
    <row r="1973" spans="2:15" s="421" customFormat="1" ht="15" customHeight="1">
      <c r="B1973" s="1495" t="s">
        <v>3938</v>
      </c>
      <c r="C1973" s="1495"/>
      <c r="D1973" s="1478">
        <f>SUBTOTAL(9,D1965:D1972)</f>
        <v>16726.600000000002</v>
      </c>
      <c r="E1973" s="1479"/>
      <c r="F1973" s="420"/>
      <c r="G1973" s="413"/>
      <c r="H1973" s="720"/>
      <c r="I1973" s="452"/>
      <c r="J1973" s="413"/>
      <c r="K1973" s="721"/>
      <c r="L1973" s="718"/>
      <c r="M1973" s="271"/>
      <c r="N1973" s="271"/>
      <c r="O1973" s="271"/>
    </row>
    <row r="1974" spans="2:15" s="421" customFormat="1" ht="15" customHeight="1">
      <c r="C1974" s="271"/>
      <c r="D1974" s="271"/>
      <c r="E1974" s="271"/>
      <c r="F1974" s="1009"/>
      <c r="G1974" s="271"/>
      <c r="H1974" s="271"/>
      <c r="I1974" s="271"/>
      <c r="J1974" s="271"/>
      <c r="K1974" s="271"/>
      <c r="L1974" s="271"/>
      <c r="M1974" s="271"/>
      <c r="N1974" s="271"/>
      <c r="O1974" s="271"/>
    </row>
    <row r="1975" spans="2:15" s="421" customFormat="1" ht="15" hidden="1" customHeight="1">
      <c r="C1975"/>
      <c r="D1975"/>
      <c r="E1975"/>
      <c r="F1975"/>
      <c r="G1975"/>
      <c r="H1975"/>
      <c r="I1975"/>
      <c r="J1975"/>
      <c r="K1975"/>
      <c r="L1975"/>
      <c r="M1975"/>
      <c r="N1975" s="271"/>
      <c r="O1975" s="271"/>
    </row>
    <row r="1976" spans="2:15" s="421" customFormat="1" ht="20.25" customHeight="1">
      <c r="C1976" s="1497" t="s">
        <v>1715</v>
      </c>
      <c r="D1976" s="1497"/>
      <c r="E1976" s="1497"/>
      <c r="F1976" s="1497"/>
      <c r="G1976" s="1497"/>
      <c r="H1976" s="1497"/>
      <c r="I1976" s="1497"/>
      <c r="J1976" s="1497"/>
      <c r="K1976" s="1497"/>
      <c r="L1976" s="1497"/>
      <c r="M1976" s="271"/>
      <c r="N1976" s="271"/>
      <c r="O1976" s="271"/>
    </row>
    <row r="1977" spans="2:15" s="421" customFormat="1" ht="15" customHeight="1">
      <c r="C1977" s="533"/>
      <c r="D1977" s="544"/>
      <c r="E1977" s="1498"/>
      <c r="F1977" s="1436"/>
      <c r="G1977" s="544"/>
      <c r="H1977" s="255"/>
      <c r="I1977" s="422"/>
      <c r="J1977" s="422"/>
      <c r="K1977" s="533"/>
      <c r="L1977" s="722"/>
      <c r="M1977" s="271"/>
      <c r="N1977" s="271"/>
      <c r="O1977" s="271"/>
    </row>
    <row r="1978" spans="2:15" s="421" customFormat="1" ht="38.25" customHeight="1">
      <c r="C1978" s="511" t="s">
        <v>3084</v>
      </c>
      <c r="D1978" s="511" t="s">
        <v>2220</v>
      </c>
      <c r="E1978" s="512" t="s">
        <v>1718</v>
      </c>
      <c r="F1978" s="256"/>
      <c r="G1978" s="395"/>
      <c r="H1978" s="254"/>
      <c r="I1978" s="422"/>
      <c r="J1978" s="422"/>
      <c r="K1978" s="533"/>
      <c r="L1978" s="722"/>
      <c r="M1978" s="271"/>
      <c r="N1978" s="271"/>
      <c r="O1978" s="271"/>
    </row>
    <row r="1979" spans="2:15" s="421" customFormat="1" ht="26.25" customHeight="1">
      <c r="C1979" s="741" t="s">
        <v>41</v>
      </c>
      <c r="D1979" s="743" t="s">
        <v>32</v>
      </c>
      <c r="E1979" s="742" t="s">
        <v>1720</v>
      </c>
      <c r="F1979" s="1518" t="s">
        <v>1727</v>
      </c>
      <c r="G1979" s="1519"/>
      <c r="H1979" s="1520"/>
      <c r="I1979" s="741" t="s">
        <v>1717</v>
      </c>
      <c r="J1979" s="744" t="s">
        <v>1725</v>
      </c>
      <c r="K1979" s="744" t="s">
        <v>1723</v>
      </c>
      <c r="M1979" s="271"/>
      <c r="N1979" s="271"/>
      <c r="O1979" s="271"/>
    </row>
    <row r="1980" spans="2:15" s="421" customFormat="1" ht="15" customHeight="1">
      <c r="C1980" s="391">
        <v>1</v>
      </c>
      <c r="D1980" s="414" t="s">
        <v>2228</v>
      </c>
      <c r="E1980" s="417">
        <v>1038461</v>
      </c>
      <c r="F1980" s="1475" t="s">
        <v>2229</v>
      </c>
      <c r="G1980" s="1476"/>
      <c r="H1980" s="1477"/>
      <c r="I1980" s="424">
        <v>6</v>
      </c>
      <c r="J1980" s="417">
        <v>2.4</v>
      </c>
      <c r="K1980" s="954">
        <f t="shared" ref="K1980:K2043" si="12">I1980*J1980</f>
        <v>14.399999999999999</v>
      </c>
      <c r="M1980" s="271"/>
      <c r="N1980" s="271"/>
      <c r="O1980" s="271"/>
    </row>
    <row r="1981" spans="2:15" s="421" customFormat="1" ht="15" customHeight="1">
      <c r="C1981" s="391">
        <v>2</v>
      </c>
      <c r="D1981" s="414" t="s">
        <v>2228</v>
      </c>
      <c r="E1981" s="417">
        <v>1038461</v>
      </c>
      <c r="F1981" s="1475" t="s">
        <v>2229</v>
      </c>
      <c r="G1981" s="1476"/>
      <c r="H1981" s="1477"/>
      <c r="I1981" s="424">
        <v>6</v>
      </c>
      <c r="J1981" s="417">
        <v>2.4</v>
      </c>
      <c r="K1981" s="954">
        <f t="shared" si="12"/>
        <v>14.399999999999999</v>
      </c>
      <c r="M1981" s="271"/>
      <c r="N1981" s="271"/>
      <c r="O1981" s="271"/>
    </row>
    <row r="1982" spans="2:15" s="421" customFormat="1" ht="15" customHeight="1">
      <c r="C1982" s="391">
        <v>3</v>
      </c>
      <c r="D1982" s="414" t="s">
        <v>2228</v>
      </c>
      <c r="E1982" s="417">
        <v>1038461</v>
      </c>
      <c r="F1982" s="1475" t="s">
        <v>2229</v>
      </c>
      <c r="G1982" s="1476"/>
      <c r="H1982" s="1477"/>
      <c r="I1982" s="424">
        <v>1</v>
      </c>
      <c r="J1982" s="417">
        <v>2.4</v>
      </c>
      <c r="K1982" s="954">
        <f t="shared" si="12"/>
        <v>2.4</v>
      </c>
      <c r="M1982" s="271"/>
      <c r="N1982" s="271"/>
      <c r="O1982" s="271"/>
    </row>
    <row r="1983" spans="2:15" s="421" customFormat="1" ht="15" customHeight="1">
      <c r="C1983" s="391">
        <v>4</v>
      </c>
      <c r="D1983" s="414" t="s">
        <v>2228</v>
      </c>
      <c r="E1983" s="417">
        <v>1038462</v>
      </c>
      <c r="F1983" s="1475" t="s">
        <v>2230</v>
      </c>
      <c r="G1983" s="1476"/>
      <c r="H1983" s="1477"/>
      <c r="I1983" s="424">
        <v>2</v>
      </c>
      <c r="J1983" s="417">
        <v>2.4</v>
      </c>
      <c r="K1983" s="954">
        <f t="shared" si="12"/>
        <v>4.8</v>
      </c>
      <c r="M1983" s="271"/>
      <c r="N1983" s="271"/>
      <c r="O1983" s="271"/>
    </row>
    <row r="1984" spans="2:15" s="421" customFormat="1" ht="15" customHeight="1">
      <c r="C1984" s="391">
        <v>5</v>
      </c>
      <c r="D1984" s="414" t="s">
        <v>2228</v>
      </c>
      <c r="E1984" s="417">
        <v>1038463</v>
      </c>
      <c r="F1984" s="1475" t="s">
        <v>2231</v>
      </c>
      <c r="G1984" s="1476"/>
      <c r="H1984" s="1477"/>
      <c r="I1984" s="424">
        <v>3</v>
      </c>
      <c r="J1984" s="417">
        <v>2.4</v>
      </c>
      <c r="K1984" s="954">
        <f t="shared" si="12"/>
        <v>7.1999999999999993</v>
      </c>
      <c r="M1984" s="271"/>
      <c r="N1984" s="271"/>
      <c r="O1984" s="271"/>
    </row>
    <row r="1985" spans="3:15" s="421" customFormat="1" ht="15" customHeight="1">
      <c r="C1985" s="391">
        <v>6</v>
      </c>
      <c r="D1985" s="414" t="s">
        <v>2228</v>
      </c>
      <c r="E1985" s="417">
        <v>1038464</v>
      </c>
      <c r="F1985" s="1475" t="s">
        <v>2232</v>
      </c>
      <c r="G1985" s="1476"/>
      <c r="H1985" s="1477"/>
      <c r="I1985" s="424">
        <v>4</v>
      </c>
      <c r="J1985" s="417">
        <v>2.4</v>
      </c>
      <c r="K1985" s="954">
        <f t="shared" si="12"/>
        <v>9.6</v>
      </c>
      <c r="M1985" s="271"/>
      <c r="N1985" s="271"/>
      <c r="O1985" s="271"/>
    </row>
    <row r="1986" spans="3:15" s="421" customFormat="1" ht="15" customHeight="1">
      <c r="C1986" s="391">
        <v>7</v>
      </c>
      <c r="D1986" s="414" t="s">
        <v>2228</v>
      </c>
      <c r="E1986" s="417">
        <v>1038464</v>
      </c>
      <c r="F1986" s="1475" t="s">
        <v>2232</v>
      </c>
      <c r="G1986" s="1476"/>
      <c r="H1986" s="1477"/>
      <c r="I1986" s="424">
        <v>2</v>
      </c>
      <c r="J1986" s="417">
        <v>2.4</v>
      </c>
      <c r="K1986" s="954">
        <f t="shared" si="12"/>
        <v>4.8</v>
      </c>
      <c r="M1986" s="271"/>
      <c r="N1986" s="271"/>
      <c r="O1986" s="271"/>
    </row>
    <row r="1987" spans="3:15" s="421" customFormat="1" ht="15" customHeight="1">
      <c r="C1987" s="391">
        <v>8</v>
      </c>
      <c r="D1987" s="414" t="s">
        <v>2228</v>
      </c>
      <c r="E1987" s="417">
        <v>1038464</v>
      </c>
      <c r="F1987" s="1475" t="s">
        <v>2232</v>
      </c>
      <c r="G1987" s="1476"/>
      <c r="H1987" s="1477"/>
      <c r="I1987" s="424">
        <v>7</v>
      </c>
      <c r="J1987" s="417">
        <v>2.4</v>
      </c>
      <c r="K1987" s="954">
        <f t="shared" si="12"/>
        <v>16.8</v>
      </c>
      <c r="M1987" s="271"/>
      <c r="N1987" s="271"/>
      <c r="O1987" s="271"/>
    </row>
    <row r="1988" spans="3:15" s="421" customFormat="1" ht="15" customHeight="1">
      <c r="C1988" s="391">
        <v>9</v>
      </c>
      <c r="D1988" s="414" t="s">
        <v>2228</v>
      </c>
      <c r="E1988" s="417">
        <v>1038464</v>
      </c>
      <c r="F1988" s="1475" t="s">
        <v>2232</v>
      </c>
      <c r="G1988" s="1476"/>
      <c r="H1988" s="1477"/>
      <c r="I1988" s="424">
        <v>2</v>
      </c>
      <c r="J1988" s="417">
        <v>2.4</v>
      </c>
      <c r="K1988" s="954">
        <f t="shared" si="12"/>
        <v>4.8</v>
      </c>
      <c r="M1988" s="271"/>
      <c r="N1988" s="271"/>
      <c r="O1988" s="271"/>
    </row>
    <row r="1989" spans="3:15" s="421" customFormat="1" ht="15" customHeight="1">
      <c r="C1989" s="391">
        <v>10</v>
      </c>
      <c r="D1989" s="414" t="s">
        <v>2228</v>
      </c>
      <c r="E1989" s="417">
        <v>1038465</v>
      </c>
      <c r="F1989" s="1475" t="s">
        <v>2233</v>
      </c>
      <c r="G1989" s="1476"/>
      <c r="H1989" s="1477"/>
      <c r="I1989" s="424">
        <v>6</v>
      </c>
      <c r="J1989" s="417">
        <v>2.4</v>
      </c>
      <c r="K1989" s="954">
        <f t="shared" si="12"/>
        <v>14.399999999999999</v>
      </c>
      <c r="M1989" s="271"/>
      <c r="N1989" s="271"/>
      <c r="O1989" s="271"/>
    </row>
    <row r="1990" spans="3:15" s="421" customFormat="1" ht="15" customHeight="1">
      <c r="C1990" s="391">
        <v>11</v>
      </c>
      <c r="D1990" s="414" t="s">
        <v>2228</v>
      </c>
      <c r="E1990" s="417">
        <v>1038469</v>
      </c>
      <c r="F1990" s="1475" t="s">
        <v>3145</v>
      </c>
      <c r="G1990" s="1476"/>
      <c r="H1990" s="1477"/>
      <c r="I1990" s="424">
        <v>7</v>
      </c>
      <c r="J1990" s="417">
        <v>2.4</v>
      </c>
      <c r="K1990" s="954">
        <f t="shared" si="12"/>
        <v>16.8</v>
      </c>
      <c r="M1990" s="271"/>
      <c r="N1990" s="271"/>
      <c r="O1990" s="271"/>
    </row>
    <row r="1991" spans="3:15" s="421" customFormat="1" ht="15" customHeight="1">
      <c r="C1991" s="391">
        <v>12</v>
      </c>
      <c r="D1991" s="414" t="s">
        <v>2228</v>
      </c>
      <c r="E1991" s="417">
        <v>1038475</v>
      </c>
      <c r="F1991" s="1475" t="s">
        <v>3130</v>
      </c>
      <c r="G1991" s="1476"/>
      <c r="H1991" s="1477"/>
      <c r="I1991" s="424">
        <v>44</v>
      </c>
      <c r="J1991" s="417">
        <v>2</v>
      </c>
      <c r="K1991" s="954">
        <f t="shared" si="12"/>
        <v>88</v>
      </c>
      <c r="M1991" s="271"/>
      <c r="N1991" s="271"/>
      <c r="O1991" s="271"/>
    </row>
    <row r="1992" spans="3:15" s="421" customFormat="1" ht="15" customHeight="1">
      <c r="C1992" s="391">
        <v>13</v>
      </c>
      <c r="D1992" s="414" t="s">
        <v>2228</v>
      </c>
      <c r="E1992" s="417">
        <v>1038475</v>
      </c>
      <c r="F1992" s="1475" t="s">
        <v>3130</v>
      </c>
      <c r="G1992" s="1476"/>
      <c r="H1992" s="1477"/>
      <c r="I1992" s="424">
        <v>38</v>
      </c>
      <c r="J1992" s="417">
        <v>2</v>
      </c>
      <c r="K1992" s="954">
        <f t="shared" si="12"/>
        <v>76</v>
      </c>
      <c r="M1992" s="271"/>
      <c r="N1992" s="271"/>
      <c r="O1992" s="271"/>
    </row>
    <row r="1993" spans="3:15" s="421" customFormat="1" ht="15" customHeight="1">
      <c r="C1993" s="391">
        <v>14</v>
      </c>
      <c r="D1993" s="414" t="s">
        <v>2228</v>
      </c>
      <c r="E1993" s="417">
        <v>1366952</v>
      </c>
      <c r="F1993" s="1475" t="s">
        <v>3148</v>
      </c>
      <c r="G1993" s="1476"/>
      <c r="H1993" s="1477"/>
      <c r="I1993" s="424">
        <v>20</v>
      </c>
      <c r="J1993" s="417">
        <v>2.8</v>
      </c>
      <c r="K1993" s="954">
        <f t="shared" si="12"/>
        <v>56</v>
      </c>
      <c r="M1993" s="271"/>
      <c r="N1993" s="271"/>
      <c r="O1993" s="271"/>
    </row>
    <row r="1994" spans="3:15" s="421" customFormat="1" ht="15" customHeight="1">
      <c r="C1994" s="391">
        <v>15</v>
      </c>
      <c r="D1994" s="414" t="s">
        <v>2228</v>
      </c>
      <c r="E1994" s="417">
        <v>1366952</v>
      </c>
      <c r="F1994" s="1475" t="s">
        <v>3148</v>
      </c>
      <c r="G1994" s="1476"/>
      <c r="H1994" s="1477"/>
      <c r="I1994" s="424">
        <v>97</v>
      </c>
      <c r="J1994" s="417">
        <v>2.8</v>
      </c>
      <c r="K1994" s="954">
        <f t="shared" si="12"/>
        <v>271.59999999999997</v>
      </c>
      <c r="M1994" s="271"/>
      <c r="N1994" s="271"/>
      <c r="O1994" s="271"/>
    </row>
    <row r="1995" spans="3:15" s="421" customFormat="1" ht="15" customHeight="1">
      <c r="C1995" s="391">
        <v>16</v>
      </c>
      <c r="D1995" s="414" t="s">
        <v>2228</v>
      </c>
      <c r="E1995" s="417">
        <v>1366954</v>
      </c>
      <c r="F1995" s="1475" t="s">
        <v>3118</v>
      </c>
      <c r="G1995" s="1476"/>
      <c r="H1995" s="1477"/>
      <c r="I1995" s="424">
        <v>21</v>
      </c>
      <c r="J1995" s="417">
        <v>2.8</v>
      </c>
      <c r="K1995" s="954">
        <f t="shared" si="12"/>
        <v>58.8</v>
      </c>
      <c r="M1995" s="271"/>
      <c r="N1995" s="271"/>
      <c r="O1995" s="271"/>
    </row>
    <row r="1996" spans="3:15" s="421" customFormat="1" ht="15" customHeight="1">
      <c r="C1996" s="391">
        <v>17</v>
      </c>
      <c r="D1996" s="414" t="s">
        <v>2228</v>
      </c>
      <c r="E1996" s="417">
        <v>1366955</v>
      </c>
      <c r="F1996" s="1475" t="s">
        <v>3359</v>
      </c>
      <c r="G1996" s="1476"/>
      <c r="H1996" s="1477"/>
      <c r="I1996" s="424">
        <v>14</v>
      </c>
      <c r="J1996" s="417">
        <v>2.8</v>
      </c>
      <c r="K1996" s="954">
        <f t="shared" si="12"/>
        <v>39.199999999999996</v>
      </c>
      <c r="M1996" s="271"/>
      <c r="N1996" s="271"/>
      <c r="O1996" s="271"/>
    </row>
    <row r="1997" spans="3:15" s="421" customFormat="1" ht="15" customHeight="1">
      <c r="C1997" s="391">
        <v>18</v>
      </c>
      <c r="D1997" s="414" t="s">
        <v>2228</v>
      </c>
      <c r="E1997" s="417">
        <v>1333457</v>
      </c>
      <c r="F1997" s="1475" t="s">
        <v>3292</v>
      </c>
      <c r="G1997" s="1476"/>
      <c r="H1997" s="1477"/>
      <c r="I1997" s="424">
        <v>97</v>
      </c>
      <c r="J1997" s="417">
        <v>0.4</v>
      </c>
      <c r="K1997" s="954">
        <f t="shared" si="12"/>
        <v>38.800000000000004</v>
      </c>
      <c r="M1997" s="271"/>
      <c r="N1997" s="271"/>
      <c r="O1997" s="271"/>
    </row>
    <row r="1998" spans="3:15" s="421" customFormat="1" ht="15" customHeight="1">
      <c r="C1998" s="391">
        <v>19</v>
      </c>
      <c r="D1998" s="414" t="s">
        <v>2228</v>
      </c>
      <c r="E1998" s="417">
        <v>1047243</v>
      </c>
      <c r="F1998" s="1475" t="s">
        <v>3194</v>
      </c>
      <c r="G1998" s="1476"/>
      <c r="H1998" s="1477"/>
      <c r="I1998" s="424">
        <v>50</v>
      </c>
      <c r="J1998" s="417">
        <v>0.3</v>
      </c>
      <c r="K1998" s="954">
        <f t="shared" si="12"/>
        <v>15</v>
      </c>
      <c r="M1998" s="271"/>
      <c r="N1998" s="271"/>
      <c r="O1998" s="271"/>
    </row>
    <row r="1999" spans="3:15" s="421" customFormat="1" ht="15" customHeight="1">
      <c r="C1999" s="391">
        <v>20</v>
      </c>
      <c r="D1999" s="414" t="s">
        <v>2228</v>
      </c>
      <c r="E1999" s="417">
        <v>1249146</v>
      </c>
      <c r="F1999" s="1475" t="s">
        <v>3137</v>
      </c>
      <c r="G1999" s="1476"/>
      <c r="H1999" s="1477"/>
      <c r="I1999" s="424">
        <v>40</v>
      </c>
      <c r="J1999" s="417">
        <v>0.6</v>
      </c>
      <c r="K1999" s="954">
        <f t="shared" si="12"/>
        <v>24</v>
      </c>
      <c r="M1999" s="271"/>
      <c r="N1999" s="271"/>
      <c r="O1999" s="271"/>
    </row>
    <row r="2000" spans="3:15" s="421" customFormat="1" ht="15" customHeight="1">
      <c r="C2000" s="391">
        <v>21</v>
      </c>
      <c r="D2000" s="414" t="s">
        <v>2228</v>
      </c>
      <c r="E2000" s="417">
        <v>1260244</v>
      </c>
      <c r="F2000" s="1475" t="s">
        <v>2239</v>
      </c>
      <c r="G2000" s="1476"/>
      <c r="H2000" s="1477"/>
      <c r="I2000" s="424">
        <v>54</v>
      </c>
      <c r="J2000" s="417">
        <v>1.2</v>
      </c>
      <c r="K2000" s="954">
        <f t="shared" si="12"/>
        <v>64.8</v>
      </c>
      <c r="M2000" s="271"/>
      <c r="N2000" s="271"/>
      <c r="O2000" s="271"/>
    </row>
    <row r="2001" spans="3:15" s="421" customFormat="1" ht="15" customHeight="1">
      <c r="C2001" s="391">
        <v>22</v>
      </c>
      <c r="D2001" s="414" t="s">
        <v>2228</v>
      </c>
      <c r="E2001" s="417">
        <v>1023734</v>
      </c>
      <c r="F2001" s="1475" t="s">
        <v>2242</v>
      </c>
      <c r="G2001" s="1476"/>
      <c r="H2001" s="1477"/>
      <c r="I2001" s="424">
        <v>54</v>
      </c>
      <c r="J2001" s="417">
        <v>1.2</v>
      </c>
      <c r="K2001" s="954">
        <f t="shared" si="12"/>
        <v>64.8</v>
      </c>
      <c r="M2001" s="271"/>
      <c r="N2001" s="271"/>
      <c r="O2001" s="271"/>
    </row>
    <row r="2002" spans="3:15" s="421" customFormat="1" ht="15" customHeight="1">
      <c r="C2002" s="391">
        <v>23</v>
      </c>
      <c r="D2002" s="414" t="s">
        <v>2228</v>
      </c>
      <c r="E2002" s="417">
        <v>1047704</v>
      </c>
      <c r="F2002" s="1475" t="s">
        <v>2236</v>
      </c>
      <c r="G2002" s="1476"/>
      <c r="H2002" s="1477"/>
      <c r="I2002" s="424">
        <v>44</v>
      </c>
      <c r="J2002" s="417">
        <v>0.3</v>
      </c>
      <c r="K2002" s="954">
        <f t="shared" si="12"/>
        <v>13.2</v>
      </c>
      <c r="M2002" s="271"/>
      <c r="N2002" s="271"/>
      <c r="O2002" s="271"/>
    </row>
    <row r="2003" spans="3:15" s="421" customFormat="1" ht="15" customHeight="1">
      <c r="C2003" s="391">
        <v>24</v>
      </c>
      <c r="D2003" s="414" t="s">
        <v>2228</v>
      </c>
      <c r="E2003" s="417">
        <v>1047704</v>
      </c>
      <c r="F2003" s="1475" t="s">
        <v>2236</v>
      </c>
      <c r="G2003" s="1476"/>
      <c r="H2003" s="1477"/>
      <c r="I2003" s="424">
        <v>53</v>
      </c>
      <c r="J2003" s="417">
        <v>0.3</v>
      </c>
      <c r="K2003" s="954">
        <f t="shared" si="12"/>
        <v>15.899999999999999</v>
      </c>
      <c r="M2003" s="271"/>
      <c r="N2003" s="271"/>
      <c r="O2003" s="271"/>
    </row>
    <row r="2004" spans="3:15" s="421" customFormat="1" ht="15" customHeight="1">
      <c r="C2004" s="391">
        <v>25</v>
      </c>
      <c r="D2004" s="414" t="s">
        <v>2228</v>
      </c>
      <c r="E2004" s="417">
        <v>1048183</v>
      </c>
      <c r="F2004" s="1475" t="s">
        <v>2237</v>
      </c>
      <c r="G2004" s="1476"/>
      <c r="H2004" s="1477"/>
      <c r="I2004" s="424">
        <v>97</v>
      </c>
      <c r="J2004" s="417">
        <v>1.3</v>
      </c>
      <c r="K2004" s="954">
        <f t="shared" si="12"/>
        <v>126.10000000000001</v>
      </c>
      <c r="M2004" s="271"/>
      <c r="N2004" s="271"/>
      <c r="O2004" s="271"/>
    </row>
    <row r="2005" spans="3:15" s="421" customFormat="1" ht="15" customHeight="1">
      <c r="C2005" s="391">
        <v>26</v>
      </c>
      <c r="D2005" s="414" t="s">
        <v>2228</v>
      </c>
      <c r="E2005" s="417">
        <v>1312106</v>
      </c>
      <c r="F2005" s="1475" t="s">
        <v>3125</v>
      </c>
      <c r="G2005" s="1476"/>
      <c r="H2005" s="1477"/>
      <c r="I2005" s="424">
        <v>97</v>
      </c>
      <c r="J2005" s="417">
        <v>0.05</v>
      </c>
      <c r="K2005" s="954">
        <f t="shared" si="12"/>
        <v>4.8500000000000005</v>
      </c>
      <c r="M2005" s="271"/>
      <c r="N2005" s="271"/>
      <c r="O2005" s="271"/>
    </row>
    <row r="2006" spans="3:15" s="421" customFormat="1" ht="15" customHeight="1">
      <c r="C2006" s="391">
        <v>27</v>
      </c>
      <c r="D2006" s="414" t="s">
        <v>2228</v>
      </c>
      <c r="E2006" s="417">
        <v>1014505</v>
      </c>
      <c r="F2006" s="1475" t="s">
        <v>3289</v>
      </c>
      <c r="G2006" s="1476"/>
      <c r="H2006" s="1477"/>
      <c r="I2006" s="424">
        <v>14</v>
      </c>
      <c r="J2006" s="417">
        <v>0.05</v>
      </c>
      <c r="K2006" s="954">
        <f t="shared" si="12"/>
        <v>0.70000000000000007</v>
      </c>
      <c r="M2006" s="271"/>
      <c r="N2006" s="271"/>
      <c r="O2006" s="271"/>
    </row>
    <row r="2007" spans="3:15" s="421" customFormat="1" ht="15" customHeight="1">
      <c r="C2007" s="391">
        <v>28</v>
      </c>
      <c r="D2007" s="414" t="s">
        <v>2228</v>
      </c>
      <c r="E2007" s="417">
        <v>1334499</v>
      </c>
      <c r="F2007" s="1475" t="s">
        <v>3360</v>
      </c>
      <c r="G2007" s="1476"/>
      <c r="H2007" s="1477"/>
      <c r="I2007" s="424">
        <v>12</v>
      </c>
      <c r="J2007" s="417">
        <v>0.05</v>
      </c>
      <c r="K2007" s="954">
        <f t="shared" si="12"/>
        <v>0.60000000000000009</v>
      </c>
      <c r="M2007" s="271"/>
      <c r="N2007" s="271"/>
      <c r="O2007" s="271"/>
    </row>
    <row r="2008" spans="3:15" s="421" customFormat="1" ht="15" customHeight="1">
      <c r="C2008" s="391">
        <v>29</v>
      </c>
      <c r="D2008" s="414" t="s">
        <v>2228</v>
      </c>
      <c r="E2008" s="417">
        <v>1334499</v>
      </c>
      <c r="F2008" s="1475" t="s">
        <v>3360</v>
      </c>
      <c r="G2008" s="1476"/>
      <c r="H2008" s="1477"/>
      <c r="I2008" s="424">
        <v>12</v>
      </c>
      <c r="J2008" s="417">
        <v>0.05</v>
      </c>
      <c r="K2008" s="954">
        <f t="shared" si="12"/>
        <v>0.60000000000000009</v>
      </c>
      <c r="M2008" s="271"/>
      <c r="N2008" s="271"/>
      <c r="O2008" s="271"/>
    </row>
    <row r="2009" spans="3:15" s="421" customFormat="1" ht="15" customHeight="1">
      <c r="C2009" s="391">
        <v>30</v>
      </c>
      <c r="D2009" s="414" t="s">
        <v>2228</v>
      </c>
      <c r="E2009" s="417">
        <v>1334499</v>
      </c>
      <c r="F2009" s="1475" t="s">
        <v>3360</v>
      </c>
      <c r="G2009" s="1476"/>
      <c r="H2009" s="1477"/>
      <c r="I2009" s="424">
        <v>12</v>
      </c>
      <c r="J2009" s="417">
        <v>0.05</v>
      </c>
      <c r="K2009" s="954">
        <f t="shared" si="12"/>
        <v>0.60000000000000009</v>
      </c>
      <c r="M2009" s="271"/>
      <c r="N2009" s="271"/>
      <c r="O2009" s="271"/>
    </row>
    <row r="2010" spans="3:15" s="421" customFormat="1" ht="15" customHeight="1">
      <c r="C2010" s="391">
        <v>31</v>
      </c>
      <c r="D2010" s="414" t="s">
        <v>2228</v>
      </c>
      <c r="E2010" s="417">
        <v>1334499</v>
      </c>
      <c r="F2010" s="1475" t="s">
        <v>3360</v>
      </c>
      <c r="G2010" s="1476"/>
      <c r="H2010" s="1477"/>
      <c r="I2010" s="424">
        <v>3</v>
      </c>
      <c r="J2010" s="417">
        <v>0.05</v>
      </c>
      <c r="K2010" s="954">
        <f t="shared" si="12"/>
        <v>0.15000000000000002</v>
      </c>
      <c r="M2010" s="271"/>
      <c r="N2010" s="271"/>
      <c r="O2010" s="271"/>
    </row>
    <row r="2011" spans="3:15" s="421" customFormat="1" ht="15" customHeight="1">
      <c r="C2011" s="391">
        <v>32</v>
      </c>
      <c r="D2011" s="414" t="s">
        <v>2228</v>
      </c>
      <c r="E2011" s="417">
        <v>1334497</v>
      </c>
      <c r="F2011" s="1475" t="s">
        <v>3089</v>
      </c>
      <c r="G2011" s="1476"/>
      <c r="H2011" s="1477"/>
      <c r="I2011" s="424">
        <v>12</v>
      </c>
      <c r="J2011" s="417">
        <v>0.05</v>
      </c>
      <c r="K2011" s="954">
        <f t="shared" si="12"/>
        <v>0.60000000000000009</v>
      </c>
      <c r="M2011" s="271"/>
      <c r="N2011" s="271"/>
      <c r="O2011" s="271"/>
    </row>
    <row r="2012" spans="3:15" s="421" customFormat="1" ht="15" customHeight="1">
      <c r="C2012" s="391">
        <v>33</v>
      </c>
      <c r="D2012" s="414" t="s">
        <v>2228</v>
      </c>
      <c r="E2012" s="417">
        <v>1334497</v>
      </c>
      <c r="F2012" s="1475" t="s">
        <v>3089</v>
      </c>
      <c r="G2012" s="1476"/>
      <c r="H2012" s="1477"/>
      <c r="I2012" s="424">
        <v>4</v>
      </c>
      <c r="J2012" s="417">
        <v>0.05</v>
      </c>
      <c r="K2012" s="954">
        <f t="shared" si="12"/>
        <v>0.2</v>
      </c>
      <c r="M2012" s="271"/>
      <c r="N2012" s="271"/>
      <c r="O2012" s="271"/>
    </row>
    <row r="2013" spans="3:15" s="421" customFormat="1" ht="15" customHeight="1">
      <c r="C2013" s="391">
        <v>34</v>
      </c>
      <c r="D2013" s="414" t="s">
        <v>2228</v>
      </c>
      <c r="E2013" s="417">
        <v>1149896</v>
      </c>
      <c r="F2013" s="1475" t="s">
        <v>3111</v>
      </c>
      <c r="G2013" s="1476"/>
      <c r="H2013" s="1477"/>
      <c r="I2013" s="424">
        <v>12</v>
      </c>
      <c r="J2013" s="417">
        <v>0.2</v>
      </c>
      <c r="K2013" s="954">
        <f t="shared" si="12"/>
        <v>2.4000000000000004</v>
      </c>
      <c r="M2013" s="271"/>
      <c r="N2013" s="271"/>
      <c r="O2013" s="271"/>
    </row>
    <row r="2014" spans="3:15" s="421" customFormat="1" ht="15" customHeight="1">
      <c r="C2014" s="391">
        <v>35</v>
      </c>
      <c r="D2014" s="414" t="s">
        <v>2228</v>
      </c>
      <c r="E2014" s="417">
        <v>1149896</v>
      </c>
      <c r="F2014" s="1475" t="s">
        <v>3111</v>
      </c>
      <c r="G2014" s="1476"/>
      <c r="H2014" s="1477"/>
      <c r="I2014" s="424">
        <v>4</v>
      </c>
      <c r="J2014" s="417">
        <v>0.2</v>
      </c>
      <c r="K2014" s="954">
        <f t="shared" si="12"/>
        <v>0.8</v>
      </c>
      <c r="M2014" s="271"/>
      <c r="N2014" s="271"/>
      <c r="O2014" s="271"/>
    </row>
    <row r="2015" spans="3:15" s="421" customFormat="1" ht="15" customHeight="1">
      <c r="C2015" s="391">
        <v>36</v>
      </c>
      <c r="D2015" s="414" t="s">
        <v>2228</v>
      </c>
      <c r="E2015" s="417">
        <v>1071608</v>
      </c>
      <c r="F2015" s="1475" t="s">
        <v>3092</v>
      </c>
      <c r="G2015" s="1476"/>
      <c r="H2015" s="1477"/>
      <c r="I2015" s="424">
        <v>14</v>
      </c>
      <c r="J2015" s="417">
        <v>0.2</v>
      </c>
      <c r="K2015" s="954">
        <f t="shared" si="12"/>
        <v>2.8000000000000003</v>
      </c>
      <c r="M2015" s="271"/>
      <c r="N2015" s="271"/>
      <c r="O2015" s="271"/>
    </row>
    <row r="2016" spans="3:15" s="421" customFormat="1" ht="15" customHeight="1">
      <c r="C2016" s="391">
        <v>37</v>
      </c>
      <c r="D2016" s="414" t="s">
        <v>2228</v>
      </c>
      <c r="E2016" s="417">
        <v>1071608</v>
      </c>
      <c r="F2016" s="1475" t="s">
        <v>3092</v>
      </c>
      <c r="G2016" s="1476"/>
      <c r="H2016" s="1477"/>
      <c r="I2016" s="424">
        <v>14</v>
      </c>
      <c r="J2016" s="417">
        <v>0.2</v>
      </c>
      <c r="K2016" s="954">
        <f t="shared" si="12"/>
        <v>2.8000000000000003</v>
      </c>
      <c r="M2016" s="271"/>
      <c r="N2016" s="271"/>
      <c r="O2016" s="271"/>
    </row>
    <row r="2017" spans="3:15" s="421" customFormat="1" ht="15" customHeight="1">
      <c r="C2017" s="391">
        <v>38</v>
      </c>
      <c r="D2017" s="414" t="s">
        <v>2228</v>
      </c>
      <c r="E2017" s="417">
        <v>1071607</v>
      </c>
      <c r="F2017" s="1475" t="s">
        <v>3093</v>
      </c>
      <c r="G2017" s="1476"/>
      <c r="H2017" s="1477"/>
      <c r="I2017" s="424">
        <v>7</v>
      </c>
      <c r="J2017" s="417">
        <v>0.2</v>
      </c>
      <c r="K2017" s="954">
        <f t="shared" si="12"/>
        <v>1.4000000000000001</v>
      </c>
      <c r="M2017" s="271"/>
      <c r="N2017" s="271"/>
      <c r="O2017" s="271"/>
    </row>
    <row r="2018" spans="3:15" s="421" customFormat="1" ht="15" customHeight="1">
      <c r="C2018" s="391">
        <v>39</v>
      </c>
      <c r="D2018" s="414" t="s">
        <v>2228</v>
      </c>
      <c r="E2018" s="417">
        <v>1071607</v>
      </c>
      <c r="F2018" s="1475" t="s">
        <v>3093</v>
      </c>
      <c r="G2018" s="1476"/>
      <c r="H2018" s="1477"/>
      <c r="I2018" s="424">
        <v>8</v>
      </c>
      <c r="J2018" s="417">
        <v>0.2</v>
      </c>
      <c r="K2018" s="954">
        <f t="shared" si="12"/>
        <v>1.6</v>
      </c>
      <c r="M2018" s="271"/>
      <c r="N2018" s="271"/>
      <c r="O2018" s="271"/>
    </row>
    <row r="2019" spans="3:15" s="421" customFormat="1" ht="15" customHeight="1">
      <c r="C2019" s="391">
        <v>40</v>
      </c>
      <c r="D2019" s="414" t="s">
        <v>2228</v>
      </c>
      <c r="E2019" s="417">
        <v>1071607</v>
      </c>
      <c r="F2019" s="1475" t="s">
        <v>3093</v>
      </c>
      <c r="G2019" s="1476"/>
      <c r="H2019" s="1477"/>
      <c r="I2019" s="424">
        <v>4</v>
      </c>
      <c r="J2019" s="417">
        <v>0.2</v>
      </c>
      <c r="K2019" s="954">
        <f t="shared" si="12"/>
        <v>0.8</v>
      </c>
      <c r="M2019" s="271"/>
      <c r="N2019" s="271"/>
      <c r="O2019" s="271"/>
    </row>
    <row r="2020" spans="3:15" s="421" customFormat="1" ht="15" customHeight="1">
      <c r="C2020" s="391">
        <v>41</v>
      </c>
      <c r="D2020" s="414" t="s">
        <v>2228</v>
      </c>
      <c r="E2020" s="417">
        <v>1149897</v>
      </c>
      <c r="F2020" s="1475" t="s">
        <v>3094</v>
      </c>
      <c r="G2020" s="1476"/>
      <c r="H2020" s="1477"/>
      <c r="I2020" s="424">
        <v>12</v>
      </c>
      <c r="J2020" s="417">
        <v>0.2</v>
      </c>
      <c r="K2020" s="954">
        <f t="shared" si="12"/>
        <v>2.4000000000000004</v>
      </c>
      <c r="M2020" s="271"/>
      <c r="N2020" s="271"/>
      <c r="O2020" s="271"/>
    </row>
    <row r="2021" spans="3:15" s="421" customFormat="1" ht="15" customHeight="1">
      <c r="C2021" s="391">
        <v>42</v>
      </c>
      <c r="D2021" s="414" t="s">
        <v>2228</v>
      </c>
      <c r="E2021" s="417">
        <v>1896318</v>
      </c>
      <c r="F2021" s="1475" t="s">
        <v>3113</v>
      </c>
      <c r="G2021" s="1476"/>
      <c r="H2021" s="1477"/>
      <c r="I2021" s="424">
        <v>6</v>
      </c>
      <c r="J2021" s="417">
        <v>0.2</v>
      </c>
      <c r="K2021" s="954">
        <f t="shared" si="12"/>
        <v>1.2000000000000002</v>
      </c>
      <c r="M2021" s="271"/>
      <c r="N2021" s="271"/>
      <c r="O2021" s="271"/>
    </row>
    <row r="2022" spans="3:15" s="421" customFormat="1" ht="15" customHeight="1">
      <c r="C2022" s="391">
        <v>43</v>
      </c>
      <c r="D2022" s="414" t="s">
        <v>2228</v>
      </c>
      <c r="E2022" s="417">
        <v>1144549</v>
      </c>
      <c r="F2022" s="1475" t="s">
        <v>3121</v>
      </c>
      <c r="G2022" s="1476"/>
      <c r="H2022" s="1477"/>
      <c r="I2022" s="424">
        <v>30</v>
      </c>
      <c r="J2022" s="417">
        <v>1.3</v>
      </c>
      <c r="K2022" s="954">
        <f t="shared" si="12"/>
        <v>39</v>
      </c>
      <c r="M2022" s="271"/>
      <c r="N2022" s="271"/>
      <c r="O2022" s="271"/>
    </row>
    <row r="2023" spans="3:15" s="421" customFormat="1" ht="15" customHeight="1">
      <c r="C2023" s="391">
        <v>44</v>
      </c>
      <c r="D2023" s="414" t="s">
        <v>2228</v>
      </c>
      <c r="E2023" s="417">
        <v>1477158</v>
      </c>
      <c r="F2023" s="1475" t="s">
        <v>3096</v>
      </c>
      <c r="G2023" s="1476"/>
      <c r="H2023" s="1477"/>
      <c r="I2023" s="424">
        <v>55</v>
      </c>
      <c r="J2023" s="417">
        <v>1.7</v>
      </c>
      <c r="K2023" s="954">
        <f t="shared" si="12"/>
        <v>93.5</v>
      </c>
      <c r="M2023" s="271"/>
      <c r="N2023" s="271"/>
      <c r="O2023" s="271"/>
    </row>
    <row r="2024" spans="3:15" s="421" customFormat="1" ht="15" customHeight="1">
      <c r="C2024" s="391">
        <v>45</v>
      </c>
      <c r="D2024" s="414" t="s">
        <v>2228</v>
      </c>
      <c r="E2024" s="417">
        <v>1477158</v>
      </c>
      <c r="F2024" s="1475" t="s">
        <v>3096</v>
      </c>
      <c r="G2024" s="1476"/>
      <c r="H2024" s="1477"/>
      <c r="I2024" s="424">
        <v>32</v>
      </c>
      <c r="J2024" s="417">
        <v>1.7</v>
      </c>
      <c r="K2024" s="954">
        <f t="shared" si="12"/>
        <v>54.4</v>
      </c>
      <c r="M2024" s="271"/>
      <c r="N2024" s="271"/>
      <c r="O2024" s="271"/>
    </row>
    <row r="2025" spans="3:15" s="421" customFormat="1" ht="15" customHeight="1">
      <c r="C2025" s="391">
        <v>46</v>
      </c>
      <c r="D2025" s="414" t="s">
        <v>2228</v>
      </c>
      <c r="E2025" s="417">
        <v>1477158</v>
      </c>
      <c r="F2025" s="1475" t="s">
        <v>3096</v>
      </c>
      <c r="G2025" s="1476"/>
      <c r="H2025" s="1477"/>
      <c r="I2025" s="424">
        <v>10</v>
      </c>
      <c r="J2025" s="417">
        <v>1.7</v>
      </c>
      <c r="K2025" s="954">
        <f t="shared" si="12"/>
        <v>17</v>
      </c>
      <c r="M2025" s="271"/>
      <c r="N2025" s="271"/>
      <c r="O2025" s="271"/>
    </row>
    <row r="2026" spans="3:15" s="421" customFormat="1" ht="15" customHeight="1">
      <c r="C2026" s="391">
        <v>47</v>
      </c>
      <c r="D2026" s="414" t="s">
        <v>2228</v>
      </c>
      <c r="E2026" s="417">
        <v>1031402</v>
      </c>
      <c r="F2026" s="1475" t="s">
        <v>3300</v>
      </c>
      <c r="G2026" s="1476"/>
      <c r="H2026" s="1477"/>
      <c r="I2026" s="424">
        <v>10</v>
      </c>
      <c r="J2026" s="417">
        <v>8.1999999999999993</v>
      </c>
      <c r="K2026" s="954">
        <f t="shared" si="12"/>
        <v>82</v>
      </c>
      <c r="M2026" s="271"/>
      <c r="N2026" s="271"/>
      <c r="O2026" s="271"/>
    </row>
    <row r="2027" spans="3:15" s="421" customFormat="1" ht="15" customHeight="1">
      <c r="C2027" s="391">
        <v>48</v>
      </c>
      <c r="D2027" s="414" t="s">
        <v>2228</v>
      </c>
      <c r="E2027" s="417">
        <v>1369870</v>
      </c>
      <c r="F2027" s="1475" t="s">
        <v>3126</v>
      </c>
      <c r="G2027" s="1476"/>
      <c r="H2027" s="1477"/>
      <c r="I2027" s="424">
        <v>97</v>
      </c>
      <c r="J2027" s="417">
        <v>1.5</v>
      </c>
      <c r="K2027" s="954">
        <f t="shared" si="12"/>
        <v>145.5</v>
      </c>
      <c r="M2027" s="271"/>
      <c r="N2027" s="271"/>
      <c r="O2027" s="271"/>
    </row>
    <row r="2028" spans="3:15" s="421" customFormat="1" ht="15" customHeight="1">
      <c r="C2028" s="391">
        <v>49</v>
      </c>
      <c r="D2028" s="414" t="s">
        <v>2228</v>
      </c>
      <c r="E2028" s="417">
        <v>1562817</v>
      </c>
      <c r="F2028" s="1475" t="s">
        <v>3136</v>
      </c>
      <c r="G2028" s="1476"/>
      <c r="H2028" s="1477"/>
      <c r="I2028" s="424">
        <v>30</v>
      </c>
      <c r="J2028" s="417">
        <v>0.8</v>
      </c>
      <c r="K2028" s="954">
        <f t="shared" si="12"/>
        <v>24</v>
      </c>
      <c r="M2028" s="271"/>
      <c r="N2028" s="271"/>
      <c r="O2028" s="271"/>
    </row>
    <row r="2029" spans="3:15" s="421" customFormat="1" ht="15" customHeight="1">
      <c r="C2029" s="391">
        <v>50</v>
      </c>
      <c r="D2029" s="414" t="s">
        <v>2228</v>
      </c>
      <c r="E2029" s="417">
        <v>1202562</v>
      </c>
      <c r="F2029" s="1475" t="s">
        <v>3099</v>
      </c>
      <c r="G2029" s="1476"/>
      <c r="H2029" s="1477"/>
      <c r="I2029" s="424">
        <v>6</v>
      </c>
      <c r="J2029" s="417">
        <v>1.8</v>
      </c>
      <c r="K2029" s="954">
        <f t="shared" si="12"/>
        <v>10.8</v>
      </c>
      <c r="M2029" s="271"/>
      <c r="N2029" s="271"/>
      <c r="O2029" s="271"/>
    </row>
    <row r="2030" spans="3:15" s="421" customFormat="1" ht="15" customHeight="1">
      <c r="C2030" s="391">
        <v>51</v>
      </c>
      <c r="D2030" s="414" t="s">
        <v>2228</v>
      </c>
      <c r="E2030" s="417">
        <v>1400498</v>
      </c>
      <c r="F2030" s="1475" t="s">
        <v>3100</v>
      </c>
      <c r="G2030" s="1476"/>
      <c r="H2030" s="1477"/>
      <c r="I2030" s="424">
        <v>97</v>
      </c>
      <c r="J2030" s="417">
        <v>1.7</v>
      </c>
      <c r="K2030" s="954">
        <f t="shared" si="12"/>
        <v>164.9</v>
      </c>
      <c r="M2030" s="271"/>
      <c r="N2030" s="271"/>
      <c r="O2030" s="271"/>
    </row>
    <row r="2031" spans="3:15" s="421" customFormat="1" ht="15" customHeight="1">
      <c r="C2031" s="391">
        <v>52</v>
      </c>
      <c r="D2031" s="414" t="s">
        <v>2228</v>
      </c>
      <c r="E2031" s="417">
        <v>1350217</v>
      </c>
      <c r="F2031" s="1475" t="s">
        <v>3259</v>
      </c>
      <c r="G2031" s="1476"/>
      <c r="H2031" s="1477"/>
      <c r="I2031" s="424">
        <v>10</v>
      </c>
      <c r="J2031" s="417">
        <v>1</v>
      </c>
      <c r="K2031" s="954">
        <f t="shared" si="12"/>
        <v>10</v>
      </c>
      <c r="M2031" s="271"/>
      <c r="N2031" s="271"/>
      <c r="O2031" s="271"/>
    </row>
    <row r="2032" spans="3:15" s="421" customFormat="1" ht="15" customHeight="1">
      <c r="C2032" s="391">
        <v>53</v>
      </c>
      <c r="D2032" s="414" t="s">
        <v>2228</v>
      </c>
      <c r="E2032" s="417">
        <v>1463244</v>
      </c>
      <c r="F2032" s="1475" t="s">
        <v>3361</v>
      </c>
      <c r="G2032" s="1476"/>
      <c r="H2032" s="1477"/>
      <c r="I2032" s="424">
        <v>97</v>
      </c>
      <c r="J2032" s="417">
        <v>0.4</v>
      </c>
      <c r="K2032" s="954">
        <f t="shared" si="12"/>
        <v>38.800000000000004</v>
      </c>
      <c r="M2032" s="271"/>
      <c r="N2032" s="271"/>
      <c r="O2032" s="271"/>
    </row>
    <row r="2033" spans="3:15" s="421" customFormat="1" ht="15" customHeight="1">
      <c r="C2033" s="391">
        <v>54</v>
      </c>
      <c r="D2033" s="414" t="s">
        <v>2228</v>
      </c>
      <c r="E2033" s="417">
        <v>1334474</v>
      </c>
      <c r="F2033" s="1475" t="s">
        <v>3101</v>
      </c>
      <c r="G2033" s="1476"/>
      <c r="H2033" s="1477"/>
      <c r="I2033" s="424">
        <v>6</v>
      </c>
      <c r="J2033" s="417">
        <v>0.05</v>
      </c>
      <c r="K2033" s="954">
        <f t="shared" si="12"/>
        <v>0.30000000000000004</v>
      </c>
      <c r="M2033" s="271"/>
      <c r="N2033" s="271"/>
      <c r="O2033" s="271"/>
    </row>
    <row r="2034" spans="3:15" s="421" customFormat="1" ht="15" customHeight="1">
      <c r="C2034" s="391">
        <v>55</v>
      </c>
      <c r="D2034" s="414" t="s">
        <v>2228</v>
      </c>
      <c r="E2034" s="417">
        <v>1334474</v>
      </c>
      <c r="F2034" s="1475" t="s">
        <v>3101</v>
      </c>
      <c r="G2034" s="1476"/>
      <c r="H2034" s="1477"/>
      <c r="I2034" s="424">
        <v>6</v>
      </c>
      <c r="J2034" s="417">
        <v>0.05</v>
      </c>
      <c r="K2034" s="954">
        <f t="shared" si="12"/>
        <v>0.30000000000000004</v>
      </c>
      <c r="M2034" s="271"/>
      <c r="N2034" s="271"/>
      <c r="O2034" s="271"/>
    </row>
    <row r="2035" spans="3:15" s="421" customFormat="1" ht="15" customHeight="1">
      <c r="C2035" s="391">
        <v>56</v>
      </c>
      <c r="D2035" s="414" t="s">
        <v>2228</v>
      </c>
      <c r="E2035" s="417">
        <v>1334471</v>
      </c>
      <c r="F2035" s="1475" t="s">
        <v>3102</v>
      </c>
      <c r="G2035" s="1476"/>
      <c r="H2035" s="1477"/>
      <c r="I2035" s="424">
        <v>1</v>
      </c>
      <c r="J2035" s="417">
        <v>0.05</v>
      </c>
      <c r="K2035" s="954">
        <f t="shared" si="12"/>
        <v>0.05</v>
      </c>
      <c r="M2035" s="271"/>
      <c r="N2035" s="271"/>
      <c r="O2035" s="271"/>
    </row>
    <row r="2036" spans="3:15" s="421" customFormat="1" ht="15" customHeight="1">
      <c r="C2036" s="391">
        <v>57</v>
      </c>
      <c r="D2036" s="414" t="s">
        <v>2228</v>
      </c>
      <c r="E2036" s="417">
        <v>1327176</v>
      </c>
      <c r="F2036" s="1475" t="s">
        <v>3103</v>
      </c>
      <c r="G2036" s="1476"/>
      <c r="H2036" s="1477"/>
      <c r="I2036" s="424">
        <v>6</v>
      </c>
      <c r="J2036" s="417">
        <v>0.05</v>
      </c>
      <c r="K2036" s="954">
        <f t="shared" si="12"/>
        <v>0.30000000000000004</v>
      </c>
      <c r="M2036" s="271"/>
      <c r="N2036" s="271"/>
      <c r="O2036" s="271"/>
    </row>
    <row r="2037" spans="3:15" s="421" customFormat="1" ht="15" customHeight="1">
      <c r="C2037" s="391">
        <v>58</v>
      </c>
      <c r="D2037" s="414" t="s">
        <v>2228</v>
      </c>
      <c r="E2037" s="417">
        <v>1463256</v>
      </c>
      <c r="F2037" s="1475" t="s">
        <v>3273</v>
      </c>
      <c r="G2037" s="1476"/>
      <c r="H2037" s="1477"/>
      <c r="I2037" s="424">
        <v>97</v>
      </c>
      <c r="J2037" s="417">
        <v>0.7</v>
      </c>
      <c r="K2037" s="954">
        <f t="shared" si="12"/>
        <v>67.899999999999991</v>
      </c>
      <c r="M2037" s="271"/>
      <c r="N2037" s="271"/>
      <c r="O2037" s="271"/>
    </row>
    <row r="2038" spans="3:15" s="421" customFormat="1" ht="15" customHeight="1">
      <c r="C2038" s="391">
        <v>59</v>
      </c>
      <c r="D2038" s="414" t="s">
        <v>2228</v>
      </c>
      <c r="E2038" s="417">
        <v>1074255</v>
      </c>
      <c r="F2038" s="1475" t="s">
        <v>3129</v>
      </c>
      <c r="G2038" s="1476"/>
      <c r="H2038" s="1477"/>
      <c r="I2038" s="424">
        <v>97</v>
      </c>
      <c r="J2038" s="417">
        <v>0.9</v>
      </c>
      <c r="K2038" s="954">
        <f t="shared" si="12"/>
        <v>87.3</v>
      </c>
      <c r="M2038" s="271"/>
      <c r="N2038" s="271"/>
      <c r="O2038" s="271"/>
    </row>
    <row r="2039" spans="3:15" s="421" customFormat="1" ht="15" customHeight="1">
      <c r="C2039" s="391">
        <v>60</v>
      </c>
      <c r="D2039" s="414" t="s">
        <v>2228</v>
      </c>
      <c r="E2039" s="417">
        <v>1074255</v>
      </c>
      <c r="F2039" s="1475" t="s">
        <v>3129</v>
      </c>
      <c r="G2039" s="1476"/>
      <c r="H2039" s="1477"/>
      <c r="I2039" s="424">
        <v>97</v>
      </c>
      <c r="J2039" s="417">
        <v>0.9</v>
      </c>
      <c r="K2039" s="954">
        <f t="shared" si="12"/>
        <v>87.3</v>
      </c>
      <c r="M2039" s="271"/>
      <c r="N2039" s="271"/>
      <c r="O2039" s="271"/>
    </row>
    <row r="2040" spans="3:15" s="421" customFormat="1" ht="15" customHeight="1">
      <c r="C2040" s="391">
        <v>61</v>
      </c>
      <c r="D2040" s="414" t="s">
        <v>2228</v>
      </c>
      <c r="E2040" s="417">
        <v>1008058</v>
      </c>
      <c r="F2040" s="1475" t="s">
        <v>3129</v>
      </c>
      <c r="G2040" s="1476"/>
      <c r="H2040" s="1477"/>
      <c r="I2040" s="424">
        <v>7</v>
      </c>
      <c r="J2040" s="417">
        <v>0.9</v>
      </c>
      <c r="K2040" s="954">
        <f t="shared" si="12"/>
        <v>6.3</v>
      </c>
      <c r="M2040" s="271"/>
      <c r="N2040" s="271"/>
      <c r="O2040" s="271"/>
    </row>
    <row r="2041" spans="3:15" s="421" customFormat="1" ht="15" customHeight="1">
      <c r="C2041" s="391">
        <v>62</v>
      </c>
      <c r="D2041" s="414" t="s">
        <v>2228</v>
      </c>
      <c r="E2041" s="417">
        <v>1008058</v>
      </c>
      <c r="F2041" s="1475" t="s">
        <v>3117</v>
      </c>
      <c r="G2041" s="1476"/>
      <c r="H2041" s="1477"/>
      <c r="I2041" s="424">
        <v>8</v>
      </c>
      <c r="J2041" s="417">
        <v>1.1000000000000001</v>
      </c>
      <c r="K2041" s="954">
        <f t="shared" si="12"/>
        <v>8.8000000000000007</v>
      </c>
      <c r="M2041" s="271"/>
      <c r="N2041" s="271"/>
      <c r="O2041" s="271"/>
    </row>
    <row r="2042" spans="3:15" s="421" customFormat="1" ht="15" customHeight="1">
      <c r="C2042" s="391">
        <v>63</v>
      </c>
      <c r="D2042" s="414" t="s">
        <v>2228</v>
      </c>
      <c r="E2042" s="417">
        <v>1249143</v>
      </c>
      <c r="F2042" s="1475" t="s">
        <v>3105</v>
      </c>
      <c r="G2042" s="1476"/>
      <c r="H2042" s="1477"/>
      <c r="I2042" s="424">
        <v>6</v>
      </c>
      <c r="J2042" s="417">
        <v>1.1000000000000001</v>
      </c>
      <c r="K2042" s="954">
        <f t="shared" si="12"/>
        <v>6.6000000000000005</v>
      </c>
      <c r="M2042" s="271"/>
      <c r="N2042" s="271"/>
      <c r="O2042" s="271"/>
    </row>
    <row r="2043" spans="3:15" s="421" customFormat="1" ht="15" customHeight="1">
      <c r="C2043" s="391">
        <v>64</v>
      </c>
      <c r="D2043" s="414" t="s">
        <v>2228</v>
      </c>
      <c r="E2043" s="417">
        <v>1249143</v>
      </c>
      <c r="F2043" s="1475" t="s">
        <v>3105</v>
      </c>
      <c r="G2043" s="1476"/>
      <c r="H2043" s="1477"/>
      <c r="I2043" s="424">
        <v>6</v>
      </c>
      <c r="J2043" s="417">
        <v>1.1000000000000001</v>
      </c>
      <c r="K2043" s="954">
        <f t="shared" si="12"/>
        <v>6.6000000000000005</v>
      </c>
      <c r="M2043" s="271"/>
      <c r="N2043" s="271"/>
      <c r="O2043" s="271"/>
    </row>
    <row r="2044" spans="3:15" s="421" customFormat="1" ht="15" customHeight="1">
      <c r="C2044" s="391">
        <v>65</v>
      </c>
      <c r="D2044" s="414" t="s">
        <v>2228</v>
      </c>
      <c r="E2044" s="417">
        <v>1249143</v>
      </c>
      <c r="F2044" s="1475" t="s">
        <v>3105</v>
      </c>
      <c r="G2044" s="1476"/>
      <c r="H2044" s="1477"/>
      <c r="I2044" s="424">
        <v>6</v>
      </c>
      <c r="J2044" s="417">
        <v>1.1000000000000001</v>
      </c>
      <c r="K2044" s="954">
        <f t="shared" ref="K2044:K2047" si="13">I2044*J2044</f>
        <v>6.6000000000000005</v>
      </c>
      <c r="M2044" s="271"/>
      <c r="N2044" s="271"/>
      <c r="O2044" s="271"/>
    </row>
    <row r="2045" spans="3:15" s="421" customFormat="1" ht="15" customHeight="1">
      <c r="C2045" s="391">
        <v>66</v>
      </c>
      <c r="D2045" s="414" t="s">
        <v>2228</v>
      </c>
      <c r="E2045" s="417">
        <v>1249143</v>
      </c>
      <c r="F2045" s="1475" t="s">
        <v>3105</v>
      </c>
      <c r="G2045" s="1476"/>
      <c r="H2045" s="1477"/>
      <c r="I2045" s="424">
        <v>6</v>
      </c>
      <c r="J2045" s="417">
        <v>1.1000000000000001</v>
      </c>
      <c r="K2045" s="954">
        <f t="shared" si="13"/>
        <v>6.6000000000000005</v>
      </c>
      <c r="M2045" s="271"/>
      <c r="N2045" s="271"/>
      <c r="O2045" s="271"/>
    </row>
    <row r="2046" spans="3:15" s="421" customFormat="1" ht="15" customHeight="1">
      <c r="C2046" s="391">
        <v>67</v>
      </c>
      <c r="D2046" s="414" t="s">
        <v>2228</v>
      </c>
      <c r="E2046" s="417">
        <v>1249143</v>
      </c>
      <c r="F2046" s="1475" t="s">
        <v>3105</v>
      </c>
      <c r="G2046" s="1476"/>
      <c r="H2046" s="1477"/>
      <c r="I2046" s="424">
        <v>7</v>
      </c>
      <c r="J2046" s="417">
        <v>1.1000000000000001</v>
      </c>
      <c r="K2046" s="954">
        <f t="shared" si="13"/>
        <v>7.7000000000000011</v>
      </c>
      <c r="M2046" s="271"/>
      <c r="N2046" s="271"/>
      <c r="O2046" s="271"/>
    </row>
    <row r="2047" spans="3:15" s="421" customFormat="1" ht="15" customHeight="1">
      <c r="C2047" s="391">
        <v>68</v>
      </c>
      <c r="D2047" s="414" t="s">
        <v>2228</v>
      </c>
      <c r="E2047" s="417">
        <v>1141094</v>
      </c>
      <c r="F2047" s="1475" t="s">
        <v>5643</v>
      </c>
      <c r="G2047" s="1476"/>
      <c r="H2047" s="1477"/>
      <c r="I2047" s="424">
        <v>1</v>
      </c>
      <c r="J2047" s="417">
        <v>2.2999999999999998</v>
      </c>
      <c r="K2047" s="954">
        <f t="shared" si="13"/>
        <v>2.2999999999999998</v>
      </c>
      <c r="M2047" s="271"/>
      <c r="N2047" s="271"/>
      <c r="O2047" s="271"/>
    </row>
    <row r="2048" spans="3:15" s="421" customFormat="1" ht="15" customHeight="1">
      <c r="C2048" s="391">
        <v>69</v>
      </c>
      <c r="D2048" s="414" t="s">
        <v>2221</v>
      </c>
      <c r="E2048" s="417">
        <v>1701954</v>
      </c>
      <c r="F2048" s="1475" t="s">
        <v>3217</v>
      </c>
      <c r="G2048" s="1476"/>
      <c r="H2048" s="1477"/>
      <c r="I2048" s="424">
        <v>12</v>
      </c>
      <c r="J2048" s="417">
        <v>0.4</v>
      </c>
      <c r="K2048" s="954">
        <v>4.8000000000000007</v>
      </c>
      <c r="M2048" s="271"/>
      <c r="N2048" s="271"/>
      <c r="O2048" s="271"/>
    </row>
    <row r="2049" spans="3:15" s="421" customFormat="1" ht="15" customHeight="1">
      <c r="C2049" s="391">
        <v>70</v>
      </c>
      <c r="D2049" s="414" t="s">
        <v>2221</v>
      </c>
      <c r="E2049" s="417">
        <v>1325052</v>
      </c>
      <c r="F2049" s="1475" t="s">
        <v>3322</v>
      </c>
      <c r="G2049" s="1476"/>
      <c r="H2049" s="1477"/>
      <c r="I2049" s="424">
        <v>6</v>
      </c>
      <c r="J2049" s="417">
        <v>0.5</v>
      </c>
      <c r="K2049" s="954">
        <v>3</v>
      </c>
      <c r="M2049" s="271"/>
      <c r="N2049" s="271"/>
      <c r="O2049" s="271"/>
    </row>
    <row r="2050" spans="3:15" s="421" customFormat="1" ht="15" customHeight="1">
      <c r="C2050" s="391">
        <v>71</v>
      </c>
      <c r="D2050" s="414" t="s">
        <v>2221</v>
      </c>
      <c r="E2050" s="417">
        <v>1400042</v>
      </c>
      <c r="F2050" s="1475" t="s">
        <v>3221</v>
      </c>
      <c r="G2050" s="1476"/>
      <c r="H2050" s="1477"/>
      <c r="I2050" s="424">
        <v>12</v>
      </c>
      <c r="J2050" s="417">
        <v>0.1</v>
      </c>
      <c r="K2050" s="954">
        <v>1.2000000000000002</v>
      </c>
      <c r="M2050" s="271"/>
      <c r="N2050" s="271"/>
      <c r="O2050" s="271"/>
    </row>
    <row r="2051" spans="3:15" s="421" customFormat="1" ht="15" customHeight="1">
      <c r="C2051" s="391">
        <v>72</v>
      </c>
      <c r="D2051" s="414" t="s">
        <v>2221</v>
      </c>
      <c r="E2051" s="417">
        <v>1479006</v>
      </c>
      <c r="F2051" s="1475" t="s">
        <v>3223</v>
      </c>
      <c r="G2051" s="1476"/>
      <c r="H2051" s="1477"/>
      <c r="I2051" s="424">
        <v>120</v>
      </c>
      <c r="J2051" s="417">
        <v>0.2</v>
      </c>
      <c r="K2051" s="954">
        <v>24</v>
      </c>
      <c r="M2051" s="271"/>
      <c r="N2051" s="271"/>
      <c r="O2051" s="271"/>
    </row>
    <row r="2052" spans="3:15" s="421" customFormat="1" ht="15" customHeight="1">
      <c r="C2052" s="391">
        <v>73</v>
      </c>
      <c r="D2052" s="414" t="s">
        <v>2221</v>
      </c>
      <c r="E2052" s="417">
        <v>1316900</v>
      </c>
      <c r="F2052" s="1475" t="s">
        <v>3227</v>
      </c>
      <c r="G2052" s="1476"/>
      <c r="H2052" s="1477"/>
      <c r="I2052" s="424">
        <v>75</v>
      </c>
      <c r="J2052" s="417">
        <v>0.2</v>
      </c>
      <c r="K2052" s="954">
        <v>15</v>
      </c>
      <c r="M2052" s="271"/>
      <c r="N2052" s="271"/>
      <c r="O2052" s="271"/>
    </row>
    <row r="2053" spans="3:15" s="421" customFormat="1" ht="15" customHeight="1">
      <c r="C2053" s="391">
        <v>74</v>
      </c>
      <c r="D2053" s="414" t="s">
        <v>2221</v>
      </c>
      <c r="E2053" s="417">
        <v>1038461</v>
      </c>
      <c r="F2053" s="1475" t="s">
        <v>2229</v>
      </c>
      <c r="G2053" s="1476"/>
      <c r="H2053" s="1477"/>
      <c r="I2053" s="424">
        <v>30</v>
      </c>
      <c r="J2053" s="417">
        <v>1.3</v>
      </c>
      <c r="K2053" s="954">
        <v>39</v>
      </c>
      <c r="M2053" s="271"/>
      <c r="N2053" s="271"/>
      <c r="O2053" s="271"/>
    </row>
    <row r="2054" spans="3:15" s="421" customFormat="1" ht="15" customHeight="1">
      <c r="C2054" s="391">
        <v>75</v>
      </c>
      <c r="D2054" s="414" t="s">
        <v>2221</v>
      </c>
      <c r="E2054" s="417">
        <v>1038461</v>
      </c>
      <c r="F2054" s="1475" t="s">
        <v>2229</v>
      </c>
      <c r="G2054" s="1476"/>
      <c r="H2054" s="1477"/>
      <c r="I2054" s="424">
        <v>146</v>
      </c>
      <c r="J2054" s="417">
        <v>1.3</v>
      </c>
      <c r="K2054" s="954">
        <v>189.8</v>
      </c>
      <c r="M2054" s="271"/>
      <c r="N2054" s="271"/>
      <c r="O2054" s="271"/>
    </row>
    <row r="2055" spans="3:15" s="421" customFormat="1" ht="15" customHeight="1">
      <c r="C2055" s="391">
        <v>76</v>
      </c>
      <c r="D2055" s="414" t="s">
        <v>2221</v>
      </c>
      <c r="E2055" s="417">
        <v>1038461</v>
      </c>
      <c r="F2055" s="1475" t="s">
        <v>2229</v>
      </c>
      <c r="G2055" s="1476"/>
      <c r="H2055" s="1477"/>
      <c r="I2055" s="424">
        <v>50</v>
      </c>
      <c r="J2055" s="417">
        <v>1.3</v>
      </c>
      <c r="K2055" s="954">
        <v>65</v>
      </c>
      <c r="M2055" s="271"/>
      <c r="N2055" s="271"/>
      <c r="O2055" s="271"/>
    </row>
    <row r="2056" spans="3:15" s="421" customFormat="1" ht="15" customHeight="1">
      <c r="C2056" s="391">
        <v>77</v>
      </c>
      <c r="D2056" s="414" t="s">
        <v>2221</v>
      </c>
      <c r="E2056" s="417">
        <v>1038461</v>
      </c>
      <c r="F2056" s="1475" t="s">
        <v>2229</v>
      </c>
      <c r="G2056" s="1476"/>
      <c r="H2056" s="1477"/>
      <c r="I2056" s="424">
        <v>5</v>
      </c>
      <c r="J2056" s="417">
        <v>1.3</v>
      </c>
      <c r="K2056" s="954">
        <v>6.5</v>
      </c>
      <c r="M2056" s="271"/>
      <c r="N2056" s="271"/>
      <c r="O2056" s="271"/>
    </row>
    <row r="2057" spans="3:15" s="421" customFormat="1" ht="15" customHeight="1">
      <c r="C2057" s="391">
        <v>78</v>
      </c>
      <c r="D2057" s="414" t="s">
        <v>2221</v>
      </c>
      <c r="E2057" s="417">
        <v>1038461</v>
      </c>
      <c r="F2057" s="1475" t="s">
        <v>2229</v>
      </c>
      <c r="G2057" s="1476"/>
      <c r="H2057" s="1477"/>
      <c r="I2057" s="424">
        <v>3</v>
      </c>
      <c r="J2057" s="417">
        <v>1.3</v>
      </c>
      <c r="K2057" s="954">
        <v>3.9000000000000004</v>
      </c>
      <c r="M2057" s="271"/>
      <c r="N2057" s="271"/>
      <c r="O2057" s="271"/>
    </row>
    <row r="2058" spans="3:15" s="421" customFormat="1" ht="15" customHeight="1">
      <c r="C2058" s="391">
        <v>79</v>
      </c>
      <c r="D2058" s="414" t="s">
        <v>2221</v>
      </c>
      <c r="E2058" s="417">
        <v>1038461</v>
      </c>
      <c r="F2058" s="1475" t="s">
        <v>2229</v>
      </c>
      <c r="G2058" s="1476"/>
      <c r="H2058" s="1477"/>
      <c r="I2058" s="424">
        <v>3</v>
      </c>
      <c r="J2058" s="417">
        <v>1.3</v>
      </c>
      <c r="K2058" s="954">
        <v>3.9000000000000004</v>
      </c>
      <c r="M2058" s="271"/>
      <c r="N2058" s="271"/>
      <c r="O2058" s="271"/>
    </row>
    <row r="2059" spans="3:15" s="421" customFormat="1" ht="15" customHeight="1">
      <c r="C2059" s="391">
        <v>80</v>
      </c>
      <c r="D2059" s="414" t="s">
        <v>2221</v>
      </c>
      <c r="E2059" s="417">
        <v>1038461</v>
      </c>
      <c r="F2059" s="1475" t="s">
        <v>2229</v>
      </c>
      <c r="G2059" s="1476"/>
      <c r="H2059" s="1477"/>
      <c r="I2059" s="424">
        <v>34</v>
      </c>
      <c r="J2059" s="417">
        <v>0.9</v>
      </c>
      <c r="K2059" s="954">
        <v>30.6</v>
      </c>
      <c r="M2059" s="271"/>
      <c r="N2059" s="271"/>
      <c r="O2059" s="271"/>
    </row>
    <row r="2060" spans="3:15" s="421" customFormat="1" ht="15" customHeight="1">
      <c r="C2060" s="391">
        <v>81</v>
      </c>
      <c r="D2060" s="414" t="s">
        <v>2221</v>
      </c>
      <c r="E2060" s="417">
        <v>1038461</v>
      </c>
      <c r="F2060" s="1475" t="s">
        <v>2229</v>
      </c>
      <c r="G2060" s="1476"/>
      <c r="H2060" s="1477"/>
      <c r="I2060" s="424">
        <v>16</v>
      </c>
      <c r="J2060" s="417">
        <v>0.9</v>
      </c>
      <c r="K2060" s="954">
        <v>14.4</v>
      </c>
      <c r="M2060" s="271"/>
      <c r="N2060" s="271"/>
      <c r="O2060" s="271"/>
    </row>
    <row r="2061" spans="3:15" s="421" customFormat="1" ht="15" customHeight="1">
      <c r="C2061" s="391">
        <v>82</v>
      </c>
      <c r="D2061" s="414" t="s">
        <v>2221</v>
      </c>
      <c r="E2061" s="417">
        <v>1038462</v>
      </c>
      <c r="F2061" s="1475" t="s">
        <v>2230</v>
      </c>
      <c r="G2061" s="1476"/>
      <c r="H2061" s="1477"/>
      <c r="I2061" s="424">
        <v>189</v>
      </c>
      <c r="J2061" s="417">
        <v>1.3</v>
      </c>
      <c r="K2061" s="954">
        <v>245.70000000000002</v>
      </c>
      <c r="M2061" s="271"/>
      <c r="N2061" s="271"/>
      <c r="O2061" s="271"/>
    </row>
    <row r="2062" spans="3:15" s="421" customFormat="1" ht="15" customHeight="1">
      <c r="C2062" s="391">
        <v>83</v>
      </c>
      <c r="D2062" s="414" t="s">
        <v>2221</v>
      </c>
      <c r="E2062" s="417">
        <v>1038462</v>
      </c>
      <c r="F2062" s="1475" t="s">
        <v>2230</v>
      </c>
      <c r="G2062" s="1476"/>
      <c r="H2062" s="1477"/>
      <c r="I2062" s="424">
        <v>30</v>
      </c>
      <c r="J2062" s="417">
        <v>1.3</v>
      </c>
      <c r="K2062" s="954">
        <v>39</v>
      </c>
      <c r="M2062" s="271"/>
      <c r="N2062" s="271"/>
      <c r="O2062" s="271"/>
    </row>
    <row r="2063" spans="3:15" s="421" customFormat="1" ht="15" customHeight="1">
      <c r="C2063" s="391">
        <v>84</v>
      </c>
      <c r="D2063" s="414" t="s">
        <v>2221</v>
      </c>
      <c r="E2063" s="417">
        <v>1038462</v>
      </c>
      <c r="F2063" s="1475" t="s">
        <v>2230</v>
      </c>
      <c r="G2063" s="1476"/>
      <c r="H2063" s="1477"/>
      <c r="I2063" s="424">
        <v>40</v>
      </c>
      <c r="J2063" s="417">
        <v>1.3</v>
      </c>
      <c r="K2063" s="954">
        <v>52</v>
      </c>
      <c r="M2063" s="271"/>
      <c r="N2063" s="271"/>
      <c r="O2063" s="271"/>
    </row>
    <row r="2064" spans="3:15" s="421" customFormat="1" ht="15" customHeight="1">
      <c r="C2064" s="391">
        <v>85</v>
      </c>
      <c r="D2064" s="414" t="s">
        <v>2221</v>
      </c>
      <c r="E2064" s="417">
        <v>1038462</v>
      </c>
      <c r="F2064" s="1475" t="s">
        <v>2230</v>
      </c>
      <c r="G2064" s="1476"/>
      <c r="H2064" s="1477"/>
      <c r="I2064" s="424">
        <v>4</v>
      </c>
      <c r="J2064" s="417">
        <v>1.3</v>
      </c>
      <c r="K2064" s="954">
        <v>5.2</v>
      </c>
      <c r="M2064" s="271"/>
      <c r="N2064" s="271"/>
      <c r="O2064" s="271"/>
    </row>
    <row r="2065" spans="3:15" s="421" customFormat="1" ht="15" customHeight="1">
      <c r="C2065" s="391">
        <v>86</v>
      </c>
      <c r="D2065" s="414" t="s">
        <v>2221</v>
      </c>
      <c r="E2065" s="417">
        <v>1038462</v>
      </c>
      <c r="F2065" s="1475" t="s">
        <v>2230</v>
      </c>
      <c r="G2065" s="1476"/>
      <c r="H2065" s="1477"/>
      <c r="I2065" s="424">
        <v>1</v>
      </c>
      <c r="J2065" s="417">
        <v>1.3</v>
      </c>
      <c r="K2065" s="954">
        <v>1.3</v>
      </c>
      <c r="M2065" s="271"/>
      <c r="N2065" s="271"/>
      <c r="O2065" s="271"/>
    </row>
    <row r="2066" spans="3:15" s="421" customFormat="1" ht="15" customHeight="1">
      <c r="C2066" s="391">
        <v>87</v>
      </c>
      <c r="D2066" s="414" t="s">
        <v>2221</v>
      </c>
      <c r="E2066" s="417">
        <v>1038462</v>
      </c>
      <c r="F2066" s="1475" t="s">
        <v>2230</v>
      </c>
      <c r="G2066" s="1476"/>
      <c r="H2066" s="1477"/>
      <c r="I2066" s="424">
        <v>1</v>
      </c>
      <c r="J2066" s="417">
        <v>1.3</v>
      </c>
      <c r="K2066" s="954">
        <v>1.3</v>
      </c>
      <c r="M2066" s="271"/>
      <c r="N2066" s="271"/>
      <c r="O2066" s="271"/>
    </row>
    <row r="2067" spans="3:15" s="421" customFormat="1" ht="15" customHeight="1">
      <c r="C2067" s="391">
        <v>88</v>
      </c>
      <c r="D2067" s="414" t="s">
        <v>2221</v>
      </c>
      <c r="E2067" s="417">
        <v>1038462</v>
      </c>
      <c r="F2067" s="1475" t="s">
        <v>2230</v>
      </c>
      <c r="G2067" s="1476"/>
      <c r="H2067" s="1477"/>
      <c r="I2067" s="424">
        <v>5</v>
      </c>
      <c r="J2067" s="417">
        <v>1.3</v>
      </c>
      <c r="K2067" s="954">
        <v>6.5</v>
      </c>
      <c r="M2067" s="271"/>
      <c r="N2067" s="271"/>
      <c r="O2067" s="271"/>
    </row>
    <row r="2068" spans="3:15" s="421" customFormat="1" ht="15" customHeight="1">
      <c r="C2068" s="391">
        <v>89</v>
      </c>
      <c r="D2068" s="414" t="s">
        <v>2221</v>
      </c>
      <c r="E2068" s="417">
        <v>1038462</v>
      </c>
      <c r="F2068" s="1475" t="s">
        <v>2230</v>
      </c>
      <c r="G2068" s="1476"/>
      <c r="H2068" s="1477"/>
      <c r="I2068" s="424">
        <v>18</v>
      </c>
      <c r="J2068" s="417">
        <v>1.3</v>
      </c>
      <c r="K2068" s="954">
        <v>23.400000000000002</v>
      </c>
      <c r="M2068" s="271"/>
      <c r="N2068" s="271"/>
      <c r="O2068" s="271"/>
    </row>
    <row r="2069" spans="3:15" s="421" customFormat="1" ht="15" customHeight="1">
      <c r="C2069" s="391">
        <v>90</v>
      </c>
      <c r="D2069" s="414" t="s">
        <v>2221</v>
      </c>
      <c r="E2069" s="417">
        <v>1038462</v>
      </c>
      <c r="F2069" s="1475" t="s">
        <v>2230</v>
      </c>
      <c r="G2069" s="1476"/>
      <c r="H2069" s="1477"/>
      <c r="I2069" s="424">
        <v>1</v>
      </c>
      <c r="J2069" s="417">
        <v>1.3</v>
      </c>
      <c r="K2069" s="954">
        <v>1.3</v>
      </c>
      <c r="M2069" s="271"/>
      <c r="N2069" s="271"/>
      <c r="O2069" s="271"/>
    </row>
    <row r="2070" spans="3:15" s="421" customFormat="1" ht="15" customHeight="1">
      <c r="C2070" s="391">
        <v>91</v>
      </c>
      <c r="D2070" s="414" t="s">
        <v>2221</v>
      </c>
      <c r="E2070" s="417">
        <v>1038462</v>
      </c>
      <c r="F2070" s="1475" t="s">
        <v>2230</v>
      </c>
      <c r="G2070" s="1476"/>
      <c r="H2070" s="1477"/>
      <c r="I2070" s="424">
        <v>1</v>
      </c>
      <c r="J2070" s="417">
        <v>1.3</v>
      </c>
      <c r="K2070" s="954">
        <v>1.3</v>
      </c>
      <c r="M2070" s="271"/>
      <c r="N2070" s="271"/>
      <c r="O2070" s="271"/>
    </row>
    <row r="2071" spans="3:15" s="421" customFormat="1" ht="15" customHeight="1">
      <c r="C2071" s="391">
        <v>92</v>
      </c>
      <c r="D2071" s="414" t="s">
        <v>2221</v>
      </c>
      <c r="E2071" s="417">
        <v>1038462</v>
      </c>
      <c r="F2071" s="1475" t="s">
        <v>2230</v>
      </c>
      <c r="G2071" s="1476"/>
      <c r="H2071" s="1477"/>
      <c r="I2071" s="424">
        <v>49</v>
      </c>
      <c r="J2071" s="417">
        <v>1.3</v>
      </c>
      <c r="K2071" s="954">
        <v>63.7</v>
      </c>
      <c r="M2071" s="271"/>
      <c r="N2071" s="271"/>
      <c r="O2071" s="271"/>
    </row>
    <row r="2072" spans="3:15" s="421" customFormat="1" ht="15" customHeight="1">
      <c r="C2072" s="391">
        <v>93</v>
      </c>
      <c r="D2072" s="414" t="s">
        <v>2221</v>
      </c>
      <c r="E2072" s="417">
        <v>1038462</v>
      </c>
      <c r="F2072" s="1475" t="s">
        <v>2230</v>
      </c>
      <c r="G2072" s="1476"/>
      <c r="H2072" s="1477"/>
      <c r="I2072" s="424">
        <v>21</v>
      </c>
      <c r="J2072" s="417">
        <v>1.3</v>
      </c>
      <c r="K2072" s="954">
        <v>27.3</v>
      </c>
      <c r="M2072" s="271"/>
      <c r="N2072" s="271"/>
      <c r="O2072" s="271"/>
    </row>
    <row r="2073" spans="3:15" s="421" customFormat="1" ht="15" customHeight="1">
      <c r="C2073" s="391">
        <v>94</v>
      </c>
      <c r="D2073" s="414" t="s">
        <v>2221</v>
      </c>
      <c r="E2073" s="417">
        <v>1038462</v>
      </c>
      <c r="F2073" s="1475" t="s">
        <v>2230</v>
      </c>
      <c r="G2073" s="1476"/>
      <c r="H2073" s="1477"/>
      <c r="I2073" s="424">
        <v>25</v>
      </c>
      <c r="J2073" s="417">
        <v>1.3</v>
      </c>
      <c r="K2073" s="954">
        <v>32.5</v>
      </c>
      <c r="M2073" s="271"/>
      <c r="N2073" s="271"/>
      <c r="O2073" s="271"/>
    </row>
    <row r="2074" spans="3:15" s="421" customFormat="1" ht="15" customHeight="1">
      <c r="C2074" s="391">
        <v>95</v>
      </c>
      <c r="D2074" s="414" t="s">
        <v>2221</v>
      </c>
      <c r="E2074" s="417">
        <v>1038462</v>
      </c>
      <c r="F2074" s="1475" t="s">
        <v>2230</v>
      </c>
      <c r="G2074" s="1476"/>
      <c r="H2074" s="1477"/>
      <c r="I2074" s="424">
        <v>36</v>
      </c>
      <c r="J2074" s="417">
        <v>1.3</v>
      </c>
      <c r="K2074" s="954">
        <v>46.800000000000004</v>
      </c>
      <c r="M2074" s="271"/>
      <c r="N2074" s="271"/>
      <c r="O2074" s="271"/>
    </row>
    <row r="2075" spans="3:15" s="421" customFormat="1" ht="15" customHeight="1">
      <c r="C2075" s="391">
        <v>96</v>
      </c>
      <c r="D2075" s="414" t="s">
        <v>2221</v>
      </c>
      <c r="E2075" s="417">
        <v>1038462</v>
      </c>
      <c r="F2075" s="1475" t="s">
        <v>2230</v>
      </c>
      <c r="G2075" s="1476"/>
      <c r="H2075" s="1477"/>
      <c r="I2075" s="424">
        <v>2</v>
      </c>
      <c r="J2075" s="417">
        <v>1.3</v>
      </c>
      <c r="K2075" s="954">
        <v>2.6</v>
      </c>
      <c r="M2075" s="271"/>
      <c r="N2075" s="271"/>
      <c r="O2075" s="271"/>
    </row>
    <row r="2076" spans="3:15" s="421" customFormat="1" ht="15" customHeight="1">
      <c r="C2076" s="391">
        <v>97</v>
      </c>
      <c r="D2076" s="414" t="s">
        <v>2221</v>
      </c>
      <c r="E2076" s="417">
        <v>1038462</v>
      </c>
      <c r="F2076" s="1475" t="s">
        <v>2230</v>
      </c>
      <c r="G2076" s="1476"/>
      <c r="H2076" s="1477"/>
      <c r="I2076" s="424">
        <v>1</v>
      </c>
      <c r="J2076" s="417">
        <v>1.3</v>
      </c>
      <c r="K2076" s="954">
        <v>1.3</v>
      </c>
      <c r="M2076" s="271"/>
      <c r="N2076" s="271"/>
      <c r="O2076" s="271"/>
    </row>
    <row r="2077" spans="3:15" s="421" customFormat="1" ht="15" customHeight="1">
      <c r="C2077" s="391">
        <v>98</v>
      </c>
      <c r="D2077" s="414" t="s">
        <v>2221</v>
      </c>
      <c r="E2077" s="417">
        <v>1038462</v>
      </c>
      <c r="F2077" s="1475" t="s">
        <v>2230</v>
      </c>
      <c r="G2077" s="1476"/>
      <c r="H2077" s="1477"/>
      <c r="I2077" s="424">
        <v>24</v>
      </c>
      <c r="J2077" s="417">
        <v>1.3</v>
      </c>
      <c r="K2077" s="954">
        <v>31.200000000000003</v>
      </c>
      <c r="M2077" s="271"/>
      <c r="N2077" s="271"/>
      <c r="O2077" s="271"/>
    </row>
    <row r="2078" spans="3:15" s="421" customFormat="1" ht="15" customHeight="1">
      <c r="C2078" s="391">
        <v>99</v>
      </c>
      <c r="D2078" s="414" t="s">
        <v>2221</v>
      </c>
      <c r="E2078" s="417">
        <v>1038462</v>
      </c>
      <c r="F2078" s="1475" t="s">
        <v>2230</v>
      </c>
      <c r="G2078" s="1476"/>
      <c r="H2078" s="1477"/>
      <c r="I2078" s="424">
        <v>4</v>
      </c>
      <c r="J2078" s="417">
        <v>1.3</v>
      </c>
      <c r="K2078" s="954">
        <v>5.2</v>
      </c>
      <c r="M2078" s="271"/>
      <c r="N2078" s="271"/>
      <c r="O2078" s="271"/>
    </row>
    <row r="2079" spans="3:15" s="421" customFormat="1" ht="15" customHeight="1">
      <c r="C2079" s="391">
        <v>100</v>
      </c>
      <c r="D2079" s="414" t="s">
        <v>2221</v>
      </c>
      <c r="E2079" s="417">
        <v>1038462</v>
      </c>
      <c r="F2079" s="1475" t="s">
        <v>2230</v>
      </c>
      <c r="G2079" s="1476"/>
      <c r="H2079" s="1477"/>
      <c r="I2079" s="424">
        <v>11</v>
      </c>
      <c r="J2079" s="417">
        <v>0.9</v>
      </c>
      <c r="K2079" s="954">
        <v>9.9</v>
      </c>
      <c r="M2079" s="271"/>
      <c r="N2079" s="271"/>
      <c r="O2079" s="271"/>
    </row>
    <row r="2080" spans="3:15" s="421" customFormat="1" ht="15" customHeight="1">
      <c r="C2080" s="391">
        <v>101</v>
      </c>
      <c r="D2080" s="414" t="s">
        <v>2221</v>
      </c>
      <c r="E2080" s="417">
        <v>1038463</v>
      </c>
      <c r="F2080" s="1475" t="s">
        <v>2231</v>
      </c>
      <c r="G2080" s="1476"/>
      <c r="H2080" s="1477"/>
      <c r="I2080" s="424">
        <v>2</v>
      </c>
      <c r="J2080" s="417">
        <v>1.3</v>
      </c>
      <c r="K2080" s="954">
        <v>2.6</v>
      </c>
      <c r="M2080" s="271"/>
      <c r="N2080" s="271"/>
      <c r="O2080" s="271"/>
    </row>
    <row r="2081" spans="3:15" s="421" customFormat="1" ht="15" customHeight="1">
      <c r="C2081" s="391">
        <v>102</v>
      </c>
      <c r="D2081" s="414" t="s">
        <v>2221</v>
      </c>
      <c r="E2081" s="417">
        <v>1038463</v>
      </c>
      <c r="F2081" s="1475" t="s">
        <v>2231</v>
      </c>
      <c r="G2081" s="1476"/>
      <c r="H2081" s="1477"/>
      <c r="I2081" s="424">
        <v>2</v>
      </c>
      <c r="J2081" s="417">
        <v>1.3</v>
      </c>
      <c r="K2081" s="954">
        <v>2.6</v>
      </c>
      <c r="M2081" s="271"/>
      <c r="N2081" s="271"/>
      <c r="O2081" s="271"/>
    </row>
    <row r="2082" spans="3:15" s="421" customFormat="1" ht="15" customHeight="1">
      <c r="C2082" s="391">
        <v>103</v>
      </c>
      <c r="D2082" s="414" t="s">
        <v>2221</v>
      </c>
      <c r="E2082" s="417">
        <v>1038463</v>
      </c>
      <c r="F2082" s="1475" t="s">
        <v>2231</v>
      </c>
      <c r="G2082" s="1476"/>
      <c r="H2082" s="1477"/>
      <c r="I2082" s="424">
        <v>6</v>
      </c>
      <c r="J2082" s="417">
        <v>1.3</v>
      </c>
      <c r="K2082" s="954">
        <v>7.8000000000000007</v>
      </c>
      <c r="M2082" s="271"/>
      <c r="N2082" s="271"/>
      <c r="O2082" s="271"/>
    </row>
    <row r="2083" spans="3:15" s="421" customFormat="1" ht="15" customHeight="1">
      <c r="C2083" s="391">
        <v>104</v>
      </c>
      <c r="D2083" s="414" t="s">
        <v>2221</v>
      </c>
      <c r="E2083" s="417">
        <v>1038463</v>
      </c>
      <c r="F2083" s="1475" t="s">
        <v>2231</v>
      </c>
      <c r="G2083" s="1476"/>
      <c r="H2083" s="1477"/>
      <c r="I2083" s="424">
        <v>18</v>
      </c>
      <c r="J2083" s="417">
        <v>1.3</v>
      </c>
      <c r="K2083" s="954">
        <v>23.400000000000002</v>
      </c>
      <c r="M2083" s="271"/>
      <c r="N2083" s="271"/>
      <c r="O2083" s="271"/>
    </row>
    <row r="2084" spans="3:15" s="421" customFormat="1" ht="15" customHeight="1">
      <c r="C2084" s="391">
        <v>105</v>
      </c>
      <c r="D2084" s="414" t="s">
        <v>2221</v>
      </c>
      <c r="E2084" s="417">
        <v>1038463</v>
      </c>
      <c r="F2084" s="1475" t="s">
        <v>2231</v>
      </c>
      <c r="G2084" s="1476"/>
      <c r="H2084" s="1477"/>
      <c r="I2084" s="424">
        <v>42</v>
      </c>
      <c r="J2084" s="417">
        <v>1.3</v>
      </c>
      <c r="K2084" s="954">
        <v>54.6</v>
      </c>
      <c r="M2084" s="271"/>
      <c r="N2084" s="271"/>
      <c r="O2084" s="271"/>
    </row>
    <row r="2085" spans="3:15" s="421" customFormat="1" ht="15" customHeight="1">
      <c r="C2085" s="391">
        <v>106</v>
      </c>
      <c r="D2085" s="414" t="s">
        <v>2221</v>
      </c>
      <c r="E2085" s="417">
        <v>1038463</v>
      </c>
      <c r="F2085" s="1475" t="s">
        <v>2231</v>
      </c>
      <c r="G2085" s="1476"/>
      <c r="H2085" s="1477"/>
      <c r="I2085" s="424">
        <v>5</v>
      </c>
      <c r="J2085" s="417">
        <v>1.3</v>
      </c>
      <c r="K2085" s="954">
        <v>6.5</v>
      </c>
      <c r="M2085" s="271"/>
      <c r="N2085" s="271"/>
      <c r="O2085" s="271"/>
    </row>
    <row r="2086" spans="3:15" s="421" customFormat="1" ht="15" customHeight="1">
      <c r="C2086" s="391">
        <v>107</v>
      </c>
      <c r="D2086" s="414" t="s">
        <v>2221</v>
      </c>
      <c r="E2086" s="417">
        <v>1038463</v>
      </c>
      <c r="F2086" s="1475" t="s">
        <v>2231</v>
      </c>
      <c r="G2086" s="1476"/>
      <c r="H2086" s="1477"/>
      <c r="I2086" s="424">
        <v>38</v>
      </c>
      <c r="J2086" s="417">
        <v>1.3</v>
      </c>
      <c r="K2086" s="954">
        <v>49.4</v>
      </c>
      <c r="M2086" s="271"/>
      <c r="N2086" s="271"/>
      <c r="O2086" s="271"/>
    </row>
    <row r="2087" spans="3:15" s="421" customFormat="1" ht="15" customHeight="1">
      <c r="C2087" s="391">
        <v>108</v>
      </c>
      <c r="D2087" s="414" t="s">
        <v>2221</v>
      </c>
      <c r="E2087" s="417">
        <v>1038463</v>
      </c>
      <c r="F2087" s="1475" t="s">
        <v>2231</v>
      </c>
      <c r="G2087" s="1476"/>
      <c r="H2087" s="1477"/>
      <c r="I2087" s="424">
        <v>12</v>
      </c>
      <c r="J2087" s="417">
        <v>1.3</v>
      </c>
      <c r="K2087" s="954">
        <v>15.600000000000001</v>
      </c>
      <c r="M2087" s="271"/>
      <c r="N2087" s="271"/>
      <c r="O2087" s="271"/>
    </row>
    <row r="2088" spans="3:15" s="421" customFormat="1" ht="15" customHeight="1">
      <c r="C2088" s="391">
        <v>109</v>
      </c>
      <c r="D2088" s="414" t="s">
        <v>2221</v>
      </c>
      <c r="E2088" s="417">
        <v>1038463</v>
      </c>
      <c r="F2088" s="1475" t="s">
        <v>2231</v>
      </c>
      <c r="G2088" s="1476"/>
      <c r="H2088" s="1477"/>
      <c r="I2088" s="424">
        <v>3</v>
      </c>
      <c r="J2088" s="417">
        <v>1.3</v>
      </c>
      <c r="K2088" s="954">
        <v>3.9000000000000004</v>
      </c>
      <c r="M2088" s="271"/>
      <c r="N2088" s="271"/>
      <c r="O2088" s="271"/>
    </row>
    <row r="2089" spans="3:15" s="421" customFormat="1" ht="15" customHeight="1">
      <c r="C2089" s="391">
        <v>110</v>
      </c>
      <c r="D2089" s="414" t="s">
        <v>2221</v>
      </c>
      <c r="E2089" s="417">
        <v>1038463</v>
      </c>
      <c r="F2089" s="1475" t="s">
        <v>2231</v>
      </c>
      <c r="G2089" s="1476"/>
      <c r="H2089" s="1477"/>
      <c r="I2089" s="424">
        <v>2</v>
      </c>
      <c r="J2089" s="417">
        <v>1.3</v>
      </c>
      <c r="K2089" s="954">
        <v>2.6</v>
      </c>
      <c r="M2089" s="271"/>
      <c r="N2089" s="271"/>
      <c r="O2089" s="271"/>
    </row>
    <row r="2090" spans="3:15" s="421" customFormat="1" ht="15" customHeight="1">
      <c r="C2090" s="391">
        <v>111</v>
      </c>
      <c r="D2090" s="414" t="s">
        <v>2221</v>
      </c>
      <c r="E2090" s="417">
        <v>1038463</v>
      </c>
      <c r="F2090" s="1475" t="s">
        <v>2231</v>
      </c>
      <c r="G2090" s="1476"/>
      <c r="H2090" s="1477"/>
      <c r="I2090" s="424">
        <v>1</v>
      </c>
      <c r="J2090" s="417">
        <v>1.3</v>
      </c>
      <c r="K2090" s="954">
        <v>1.3</v>
      </c>
      <c r="M2090" s="271"/>
      <c r="N2090" s="271"/>
      <c r="O2090" s="271"/>
    </row>
    <row r="2091" spans="3:15" s="421" customFormat="1" ht="15" customHeight="1">
      <c r="C2091" s="391">
        <v>112</v>
      </c>
      <c r="D2091" s="414" t="s">
        <v>2221</v>
      </c>
      <c r="E2091" s="417">
        <v>1038463</v>
      </c>
      <c r="F2091" s="1475" t="s">
        <v>2231</v>
      </c>
      <c r="G2091" s="1476"/>
      <c r="H2091" s="1477"/>
      <c r="I2091" s="424">
        <v>41</v>
      </c>
      <c r="J2091" s="417">
        <v>0.9</v>
      </c>
      <c r="K2091" s="954">
        <v>36.9</v>
      </c>
      <c r="M2091" s="271"/>
      <c r="N2091" s="271"/>
      <c r="O2091" s="271"/>
    </row>
    <row r="2092" spans="3:15" s="421" customFormat="1" ht="15" customHeight="1">
      <c r="C2092" s="391">
        <v>113</v>
      </c>
      <c r="D2092" s="414" t="s">
        <v>2221</v>
      </c>
      <c r="E2092" s="417">
        <v>1038463</v>
      </c>
      <c r="F2092" s="1475" t="s">
        <v>2231</v>
      </c>
      <c r="G2092" s="1476"/>
      <c r="H2092" s="1477"/>
      <c r="I2092" s="424">
        <v>8</v>
      </c>
      <c r="J2092" s="417">
        <v>0.9</v>
      </c>
      <c r="K2092" s="954">
        <v>7.2</v>
      </c>
      <c r="M2092" s="271"/>
      <c r="N2092" s="271"/>
      <c r="O2092" s="271"/>
    </row>
    <row r="2093" spans="3:15" s="421" customFormat="1" ht="15" customHeight="1">
      <c r="C2093" s="391">
        <v>114</v>
      </c>
      <c r="D2093" s="414" t="s">
        <v>2221</v>
      </c>
      <c r="E2093" s="417">
        <v>1038463</v>
      </c>
      <c r="F2093" s="1475" t="s">
        <v>2231</v>
      </c>
      <c r="G2093" s="1476"/>
      <c r="H2093" s="1477"/>
      <c r="I2093" s="424">
        <v>23</v>
      </c>
      <c r="J2093" s="417">
        <v>0.9</v>
      </c>
      <c r="K2093" s="954">
        <v>20.7</v>
      </c>
      <c r="M2093" s="271"/>
      <c r="N2093" s="271"/>
      <c r="O2093" s="271"/>
    </row>
    <row r="2094" spans="3:15" s="421" customFormat="1" ht="15" customHeight="1">
      <c r="C2094" s="391">
        <v>115</v>
      </c>
      <c r="D2094" s="414" t="s">
        <v>2221</v>
      </c>
      <c r="E2094" s="417">
        <v>1038463</v>
      </c>
      <c r="F2094" s="1475" t="s">
        <v>2231</v>
      </c>
      <c r="G2094" s="1476"/>
      <c r="H2094" s="1477"/>
      <c r="I2094" s="424">
        <v>17</v>
      </c>
      <c r="J2094" s="417">
        <v>0.9</v>
      </c>
      <c r="K2094" s="954">
        <v>15.3</v>
      </c>
      <c r="M2094" s="271"/>
      <c r="N2094" s="271"/>
      <c r="O2094" s="271"/>
    </row>
    <row r="2095" spans="3:15" s="421" customFormat="1" ht="15" customHeight="1">
      <c r="C2095" s="391">
        <v>116</v>
      </c>
      <c r="D2095" s="414" t="s">
        <v>2221</v>
      </c>
      <c r="E2095" s="417">
        <v>1038464</v>
      </c>
      <c r="F2095" s="1475" t="s">
        <v>2232</v>
      </c>
      <c r="G2095" s="1476"/>
      <c r="H2095" s="1477"/>
      <c r="I2095" s="424">
        <v>66</v>
      </c>
      <c r="J2095" s="417">
        <v>1.3</v>
      </c>
      <c r="K2095" s="954">
        <v>85.8</v>
      </c>
      <c r="M2095" s="271"/>
      <c r="N2095" s="271"/>
      <c r="O2095" s="271"/>
    </row>
    <row r="2096" spans="3:15" s="421" customFormat="1" ht="15" customHeight="1">
      <c r="C2096" s="391">
        <v>117</v>
      </c>
      <c r="D2096" s="414" t="s">
        <v>2221</v>
      </c>
      <c r="E2096" s="417">
        <v>1038464</v>
      </c>
      <c r="F2096" s="1475" t="s">
        <v>2232</v>
      </c>
      <c r="G2096" s="1476"/>
      <c r="H2096" s="1477"/>
      <c r="I2096" s="424">
        <v>2</v>
      </c>
      <c r="J2096" s="417">
        <v>1.3</v>
      </c>
      <c r="K2096" s="954">
        <v>2.6</v>
      </c>
      <c r="M2096" s="271"/>
      <c r="N2096" s="271"/>
      <c r="O2096" s="271"/>
    </row>
    <row r="2097" spans="3:15" s="421" customFormat="1" ht="15" customHeight="1">
      <c r="C2097" s="391">
        <v>118</v>
      </c>
      <c r="D2097" s="414" t="s">
        <v>2221</v>
      </c>
      <c r="E2097" s="417">
        <v>1038464</v>
      </c>
      <c r="F2097" s="1475" t="s">
        <v>2232</v>
      </c>
      <c r="G2097" s="1476"/>
      <c r="H2097" s="1477"/>
      <c r="I2097" s="424">
        <v>1</v>
      </c>
      <c r="J2097" s="417">
        <v>1.3</v>
      </c>
      <c r="K2097" s="954">
        <v>1.3</v>
      </c>
      <c r="M2097" s="271"/>
      <c r="N2097" s="271"/>
      <c r="O2097" s="271"/>
    </row>
    <row r="2098" spans="3:15" s="421" customFormat="1" ht="15" customHeight="1">
      <c r="C2098" s="391">
        <v>119</v>
      </c>
      <c r="D2098" s="414" t="s">
        <v>2221</v>
      </c>
      <c r="E2098" s="417">
        <v>1038464</v>
      </c>
      <c r="F2098" s="1475" t="s">
        <v>2232</v>
      </c>
      <c r="G2098" s="1476"/>
      <c r="H2098" s="1477"/>
      <c r="I2098" s="424">
        <v>10</v>
      </c>
      <c r="J2098" s="417">
        <v>1.3</v>
      </c>
      <c r="K2098" s="954">
        <v>13</v>
      </c>
      <c r="M2098" s="271"/>
      <c r="N2098" s="271"/>
      <c r="O2098" s="271"/>
    </row>
    <row r="2099" spans="3:15" s="421" customFormat="1" ht="15" customHeight="1">
      <c r="C2099" s="391">
        <v>120</v>
      </c>
      <c r="D2099" s="414" t="s">
        <v>2221</v>
      </c>
      <c r="E2099" s="417">
        <v>1038464</v>
      </c>
      <c r="F2099" s="1475" t="s">
        <v>2232</v>
      </c>
      <c r="G2099" s="1476"/>
      <c r="H2099" s="1477"/>
      <c r="I2099" s="424">
        <v>50</v>
      </c>
      <c r="J2099" s="417">
        <v>1.3</v>
      </c>
      <c r="K2099" s="954">
        <v>65</v>
      </c>
      <c r="M2099" s="271"/>
      <c r="N2099" s="271"/>
      <c r="O2099" s="271"/>
    </row>
    <row r="2100" spans="3:15" s="421" customFormat="1" ht="15" customHeight="1">
      <c r="C2100" s="391">
        <v>121</v>
      </c>
      <c r="D2100" s="414" t="s">
        <v>2221</v>
      </c>
      <c r="E2100" s="417">
        <v>1038464</v>
      </c>
      <c r="F2100" s="1475" t="s">
        <v>2232</v>
      </c>
      <c r="G2100" s="1476"/>
      <c r="H2100" s="1477"/>
      <c r="I2100" s="424">
        <v>14</v>
      </c>
      <c r="J2100" s="417">
        <v>1.3</v>
      </c>
      <c r="K2100" s="954">
        <v>18.2</v>
      </c>
      <c r="M2100" s="271"/>
      <c r="N2100" s="271"/>
      <c r="O2100" s="271"/>
    </row>
    <row r="2101" spans="3:15" s="421" customFormat="1" ht="15" customHeight="1">
      <c r="C2101" s="391">
        <v>122</v>
      </c>
      <c r="D2101" s="414" t="s">
        <v>2221</v>
      </c>
      <c r="E2101" s="417">
        <v>1038464</v>
      </c>
      <c r="F2101" s="1475" t="s">
        <v>2232</v>
      </c>
      <c r="G2101" s="1476"/>
      <c r="H2101" s="1477"/>
      <c r="I2101" s="424">
        <v>1</v>
      </c>
      <c r="J2101" s="417">
        <v>1.3</v>
      </c>
      <c r="K2101" s="954">
        <v>1.3</v>
      </c>
      <c r="M2101" s="271"/>
      <c r="N2101" s="271"/>
      <c r="O2101" s="271"/>
    </row>
    <row r="2102" spans="3:15" s="421" customFormat="1" ht="15" customHeight="1">
      <c r="C2102" s="391">
        <v>123</v>
      </c>
      <c r="D2102" s="414" t="s">
        <v>2221</v>
      </c>
      <c r="E2102" s="417">
        <v>1038464</v>
      </c>
      <c r="F2102" s="1475" t="s">
        <v>2232</v>
      </c>
      <c r="G2102" s="1476"/>
      <c r="H2102" s="1477"/>
      <c r="I2102" s="424">
        <v>9</v>
      </c>
      <c r="J2102" s="417">
        <v>1.3</v>
      </c>
      <c r="K2102" s="954">
        <v>11.700000000000001</v>
      </c>
      <c r="M2102" s="271"/>
      <c r="N2102" s="271"/>
      <c r="O2102" s="271"/>
    </row>
    <row r="2103" spans="3:15" s="421" customFormat="1" ht="15" customHeight="1">
      <c r="C2103" s="391">
        <v>124</v>
      </c>
      <c r="D2103" s="414" t="s">
        <v>2221</v>
      </c>
      <c r="E2103" s="417">
        <v>1038464</v>
      </c>
      <c r="F2103" s="1475" t="s">
        <v>2232</v>
      </c>
      <c r="G2103" s="1476"/>
      <c r="H2103" s="1477"/>
      <c r="I2103" s="424">
        <v>9</v>
      </c>
      <c r="J2103" s="417">
        <v>1.3</v>
      </c>
      <c r="K2103" s="954">
        <v>11.700000000000001</v>
      </c>
      <c r="M2103" s="271"/>
      <c r="N2103" s="271"/>
      <c r="O2103" s="271"/>
    </row>
    <row r="2104" spans="3:15" s="421" customFormat="1" ht="15" customHeight="1">
      <c r="C2104" s="391">
        <v>125</v>
      </c>
      <c r="D2104" s="414" t="s">
        <v>2221</v>
      </c>
      <c r="E2104" s="417">
        <v>1038464</v>
      </c>
      <c r="F2104" s="1475" t="s">
        <v>2232</v>
      </c>
      <c r="G2104" s="1476"/>
      <c r="H2104" s="1477"/>
      <c r="I2104" s="424">
        <v>3</v>
      </c>
      <c r="J2104" s="417">
        <v>1.3</v>
      </c>
      <c r="K2104" s="954">
        <v>3.9000000000000004</v>
      </c>
      <c r="M2104" s="271"/>
      <c r="N2104" s="271"/>
      <c r="O2104" s="271"/>
    </row>
    <row r="2105" spans="3:15" s="421" customFormat="1" ht="15" customHeight="1">
      <c r="C2105" s="391">
        <v>126</v>
      </c>
      <c r="D2105" s="414" t="s">
        <v>2221</v>
      </c>
      <c r="E2105" s="417">
        <v>1038464</v>
      </c>
      <c r="F2105" s="1475" t="s">
        <v>2232</v>
      </c>
      <c r="G2105" s="1476"/>
      <c r="H2105" s="1477"/>
      <c r="I2105" s="424">
        <v>10</v>
      </c>
      <c r="J2105" s="417">
        <v>1.3</v>
      </c>
      <c r="K2105" s="954">
        <v>13</v>
      </c>
      <c r="M2105" s="271"/>
      <c r="N2105" s="271"/>
      <c r="O2105" s="271"/>
    </row>
    <row r="2106" spans="3:15" s="421" customFormat="1" ht="15" customHeight="1">
      <c r="C2106" s="391">
        <v>127</v>
      </c>
      <c r="D2106" s="414" t="s">
        <v>2221</v>
      </c>
      <c r="E2106" s="417">
        <v>1038464</v>
      </c>
      <c r="F2106" s="1475" t="s">
        <v>2232</v>
      </c>
      <c r="G2106" s="1476"/>
      <c r="H2106" s="1477"/>
      <c r="I2106" s="424">
        <v>30</v>
      </c>
      <c r="J2106" s="417">
        <v>1.3</v>
      </c>
      <c r="K2106" s="954">
        <v>39</v>
      </c>
      <c r="M2106" s="271"/>
      <c r="N2106" s="271"/>
      <c r="O2106" s="271"/>
    </row>
    <row r="2107" spans="3:15" s="421" customFormat="1" ht="15" customHeight="1">
      <c r="C2107" s="391">
        <v>128</v>
      </c>
      <c r="D2107" s="414" t="s">
        <v>2221</v>
      </c>
      <c r="E2107" s="417">
        <v>1038464</v>
      </c>
      <c r="F2107" s="1475" t="s">
        <v>2232</v>
      </c>
      <c r="G2107" s="1476"/>
      <c r="H2107" s="1477"/>
      <c r="I2107" s="424">
        <v>20</v>
      </c>
      <c r="J2107" s="417">
        <v>1.3</v>
      </c>
      <c r="K2107" s="954">
        <v>26</v>
      </c>
      <c r="M2107" s="271"/>
      <c r="N2107" s="271"/>
      <c r="O2107" s="271"/>
    </row>
    <row r="2108" spans="3:15" s="421" customFormat="1" ht="15" customHeight="1">
      <c r="C2108" s="391">
        <v>129</v>
      </c>
      <c r="D2108" s="414" t="s">
        <v>2221</v>
      </c>
      <c r="E2108" s="417">
        <v>1038464</v>
      </c>
      <c r="F2108" s="1475" t="s">
        <v>2232</v>
      </c>
      <c r="G2108" s="1476"/>
      <c r="H2108" s="1477"/>
      <c r="I2108" s="424">
        <v>1</v>
      </c>
      <c r="J2108" s="417">
        <v>1.3</v>
      </c>
      <c r="K2108" s="954">
        <v>1.3</v>
      </c>
      <c r="M2108" s="271"/>
      <c r="N2108" s="271"/>
      <c r="O2108" s="271"/>
    </row>
    <row r="2109" spans="3:15" s="421" customFormat="1" ht="15" customHeight="1">
      <c r="C2109" s="391">
        <v>130</v>
      </c>
      <c r="D2109" s="414" t="s">
        <v>2221</v>
      </c>
      <c r="E2109" s="417">
        <v>1038464</v>
      </c>
      <c r="F2109" s="1475" t="s">
        <v>2232</v>
      </c>
      <c r="G2109" s="1476"/>
      <c r="H2109" s="1477"/>
      <c r="I2109" s="424">
        <v>1</v>
      </c>
      <c r="J2109" s="417">
        <v>1.3</v>
      </c>
      <c r="K2109" s="954">
        <v>1.3</v>
      </c>
      <c r="M2109" s="271"/>
      <c r="N2109" s="271"/>
      <c r="O2109" s="271"/>
    </row>
    <row r="2110" spans="3:15" s="421" customFormat="1" ht="15" customHeight="1">
      <c r="C2110" s="391">
        <v>131</v>
      </c>
      <c r="D2110" s="414" t="s">
        <v>2221</v>
      </c>
      <c r="E2110" s="417">
        <v>1038464</v>
      </c>
      <c r="F2110" s="1475" t="s">
        <v>2232</v>
      </c>
      <c r="G2110" s="1476"/>
      <c r="H2110" s="1477"/>
      <c r="I2110" s="424">
        <v>6</v>
      </c>
      <c r="J2110" s="417">
        <v>1.3</v>
      </c>
      <c r="K2110" s="954">
        <v>7.8000000000000007</v>
      </c>
      <c r="M2110" s="271"/>
      <c r="N2110" s="271"/>
      <c r="O2110" s="271"/>
    </row>
    <row r="2111" spans="3:15" s="421" customFormat="1" ht="15" customHeight="1">
      <c r="C2111" s="391">
        <v>132</v>
      </c>
      <c r="D2111" s="414" t="s">
        <v>2221</v>
      </c>
      <c r="E2111" s="417">
        <v>1038465</v>
      </c>
      <c r="F2111" s="1475" t="s">
        <v>2233</v>
      </c>
      <c r="G2111" s="1476"/>
      <c r="H2111" s="1477"/>
      <c r="I2111" s="424">
        <v>14</v>
      </c>
      <c r="J2111" s="417">
        <v>1.3</v>
      </c>
      <c r="K2111" s="954">
        <v>18.2</v>
      </c>
      <c r="M2111" s="271"/>
      <c r="N2111" s="271"/>
      <c r="O2111" s="271"/>
    </row>
    <row r="2112" spans="3:15" s="421" customFormat="1" ht="15" customHeight="1">
      <c r="C2112" s="391">
        <v>133</v>
      </c>
      <c r="D2112" s="414" t="s">
        <v>2221</v>
      </c>
      <c r="E2112" s="417">
        <v>1038465</v>
      </c>
      <c r="F2112" s="1475" t="s">
        <v>2233</v>
      </c>
      <c r="G2112" s="1476"/>
      <c r="H2112" s="1477"/>
      <c r="I2112" s="424">
        <v>12</v>
      </c>
      <c r="J2112" s="417">
        <v>1.3</v>
      </c>
      <c r="K2112" s="954">
        <v>15.600000000000001</v>
      </c>
      <c r="M2112" s="271"/>
      <c r="N2112" s="271"/>
      <c r="O2112" s="271"/>
    </row>
    <row r="2113" spans="3:15" s="421" customFormat="1" ht="15" customHeight="1">
      <c r="C2113" s="391">
        <v>134</v>
      </c>
      <c r="D2113" s="414" t="s">
        <v>2221</v>
      </c>
      <c r="E2113" s="417">
        <v>1038465</v>
      </c>
      <c r="F2113" s="1475" t="s">
        <v>2233</v>
      </c>
      <c r="G2113" s="1476"/>
      <c r="H2113" s="1477"/>
      <c r="I2113" s="424">
        <v>1</v>
      </c>
      <c r="J2113" s="417">
        <v>1.3</v>
      </c>
      <c r="K2113" s="954">
        <v>1.3</v>
      </c>
      <c r="M2113" s="271"/>
      <c r="N2113" s="271"/>
      <c r="O2113" s="271"/>
    </row>
    <row r="2114" spans="3:15" s="421" customFormat="1" ht="15" customHeight="1">
      <c r="C2114" s="391">
        <v>135</v>
      </c>
      <c r="D2114" s="414" t="s">
        <v>2221</v>
      </c>
      <c r="E2114" s="417">
        <v>1038465</v>
      </c>
      <c r="F2114" s="1475" t="s">
        <v>2233</v>
      </c>
      <c r="G2114" s="1476"/>
      <c r="H2114" s="1477"/>
      <c r="I2114" s="424">
        <v>22</v>
      </c>
      <c r="J2114" s="417">
        <v>1.3</v>
      </c>
      <c r="K2114" s="954">
        <v>28.6</v>
      </c>
      <c r="M2114" s="271"/>
      <c r="N2114" s="271"/>
      <c r="O2114" s="271"/>
    </row>
    <row r="2115" spans="3:15" s="421" customFormat="1" ht="15" customHeight="1">
      <c r="C2115" s="391">
        <v>136</v>
      </c>
      <c r="D2115" s="414" t="s">
        <v>2221</v>
      </c>
      <c r="E2115" s="417">
        <v>1038465</v>
      </c>
      <c r="F2115" s="1475" t="s">
        <v>2233</v>
      </c>
      <c r="G2115" s="1476"/>
      <c r="H2115" s="1477"/>
      <c r="I2115" s="424">
        <v>19</v>
      </c>
      <c r="J2115" s="417">
        <v>1.3</v>
      </c>
      <c r="K2115" s="954">
        <v>24.7</v>
      </c>
      <c r="M2115" s="271"/>
      <c r="N2115" s="271"/>
      <c r="O2115" s="271"/>
    </row>
    <row r="2116" spans="3:15" s="421" customFormat="1" ht="15" customHeight="1">
      <c r="C2116" s="391">
        <v>137</v>
      </c>
      <c r="D2116" s="414" t="s">
        <v>2221</v>
      </c>
      <c r="E2116" s="417">
        <v>1038465</v>
      </c>
      <c r="F2116" s="1475" t="s">
        <v>2233</v>
      </c>
      <c r="G2116" s="1476"/>
      <c r="H2116" s="1477"/>
      <c r="I2116" s="424">
        <v>7</v>
      </c>
      <c r="J2116" s="417">
        <v>1.3</v>
      </c>
      <c r="K2116" s="954">
        <v>9.1</v>
      </c>
      <c r="M2116" s="271"/>
      <c r="N2116" s="271"/>
      <c r="O2116" s="271"/>
    </row>
    <row r="2117" spans="3:15" s="421" customFormat="1" ht="15" customHeight="1">
      <c r="C2117" s="391">
        <v>138</v>
      </c>
      <c r="D2117" s="414" t="s">
        <v>2221</v>
      </c>
      <c r="E2117" s="417">
        <v>1038465</v>
      </c>
      <c r="F2117" s="1475" t="s">
        <v>2233</v>
      </c>
      <c r="G2117" s="1476"/>
      <c r="H2117" s="1477"/>
      <c r="I2117" s="424">
        <v>1</v>
      </c>
      <c r="J2117" s="417">
        <v>1.3</v>
      </c>
      <c r="K2117" s="954">
        <v>1.3</v>
      </c>
      <c r="M2117" s="271"/>
      <c r="N2117" s="271"/>
      <c r="O2117" s="271"/>
    </row>
    <row r="2118" spans="3:15" s="421" customFormat="1" ht="15" customHeight="1">
      <c r="C2118" s="391">
        <v>139</v>
      </c>
      <c r="D2118" s="414" t="s">
        <v>2221</v>
      </c>
      <c r="E2118" s="417">
        <v>1038466</v>
      </c>
      <c r="F2118" s="1475" t="s">
        <v>2234</v>
      </c>
      <c r="G2118" s="1476"/>
      <c r="H2118" s="1477"/>
      <c r="I2118" s="424">
        <v>52</v>
      </c>
      <c r="J2118" s="417">
        <v>1.3</v>
      </c>
      <c r="K2118" s="954">
        <v>67.600000000000009</v>
      </c>
      <c r="M2118" s="271"/>
      <c r="N2118" s="271"/>
      <c r="O2118" s="271"/>
    </row>
    <row r="2119" spans="3:15" s="421" customFormat="1" ht="15" customHeight="1">
      <c r="C2119" s="391">
        <v>140</v>
      </c>
      <c r="D2119" s="414" t="s">
        <v>2221</v>
      </c>
      <c r="E2119" s="417">
        <v>1038467</v>
      </c>
      <c r="F2119" s="1475" t="s">
        <v>3107</v>
      </c>
      <c r="G2119" s="1476"/>
      <c r="H2119" s="1477"/>
      <c r="I2119" s="424">
        <v>36</v>
      </c>
      <c r="J2119" s="417">
        <v>1.3</v>
      </c>
      <c r="K2119" s="954">
        <v>46.800000000000004</v>
      </c>
      <c r="M2119" s="271"/>
      <c r="N2119" s="271"/>
      <c r="O2119" s="271"/>
    </row>
    <row r="2120" spans="3:15" s="421" customFormat="1" ht="15" customHeight="1">
      <c r="C2120" s="391">
        <v>141</v>
      </c>
      <c r="D2120" s="414" t="s">
        <v>2221</v>
      </c>
      <c r="E2120" s="417">
        <v>1038469</v>
      </c>
      <c r="F2120" s="1475" t="s">
        <v>3145</v>
      </c>
      <c r="G2120" s="1476"/>
      <c r="H2120" s="1477"/>
      <c r="I2120" s="424">
        <v>20</v>
      </c>
      <c r="J2120" s="417">
        <v>1.3</v>
      </c>
      <c r="K2120" s="954">
        <v>26</v>
      </c>
      <c r="M2120" s="271"/>
      <c r="N2120" s="271"/>
      <c r="O2120" s="271"/>
    </row>
    <row r="2121" spans="3:15" s="421" customFormat="1" ht="15" customHeight="1">
      <c r="C2121" s="391">
        <v>142</v>
      </c>
      <c r="D2121" s="414" t="s">
        <v>2221</v>
      </c>
      <c r="E2121" s="417">
        <v>1038474</v>
      </c>
      <c r="F2121" s="1475" t="s">
        <v>3146</v>
      </c>
      <c r="G2121" s="1476"/>
      <c r="H2121" s="1477"/>
      <c r="I2121" s="424">
        <v>36</v>
      </c>
      <c r="J2121" s="417">
        <v>1.3</v>
      </c>
      <c r="K2121" s="954">
        <v>46.800000000000004</v>
      </c>
      <c r="M2121" s="271"/>
      <c r="N2121" s="271"/>
      <c r="O2121" s="271"/>
    </row>
    <row r="2122" spans="3:15" s="421" customFormat="1" ht="15" customHeight="1">
      <c r="C2122" s="391">
        <v>143</v>
      </c>
      <c r="D2122" s="414" t="s">
        <v>2221</v>
      </c>
      <c r="E2122" s="417">
        <v>1038474</v>
      </c>
      <c r="F2122" s="1475" t="s">
        <v>3146</v>
      </c>
      <c r="G2122" s="1476"/>
      <c r="H2122" s="1477"/>
      <c r="I2122" s="424">
        <v>8</v>
      </c>
      <c r="J2122" s="417">
        <v>1.3</v>
      </c>
      <c r="K2122" s="954">
        <v>10.4</v>
      </c>
      <c r="M2122" s="271"/>
      <c r="N2122" s="271"/>
      <c r="O2122" s="271"/>
    </row>
    <row r="2123" spans="3:15" s="421" customFormat="1" ht="15" customHeight="1">
      <c r="C2123" s="391">
        <v>144</v>
      </c>
      <c r="D2123" s="414" t="s">
        <v>2221</v>
      </c>
      <c r="E2123" s="417">
        <v>1038474</v>
      </c>
      <c r="F2123" s="1475" t="s">
        <v>3146</v>
      </c>
      <c r="G2123" s="1476"/>
      <c r="H2123" s="1477"/>
      <c r="I2123" s="424">
        <v>9</v>
      </c>
      <c r="J2123" s="417">
        <v>1.3</v>
      </c>
      <c r="K2123" s="954">
        <v>11.700000000000001</v>
      </c>
      <c r="M2123" s="271"/>
      <c r="N2123" s="271"/>
      <c r="O2123" s="271"/>
    </row>
    <row r="2124" spans="3:15" s="421" customFormat="1" ht="15" customHeight="1">
      <c r="C2124" s="391">
        <v>145</v>
      </c>
      <c r="D2124" s="414" t="s">
        <v>2221</v>
      </c>
      <c r="E2124" s="417">
        <v>1038474</v>
      </c>
      <c r="F2124" s="1475" t="s">
        <v>3146</v>
      </c>
      <c r="G2124" s="1476"/>
      <c r="H2124" s="1477"/>
      <c r="I2124" s="424">
        <v>11</v>
      </c>
      <c r="J2124" s="417">
        <v>1.3</v>
      </c>
      <c r="K2124" s="954">
        <v>14.3</v>
      </c>
      <c r="M2124" s="271"/>
      <c r="N2124" s="271"/>
      <c r="O2124" s="271"/>
    </row>
    <row r="2125" spans="3:15" s="421" customFormat="1" ht="15" customHeight="1">
      <c r="C2125" s="391">
        <v>146</v>
      </c>
      <c r="D2125" s="414" t="s">
        <v>2221</v>
      </c>
      <c r="E2125" s="417">
        <v>1038475</v>
      </c>
      <c r="F2125" s="1475" t="s">
        <v>3130</v>
      </c>
      <c r="G2125" s="1476"/>
      <c r="H2125" s="1477"/>
      <c r="I2125" s="424">
        <v>64</v>
      </c>
      <c r="J2125" s="417">
        <v>1.3</v>
      </c>
      <c r="K2125" s="954">
        <v>83.2</v>
      </c>
      <c r="M2125" s="271"/>
      <c r="N2125" s="271"/>
      <c r="O2125" s="271"/>
    </row>
    <row r="2126" spans="3:15" s="421" customFormat="1" ht="15" customHeight="1">
      <c r="C2126" s="391">
        <v>147</v>
      </c>
      <c r="D2126" s="414" t="s">
        <v>2221</v>
      </c>
      <c r="E2126" s="417">
        <v>1038475</v>
      </c>
      <c r="F2126" s="1475" t="s">
        <v>3130</v>
      </c>
      <c r="G2126" s="1476"/>
      <c r="H2126" s="1477"/>
      <c r="I2126" s="424">
        <v>66</v>
      </c>
      <c r="J2126" s="417">
        <v>1.3</v>
      </c>
      <c r="K2126" s="954">
        <v>85.8</v>
      </c>
      <c r="M2126" s="271"/>
      <c r="N2126" s="271"/>
      <c r="O2126" s="271"/>
    </row>
    <row r="2127" spans="3:15" s="421" customFormat="1" ht="15" customHeight="1">
      <c r="C2127" s="391">
        <v>148</v>
      </c>
      <c r="D2127" s="414" t="s">
        <v>2221</v>
      </c>
      <c r="E2127" s="417">
        <v>1038475</v>
      </c>
      <c r="F2127" s="1475" t="s">
        <v>3130</v>
      </c>
      <c r="G2127" s="1476"/>
      <c r="H2127" s="1477"/>
      <c r="I2127" s="424">
        <v>23</v>
      </c>
      <c r="J2127" s="417">
        <v>1.3</v>
      </c>
      <c r="K2127" s="954">
        <v>29.900000000000002</v>
      </c>
      <c r="M2127" s="271"/>
      <c r="N2127" s="271"/>
      <c r="O2127" s="271"/>
    </row>
    <row r="2128" spans="3:15" s="421" customFormat="1" ht="15" customHeight="1">
      <c r="C2128" s="391">
        <v>149</v>
      </c>
      <c r="D2128" s="414" t="s">
        <v>2221</v>
      </c>
      <c r="E2128" s="417">
        <v>1038475</v>
      </c>
      <c r="F2128" s="1475" t="s">
        <v>3130</v>
      </c>
      <c r="G2128" s="1476"/>
      <c r="H2128" s="1477"/>
      <c r="I2128" s="424">
        <v>2</v>
      </c>
      <c r="J2128" s="417">
        <v>1.3</v>
      </c>
      <c r="K2128" s="954">
        <v>2.6</v>
      </c>
      <c r="M2128" s="271"/>
      <c r="N2128" s="271"/>
      <c r="O2128" s="271"/>
    </row>
    <row r="2129" spans="3:15" s="421" customFormat="1" ht="15" customHeight="1">
      <c r="C2129" s="391">
        <v>150</v>
      </c>
      <c r="D2129" s="414" t="s">
        <v>2221</v>
      </c>
      <c r="E2129" s="417">
        <v>1038475</v>
      </c>
      <c r="F2129" s="1475" t="s">
        <v>3130</v>
      </c>
      <c r="G2129" s="1476"/>
      <c r="H2129" s="1477"/>
      <c r="I2129" s="424">
        <v>1</v>
      </c>
      <c r="J2129" s="417">
        <v>1.3</v>
      </c>
      <c r="K2129" s="954">
        <v>1.3</v>
      </c>
      <c r="M2129" s="271"/>
      <c r="N2129" s="271"/>
      <c r="O2129" s="271"/>
    </row>
    <row r="2130" spans="3:15" s="421" customFormat="1" ht="15" customHeight="1">
      <c r="C2130" s="391">
        <v>151</v>
      </c>
      <c r="D2130" s="414" t="s">
        <v>2221</v>
      </c>
      <c r="E2130" s="417">
        <v>1038475</v>
      </c>
      <c r="F2130" s="1475" t="s">
        <v>3130</v>
      </c>
      <c r="G2130" s="1476"/>
      <c r="H2130" s="1477"/>
      <c r="I2130" s="424">
        <v>32</v>
      </c>
      <c r="J2130" s="417">
        <v>1.3</v>
      </c>
      <c r="K2130" s="954">
        <v>41.6</v>
      </c>
      <c r="M2130" s="271"/>
      <c r="N2130" s="271"/>
      <c r="O2130" s="271"/>
    </row>
    <row r="2131" spans="3:15" s="421" customFormat="1" ht="15" customHeight="1">
      <c r="C2131" s="391">
        <v>152</v>
      </c>
      <c r="D2131" s="414" t="s">
        <v>2221</v>
      </c>
      <c r="E2131" s="417">
        <v>1038475</v>
      </c>
      <c r="F2131" s="1475" t="s">
        <v>3130</v>
      </c>
      <c r="G2131" s="1476"/>
      <c r="H2131" s="1477"/>
      <c r="I2131" s="424">
        <v>30</v>
      </c>
      <c r="J2131" s="417">
        <v>1.3</v>
      </c>
      <c r="K2131" s="954">
        <v>39</v>
      </c>
      <c r="M2131" s="271"/>
      <c r="N2131" s="271"/>
      <c r="O2131" s="271"/>
    </row>
    <row r="2132" spans="3:15" s="421" customFormat="1" ht="15" customHeight="1">
      <c r="C2132" s="391">
        <v>153</v>
      </c>
      <c r="D2132" s="414" t="s">
        <v>2221</v>
      </c>
      <c r="E2132" s="417">
        <v>1038475</v>
      </c>
      <c r="F2132" s="1475" t="s">
        <v>3130</v>
      </c>
      <c r="G2132" s="1476"/>
      <c r="H2132" s="1477"/>
      <c r="I2132" s="424">
        <v>10</v>
      </c>
      <c r="J2132" s="417">
        <v>1.3</v>
      </c>
      <c r="K2132" s="954">
        <v>13</v>
      </c>
      <c r="M2132" s="271"/>
      <c r="N2132" s="271"/>
      <c r="O2132" s="271"/>
    </row>
    <row r="2133" spans="3:15" s="421" customFormat="1" ht="15" customHeight="1">
      <c r="C2133" s="391">
        <v>154</v>
      </c>
      <c r="D2133" s="414" t="s">
        <v>2221</v>
      </c>
      <c r="E2133" s="417">
        <v>1038475</v>
      </c>
      <c r="F2133" s="1475" t="s">
        <v>3130</v>
      </c>
      <c r="G2133" s="1476"/>
      <c r="H2133" s="1477"/>
      <c r="I2133" s="424">
        <v>24</v>
      </c>
      <c r="J2133" s="417">
        <v>1.3</v>
      </c>
      <c r="K2133" s="954">
        <v>31.200000000000003</v>
      </c>
      <c r="M2133" s="271"/>
      <c r="N2133" s="271"/>
      <c r="O2133" s="271"/>
    </row>
    <row r="2134" spans="3:15" s="421" customFormat="1" ht="15" customHeight="1">
      <c r="C2134" s="391">
        <v>155</v>
      </c>
      <c r="D2134" s="414" t="s">
        <v>2221</v>
      </c>
      <c r="E2134" s="417">
        <v>1038475</v>
      </c>
      <c r="F2134" s="1475" t="s">
        <v>3130</v>
      </c>
      <c r="G2134" s="1476"/>
      <c r="H2134" s="1477"/>
      <c r="I2134" s="424">
        <v>5</v>
      </c>
      <c r="J2134" s="417">
        <v>1.3</v>
      </c>
      <c r="K2134" s="954">
        <v>6.5</v>
      </c>
      <c r="M2134" s="271"/>
      <c r="N2134" s="271"/>
      <c r="O2134" s="271"/>
    </row>
    <row r="2135" spans="3:15" s="421" customFormat="1" ht="15" customHeight="1">
      <c r="C2135" s="391">
        <v>156</v>
      </c>
      <c r="D2135" s="414" t="s">
        <v>2221</v>
      </c>
      <c r="E2135" s="417">
        <v>1038475</v>
      </c>
      <c r="F2135" s="1475" t="s">
        <v>3130</v>
      </c>
      <c r="G2135" s="1476"/>
      <c r="H2135" s="1477"/>
      <c r="I2135" s="424">
        <v>13</v>
      </c>
      <c r="J2135" s="417">
        <v>1.3</v>
      </c>
      <c r="K2135" s="954">
        <v>16.900000000000002</v>
      </c>
      <c r="M2135" s="271"/>
      <c r="N2135" s="271"/>
      <c r="O2135" s="271"/>
    </row>
    <row r="2136" spans="3:15" s="421" customFormat="1" ht="15" customHeight="1">
      <c r="C2136" s="391">
        <v>157</v>
      </c>
      <c r="D2136" s="414" t="s">
        <v>2221</v>
      </c>
      <c r="E2136" s="417">
        <v>1038475</v>
      </c>
      <c r="F2136" s="1475" t="s">
        <v>3130</v>
      </c>
      <c r="G2136" s="1476"/>
      <c r="H2136" s="1477"/>
      <c r="I2136" s="424">
        <v>12</v>
      </c>
      <c r="J2136" s="417">
        <v>1.3</v>
      </c>
      <c r="K2136" s="954">
        <v>15.600000000000001</v>
      </c>
      <c r="M2136" s="271"/>
      <c r="N2136" s="271"/>
      <c r="O2136" s="271"/>
    </row>
    <row r="2137" spans="3:15" s="421" customFormat="1" ht="15" customHeight="1">
      <c r="C2137" s="391">
        <v>158</v>
      </c>
      <c r="D2137" s="414" t="s">
        <v>2221</v>
      </c>
      <c r="E2137" s="417">
        <v>1038475</v>
      </c>
      <c r="F2137" s="1475" t="s">
        <v>3130</v>
      </c>
      <c r="G2137" s="1476"/>
      <c r="H2137" s="1477"/>
      <c r="I2137" s="424">
        <v>4</v>
      </c>
      <c r="J2137" s="417">
        <v>1.3</v>
      </c>
      <c r="K2137" s="954">
        <v>5.2</v>
      </c>
      <c r="M2137" s="271"/>
      <c r="N2137" s="271"/>
      <c r="O2137" s="271"/>
    </row>
    <row r="2138" spans="3:15" s="421" customFormat="1" ht="15" customHeight="1">
      <c r="C2138" s="391">
        <v>159</v>
      </c>
      <c r="D2138" s="414" t="s">
        <v>2221</v>
      </c>
      <c r="E2138" s="417">
        <v>1038476</v>
      </c>
      <c r="F2138" s="1475" t="s">
        <v>3131</v>
      </c>
      <c r="G2138" s="1476"/>
      <c r="H2138" s="1477"/>
      <c r="I2138" s="424">
        <v>42</v>
      </c>
      <c r="J2138" s="417">
        <v>1.3</v>
      </c>
      <c r="K2138" s="954">
        <v>54.6</v>
      </c>
      <c r="M2138" s="271"/>
      <c r="N2138" s="271"/>
      <c r="O2138" s="271"/>
    </row>
    <row r="2139" spans="3:15" s="421" customFormat="1" ht="15" customHeight="1">
      <c r="C2139" s="391">
        <v>160</v>
      </c>
      <c r="D2139" s="414" t="s">
        <v>2221</v>
      </c>
      <c r="E2139" s="417">
        <v>1038476</v>
      </c>
      <c r="F2139" s="1475" t="s">
        <v>3131</v>
      </c>
      <c r="G2139" s="1476"/>
      <c r="H2139" s="1477"/>
      <c r="I2139" s="424">
        <v>59</v>
      </c>
      <c r="J2139" s="417">
        <v>1.3</v>
      </c>
      <c r="K2139" s="954">
        <v>76.7</v>
      </c>
      <c r="M2139" s="271"/>
      <c r="N2139" s="271"/>
      <c r="O2139" s="271"/>
    </row>
    <row r="2140" spans="3:15" s="421" customFormat="1" ht="15" customHeight="1">
      <c r="C2140" s="391">
        <v>161</v>
      </c>
      <c r="D2140" s="414" t="s">
        <v>2221</v>
      </c>
      <c r="E2140" s="417">
        <v>1038476</v>
      </c>
      <c r="F2140" s="1475" t="s">
        <v>3131</v>
      </c>
      <c r="G2140" s="1476"/>
      <c r="H2140" s="1477"/>
      <c r="I2140" s="424">
        <v>18</v>
      </c>
      <c r="J2140" s="417">
        <v>1.3</v>
      </c>
      <c r="K2140" s="954">
        <v>23.400000000000002</v>
      </c>
      <c r="M2140" s="271"/>
      <c r="N2140" s="271"/>
      <c r="O2140" s="271"/>
    </row>
    <row r="2141" spans="3:15" s="421" customFormat="1" ht="15" customHeight="1">
      <c r="C2141" s="391">
        <v>162</v>
      </c>
      <c r="D2141" s="414" t="s">
        <v>2221</v>
      </c>
      <c r="E2141" s="417">
        <v>1038476</v>
      </c>
      <c r="F2141" s="1475" t="s">
        <v>3131</v>
      </c>
      <c r="G2141" s="1476"/>
      <c r="H2141" s="1477"/>
      <c r="I2141" s="424">
        <v>4</v>
      </c>
      <c r="J2141" s="417">
        <v>1.3</v>
      </c>
      <c r="K2141" s="954">
        <v>5.2</v>
      </c>
      <c r="M2141" s="271"/>
      <c r="N2141" s="271"/>
      <c r="O2141" s="271"/>
    </row>
    <row r="2142" spans="3:15" s="421" customFormat="1" ht="15" customHeight="1">
      <c r="C2142" s="391">
        <v>163</v>
      </c>
      <c r="D2142" s="414" t="s">
        <v>2221</v>
      </c>
      <c r="E2142" s="417">
        <v>1038477</v>
      </c>
      <c r="F2142" s="1475" t="s">
        <v>3147</v>
      </c>
      <c r="G2142" s="1476"/>
      <c r="H2142" s="1477"/>
      <c r="I2142" s="424">
        <v>16</v>
      </c>
      <c r="J2142" s="417">
        <v>1.3</v>
      </c>
      <c r="K2142" s="954">
        <v>20.8</v>
      </c>
      <c r="M2142" s="271"/>
      <c r="N2142" s="271"/>
      <c r="O2142" s="271"/>
    </row>
    <row r="2143" spans="3:15" s="421" customFormat="1" ht="15" customHeight="1">
      <c r="C2143" s="391">
        <v>164</v>
      </c>
      <c r="D2143" s="414" t="s">
        <v>2221</v>
      </c>
      <c r="E2143" s="417">
        <v>1038477</v>
      </c>
      <c r="F2143" s="1475" t="s">
        <v>3147</v>
      </c>
      <c r="G2143" s="1476"/>
      <c r="H2143" s="1477"/>
      <c r="I2143" s="424">
        <v>8</v>
      </c>
      <c r="J2143" s="417">
        <v>1.3</v>
      </c>
      <c r="K2143" s="954">
        <v>10.4</v>
      </c>
      <c r="M2143" s="271"/>
      <c r="N2143" s="271"/>
      <c r="O2143" s="271"/>
    </row>
    <row r="2144" spans="3:15" s="421" customFormat="1" ht="15" customHeight="1">
      <c r="C2144" s="391">
        <v>165</v>
      </c>
      <c r="D2144" s="414" t="s">
        <v>2221</v>
      </c>
      <c r="E2144" s="417">
        <v>1038477</v>
      </c>
      <c r="F2144" s="1475" t="s">
        <v>3147</v>
      </c>
      <c r="G2144" s="1476"/>
      <c r="H2144" s="1477"/>
      <c r="I2144" s="424">
        <v>11</v>
      </c>
      <c r="J2144" s="417">
        <v>1.3</v>
      </c>
      <c r="K2144" s="954">
        <v>14.3</v>
      </c>
      <c r="M2144" s="271"/>
      <c r="N2144" s="271"/>
      <c r="O2144" s="271"/>
    </row>
    <row r="2145" spans="3:15" s="421" customFormat="1" ht="15" customHeight="1">
      <c r="C2145" s="391">
        <v>166</v>
      </c>
      <c r="D2145" s="414" t="s">
        <v>2221</v>
      </c>
      <c r="E2145" s="417">
        <v>1038477</v>
      </c>
      <c r="F2145" s="1475" t="s">
        <v>3147</v>
      </c>
      <c r="G2145" s="1476"/>
      <c r="H2145" s="1477"/>
      <c r="I2145" s="424">
        <v>12</v>
      </c>
      <c r="J2145" s="417">
        <v>1.3</v>
      </c>
      <c r="K2145" s="954">
        <v>15.600000000000001</v>
      </c>
      <c r="M2145" s="271"/>
      <c r="N2145" s="271"/>
      <c r="O2145" s="271"/>
    </row>
    <row r="2146" spans="3:15" s="421" customFormat="1" ht="15" customHeight="1">
      <c r="C2146" s="391">
        <v>167</v>
      </c>
      <c r="D2146" s="414" t="s">
        <v>2221</v>
      </c>
      <c r="E2146" s="417">
        <v>1038477</v>
      </c>
      <c r="F2146" s="1475" t="s">
        <v>3147</v>
      </c>
      <c r="G2146" s="1476"/>
      <c r="H2146" s="1477"/>
      <c r="I2146" s="424">
        <v>12</v>
      </c>
      <c r="J2146" s="417">
        <v>1.3</v>
      </c>
      <c r="K2146" s="954">
        <v>15.600000000000001</v>
      </c>
      <c r="M2146" s="271"/>
      <c r="N2146" s="271"/>
      <c r="O2146" s="271"/>
    </row>
    <row r="2147" spans="3:15" s="421" customFormat="1" ht="15" customHeight="1">
      <c r="C2147" s="391">
        <v>168</v>
      </c>
      <c r="D2147" s="414" t="s">
        <v>2221</v>
      </c>
      <c r="E2147" s="417">
        <v>1038477</v>
      </c>
      <c r="F2147" s="1475" t="s">
        <v>3147</v>
      </c>
      <c r="G2147" s="1476"/>
      <c r="H2147" s="1477"/>
      <c r="I2147" s="424">
        <v>19</v>
      </c>
      <c r="J2147" s="417">
        <v>1.3</v>
      </c>
      <c r="K2147" s="954">
        <v>24.7</v>
      </c>
      <c r="M2147" s="271"/>
      <c r="N2147" s="271"/>
      <c r="O2147" s="271"/>
    </row>
    <row r="2148" spans="3:15" s="421" customFormat="1" ht="15" customHeight="1">
      <c r="C2148" s="391">
        <v>169</v>
      </c>
      <c r="D2148" s="414" t="s">
        <v>2221</v>
      </c>
      <c r="E2148" s="417">
        <v>1038477</v>
      </c>
      <c r="F2148" s="1475" t="s">
        <v>3147</v>
      </c>
      <c r="G2148" s="1476"/>
      <c r="H2148" s="1477"/>
      <c r="I2148" s="424">
        <v>21</v>
      </c>
      <c r="J2148" s="417">
        <v>1.3</v>
      </c>
      <c r="K2148" s="954">
        <v>27.3</v>
      </c>
      <c r="M2148" s="271"/>
      <c r="N2148" s="271"/>
      <c r="O2148" s="271"/>
    </row>
    <row r="2149" spans="3:15" s="421" customFormat="1" ht="15" customHeight="1">
      <c r="C2149" s="391">
        <v>170</v>
      </c>
      <c r="D2149" s="414" t="s">
        <v>2221</v>
      </c>
      <c r="E2149" s="417">
        <v>1038477</v>
      </c>
      <c r="F2149" s="1475" t="s">
        <v>3147</v>
      </c>
      <c r="G2149" s="1476"/>
      <c r="H2149" s="1477"/>
      <c r="I2149" s="424">
        <v>2</v>
      </c>
      <c r="J2149" s="417">
        <v>1.3</v>
      </c>
      <c r="K2149" s="954">
        <v>2.6</v>
      </c>
      <c r="M2149" s="271"/>
      <c r="N2149" s="271"/>
      <c r="O2149" s="271"/>
    </row>
    <row r="2150" spans="3:15" s="421" customFormat="1" ht="15" customHeight="1">
      <c r="C2150" s="391">
        <v>171</v>
      </c>
      <c r="D2150" s="414" t="s">
        <v>2221</v>
      </c>
      <c r="E2150" s="417">
        <v>1038477</v>
      </c>
      <c r="F2150" s="1475" t="s">
        <v>3147</v>
      </c>
      <c r="G2150" s="1476"/>
      <c r="H2150" s="1477"/>
      <c r="I2150" s="424">
        <v>6</v>
      </c>
      <c r="J2150" s="417">
        <v>1.3</v>
      </c>
      <c r="K2150" s="954">
        <v>7.8000000000000007</v>
      </c>
      <c r="M2150" s="271"/>
      <c r="N2150" s="271"/>
      <c r="O2150" s="271"/>
    </row>
    <row r="2151" spans="3:15" s="421" customFormat="1" ht="15" customHeight="1">
      <c r="C2151" s="391">
        <v>172</v>
      </c>
      <c r="D2151" s="414" t="s">
        <v>2221</v>
      </c>
      <c r="E2151" s="417">
        <v>1038478</v>
      </c>
      <c r="F2151" s="1475" t="s">
        <v>3132</v>
      </c>
      <c r="G2151" s="1476"/>
      <c r="H2151" s="1477"/>
      <c r="I2151" s="424">
        <v>2</v>
      </c>
      <c r="J2151" s="417">
        <v>1.3</v>
      </c>
      <c r="K2151" s="954">
        <v>2.6</v>
      </c>
      <c r="M2151" s="271"/>
      <c r="N2151" s="271"/>
      <c r="O2151" s="271"/>
    </row>
    <row r="2152" spans="3:15" s="421" customFormat="1" ht="15" customHeight="1">
      <c r="C2152" s="391">
        <v>173</v>
      </c>
      <c r="D2152" s="414" t="s">
        <v>2221</v>
      </c>
      <c r="E2152" s="417">
        <v>1038478</v>
      </c>
      <c r="F2152" s="1475" t="s">
        <v>3132</v>
      </c>
      <c r="G2152" s="1476"/>
      <c r="H2152" s="1477"/>
      <c r="I2152" s="424">
        <v>12</v>
      </c>
      <c r="J2152" s="417">
        <v>1.3</v>
      </c>
      <c r="K2152" s="954">
        <v>15.600000000000001</v>
      </c>
      <c r="M2152" s="271"/>
      <c r="N2152" s="271"/>
      <c r="O2152" s="271"/>
    </row>
    <row r="2153" spans="3:15" s="421" customFormat="1" ht="15" customHeight="1">
      <c r="C2153" s="391">
        <v>174</v>
      </c>
      <c r="D2153" s="414" t="s">
        <v>2221</v>
      </c>
      <c r="E2153" s="417">
        <v>1038478</v>
      </c>
      <c r="F2153" s="1475" t="s">
        <v>3132</v>
      </c>
      <c r="G2153" s="1476"/>
      <c r="H2153" s="1477"/>
      <c r="I2153" s="424">
        <v>6</v>
      </c>
      <c r="J2153" s="417">
        <v>1.3</v>
      </c>
      <c r="K2153" s="954">
        <v>7.8000000000000007</v>
      </c>
      <c r="M2153" s="271"/>
      <c r="N2153" s="271"/>
      <c r="O2153" s="271"/>
    </row>
    <row r="2154" spans="3:15" s="421" customFormat="1" ht="15" customHeight="1">
      <c r="C2154" s="391">
        <v>175</v>
      </c>
      <c r="D2154" s="414" t="s">
        <v>2221</v>
      </c>
      <c r="E2154" s="417">
        <v>1038478</v>
      </c>
      <c r="F2154" s="1475" t="s">
        <v>3132</v>
      </c>
      <c r="G2154" s="1476"/>
      <c r="H2154" s="1477"/>
      <c r="I2154" s="424">
        <v>12</v>
      </c>
      <c r="J2154" s="417">
        <v>1.3</v>
      </c>
      <c r="K2154" s="954">
        <v>15.600000000000001</v>
      </c>
      <c r="M2154" s="271"/>
      <c r="N2154" s="271"/>
      <c r="O2154" s="271"/>
    </row>
    <row r="2155" spans="3:15" s="421" customFormat="1" ht="15" customHeight="1">
      <c r="C2155" s="391">
        <v>176</v>
      </c>
      <c r="D2155" s="414" t="s">
        <v>2221</v>
      </c>
      <c r="E2155" s="417">
        <v>1038478</v>
      </c>
      <c r="F2155" s="1475" t="s">
        <v>3132</v>
      </c>
      <c r="G2155" s="1476"/>
      <c r="H2155" s="1477"/>
      <c r="I2155" s="424">
        <v>24</v>
      </c>
      <c r="J2155" s="417">
        <v>1.3</v>
      </c>
      <c r="K2155" s="954">
        <v>31.200000000000003</v>
      </c>
      <c r="M2155" s="271"/>
      <c r="N2155" s="271"/>
      <c r="O2155" s="271"/>
    </row>
    <row r="2156" spans="3:15" s="421" customFormat="1" ht="15" customHeight="1">
      <c r="C2156" s="391">
        <v>177</v>
      </c>
      <c r="D2156" s="414" t="s">
        <v>2221</v>
      </c>
      <c r="E2156" s="417">
        <v>1038478</v>
      </c>
      <c r="F2156" s="1475" t="s">
        <v>3132</v>
      </c>
      <c r="G2156" s="1476"/>
      <c r="H2156" s="1477"/>
      <c r="I2156" s="424">
        <v>10</v>
      </c>
      <c r="J2156" s="417">
        <v>1.3</v>
      </c>
      <c r="K2156" s="954">
        <v>13</v>
      </c>
      <c r="M2156" s="271"/>
      <c r="N2156" s="271"/>
      <c r="O2156" s="271"/>
    </row>
    <row r="2157" spans="3:15" s="421" customFormat="1" ht="15" customHeight="1">
      <c r="C2157" s="391">
        <v>178</v>
      </c>
      <c r="D2157" s="414" t="s">
        <v>2221</v>
      </c>
      <c r="E2157" s="417">
        <v>1038478</v>
      </c>
      <c r="F2157" s="1475" t="s">
        <v>3132</v>
      </c>
      <c r="G2157" s="1476"/>
      <c r="H2157" s="1477"/>
      <c r="I2157" s="424">
        <v>24</v>
      </c>
      <c r="J2157" s="417">
        <v>1.3</v>
      </c>
      <c r="K2157" s="954">
        <v>31.200000000000003</v>
      </c>
      <c r="M2157" s="271"/>
      <c r="N2157" s="271"/>
      <c r="O2157" s="271"/>
    </row>
    <row r="2158" spans="3:15" s="421" customFormat="1" ht="15" customHeight="1">
      <c r="C2158" s="391">
        <v>179</v>
      </c>
      <c r="D2158" s="414" t="s">
        <v>2221</v>
      </c>
      <c r="E2158" s="417">
        <v>1038478</v>
      </c>
      <c r="F2158" s="1475" t="s">
        <v>3132</v>
      </c>
      <c r="G2158" s="1476"/>
      <c r="H2158" s="1477"/>
      <c r="I2158" s="424">
        <v>70</v>
      </c>
      <c r="J2158" s="417">
        <v>1.3</v>
      </c>
      <c r="K2158" s="954">
        <v>91</v>
      </c>
      <c r="M2158" s="271"/>
      <c r="N2158" s="271"/>
      <c r="O2158" s="271"/>
    </row>
    <row r="2159" spans="3:15" s="421" customFormat="1" ht="15" customHeight="1">
      <c r="C2159" s="391">
        <v>180</v>
      </c>
      <c r="D2159" s="414" t="s">
        <v>2221</v>
      </c>
      <c r="E2159" s="417">
        <v>1038478</v>
      </c>
      <c r="F2159" s="1475" t="s">
        <v>3132</v>
      </c>
      <c r="G2159" s="1476"/>
      <c r="H2159" s="1477"/>
      <c r="I2159" s="424">
        <v>3</v>
      </c>
      <c r="J2159" s="417">
        <v>1.3</v>
      </c>
      <c r="K2159" s="954">
        <v>3.9000000000000004</v>
      </c>
      <c r="M2159" s="271"/>
      <c r="N2159" s="271"/>
      <c r="O2159" s="271"/>
    </row>
    <row r="2160" spans="3:15" s="421" customFormat="1" ht="15" customHeight="1">
      <c r="C2160" s="391">
        <v>181</v>
      </c>
      <c r="D2160" s="414" t="s">
        <v>2221</v>
      </c>
      <c r="E2160" s="417">
        <v>1038479</v>
      </c>
      <c r="F2160" s="1475" t="s">
        <v>3133</v>
      </c>
      <c r="G2160" s="1476"/>
      <c r="H2160" s="1477"/>
      <c r="I2160" s="424">
        <v>3</v>
      </c>
      <c r="J2160" s="417">
        <v>1.3</v>
      </c>
      <c r="K2160" s="954">
        <v>3.9000000000000004</v>
      </c>
      <c r="M2160" s="271"/>
      <c r="N2160" s="271"/>
      <c r="O2160" s="271"/>
    </row>
    <row r="2161" spans="3:15" s="421" customFormat="1" ht="15" customHeight="1">
      <c r="C2161" s="391">
        <v>182</v>
      </c>
      <c r="D2161" s="414" t="s">
        <v>2221</v>
      </c>
      <c r="E2161" s="417">
        <v>1038479</v>
      </c>
      <c r="F2161" s="1475" t="s">
        <v>3133</v>
      </c>
      <c r="G2161" s="1476"/>
      <c r="H2161" s="1477"/>
      <c r="I2161" s="424">
        <v>40</v>
      </c>
      <c r="J2161" s="417">
        <v>1.3</v>
      </c>
      <c r="K2161" s="954">
        <v>52</v>
      </c>
      <c r="M2161" s="271"/>
      <c r="N2161" s="271"/>
      <c r="O2161" s="271"/>
    </row>
    <row r="2162" spans="3:15" s="421" customFormat="1" ht="15" customHeight="1">
      <c r="C2162" s="391">
        <v>183</v>
      </c>
      <c r="D2162" s="414" t="s">
        <v>2221</v>
      </c>
      <c r="E2162" s="417">
        <v>1038479</v>
      </c>
      <c r="F2162" s="1475" t="s">
        <v>3133</v>
      </c>
      <c r="G2162" s="1476"/>
      <c r="H2162" s="1477"/>
      <c r="I2162" s="424">
        <v>2</v>
      </c>
      <c r="J2162" s="417">
        <v>1.3</v>
      </c>
      <c r="K2162" s="954">
        <v>2.6</v>
      </c>
      <c r="M2162" s="271"/>
      <c r="N2162" s="271"/>
      <c r="O2162" s="271"/>
    </row>
    <row r="2163" spans="3:15" s="421" customFormat="1" ht="15" customHeight="1">
      <c r="C2163" s="391">
        <v>184</v>
      </c>
      <c r="D2163" s="414" t="s">
        <v>2221</v>
      </c>
      <c r="E2163" s="417">
        <v>1366952</v>
      </c>
      <c r="F2163" s="1475" t="s">
        <v>3148</v>
      </c>
      <c r="G2163" s="1476"/>
      <c r="H2163" s="1477"/>
      <c r="I2163" s="424">
        <v>50</v>
      </c>
      <c r="J2163" s="417">
        <v>1.3</v>
      </c>
      <c r="K2163" s="954">
        <v>65</v>
      </c>
      <c r="M2163" s="271"/>
      <c r="N2163" s="271"/>
      <c r="O2163" s="271"/>
    </row>
    <row r="2164" spans="3:15" s="421" customFormat="1" ht="15" customHeight="1">
      <c r="C2164" s="391">
        <v>185</v>
      </c>
      <c r="D2164" s="414" t="s">
        <v>2221</v>
      </c>
      <c r="E2164" s="417">
        <v>1366952</v>
      </c>
      <c r="F2164" s="1475" t="s">
        <v>3148</v>
      </c>
      <c r="G2164" s="1476"/>
      <c r="H2164" s="1477"/>
      <c r="I2164" s="424">
        <v>63</v>
      </c>
      <c r="J2164" s="417">
        <v>1.3</v>
      </c>
      <c r="K2164" s="954">
        <v>81.900000000000006</v>
      </c>
      <c r="M2164" s="271"/>
      <c r="N2164" s="271"/>
      <c r="O2164" s="271"/>
    </row>
    <row r="2165" spans="3:15" s="421" customFormat="1" ht="15" customHeight="1">
      <c r="C2165" s="391">
        <v>186</v>
      </c>
      <c r="D2165" s="414" t="s">
        <v>2221</v>
      </c>
      <c r="E2165" s="417">
        <v>1366954</v>
      </c>
      <c r="F2165" s="1475" t="s">
        <v>3118</v>
      </c>
      <c r="G2165" s="1476"/>
      <c r="H2165" s="1477"/>
      <c r="I2165" s="424">
        <v>30</v>
      </c>
      <c r="J2165" s="417">
        <v>1.3</v>
      </c>
      <c r="K2165" s="954">
        <v>39</v>
      </c>
      <c r="M2165" s="271"/>
      <c r="N2165" s="271"/>
      <c r="O2165" s="271"/>
    </row>
    <row r="2166" spans="3:15" s="421" customFormat="1" ht="15" customHeight="1">
      <c r="C2166" s="391">
        <v>187</v>
      </c>
      <c r="D2166" s="414" t="s">
        <v>2221</v>
      </c>
      <c r="E2166" s="417">
        <v>1366954</v>
      </c>
      <c r="F2166" s="1475" t="s">
        <v>3118</v>
      </c>
      <c r="G2166" s="1476"/>
      <c r="H2166" s="1477"/>
      <c r="I2166" s="424">
        <v>100</v>
      </c>
      <c r="J2166" s="417">
        <v>1.3</v>
      </c>
      <c r="K2166" s="954">
        <v>130</v>
      </c>
      <c r="M2166" s="271"/>
      <c r="N2166" s="271"/>
      <c r="O2166" s="271"/>
    </row>
    <row r="2167" spans="3:15" s="421" customFormat="1" ht="15" customHeight="1">
      <c r="C2167" s="391">
        <v>188</v>
      </c>
      <c r="D2167" s="414" t="s">
        <v>2221</v>
      </c>
      <c r="E2167" s="417">
        <v>2500172</v>
      </c>
      <c r="F2167" s="1475" t="s">
        <v>3236</v>
      </c>
      <c r="G2167" s="1476"/>
      <c r="H2167" s="1477"/>
      <c r="I2167" s="424">
        <v>5</v>
      </c>
      <c r="J2167" s="417">
        <v>0.3</v>
      </c>
      <c r="K2167" s="954">
        <v>1.5</v>
      </c>
      <c r="M2167" s="271"/>
      <c r="N2167" s="271"/>
      <c r="O2167" s="271"/>
    </row>
    <row r="2168" spans="3:15" s="421" customFormat="1" ht="15" customHeight="1">
      <c r="C2168" s="391">
        <v>189</v>
      </c>
      <c r="D2168" s="414" t="s">
        <v>2221</v>
      </c>
      <c r="E2168" s="417">
        <v>1312106</v>
      </c>
      <c r="F2168" s="1475" t="s">
        <v>3125</v>
      </c>
      <c r="G2168" s="1476"/>
      <c r="H2168" s="1477"/>
      <c r="I2168" s="424">
        <v>205</v>
      </c>
      <c r="J2168" s="417">
        <v>1.3</v>
      </c>
      <c r="K2168" s="954">
        <v>266.5</v>
      </c>
      <c r="M2168" s="271"/>
      <c r="N2168" s="271"/>
      <c r="O2168" s="271"/>
    </row>
    <row r="2169" spans="3:15" s="421" customFormat="1" ht="15" customHeight="1">
      <c r="C2169" s="391">
        <v>190</v>
      </c>
      <c r="D2169" s="414" t="s">
        <v>2221</v>
      </c>
      <c r="E2169" s="417">
        <v>1312106</v>
      </c>
      <c r="F2169" s="1475" t="s">
        <v>3125</v>
      </c>
      <c r="G2169" s="1476"/>
      <c r="H2169" s="1477"/>
      <c r="I2169" s="424">
        <v>35</v>
      </c>
      <c r="J2169" s="417">
        <v>0.3</v>
      </c>
      <c r="K2169" s="954">
        <v>10.5</v>
      </c>
      <c r="M2169" s="271"/>
      <c r="N2169" s="271"/>
      <c r="O2169" s="271"/>
    </row>
    <row r="2170" spans="3:15" s="421" customFormat="1" ht="15" customHeight="1">
      <c r="C2170" s="391">
        <v>191</v>
      </c>
      <c r="D2170" s="414" t="s">
        <v>2221</v>
      </c>
      <c r="E2170" s="417">
        <v>1312106</v>
      </c>
      <c r="F2170" s="1475" t="s">
        <v>3125</v>
      </c>
      <c r="G2170" s="1476"/>
      <c r="H2170" s="1477"/>
      <c r="I2170" s="424">
        <v>38</v>
      </c>
      <c r="J2170" s="417">
        <v>1.3</v>
      </c>
      <c r="K2170" s="954">
        <v>49.4</v>
      </c>
      <c r="M2170" s="271"/>
      <c r="N2170" s="271"/>
      <c r="O2170" s="271"/>
    </row>
    <row r="2171" spans="3:15" s="421" customFormat="1" ht="15" customHeight="1">
      <c r="C2171" s="391">
        <v>192</v>
      </c>
      <c r="D2171" s="414" t="s">
        <v>2221</v>
      </c>
      <c r="E2171" s="417">
        <v>1334499</v>
      </c>
      <c r="F2171" s="1475" t="s">
        <v>3087</v>
      </c>
      <c r="G2171" s="1476"/>
      <c r="H2171" s="1477"/>
      <c r="I2171" s="424">
        <v>378</v>
      </c>
      <c r="J2171" s="417">
        <v>0.3</v>
      </c>
      <c r="K2171" s="954">
        <v>113.39999999999999</v>
      </c>
      <c r="M2171" s="271"/>
      <c r="N2171" s="271"/>
      <c r="O2171" s="271"/>
    </row>
    <row r="2172" spans="3:15" s="421" customFormat="1" ht="15" customHeight="1">
      <c r="C2172" s="391">
        <v>193</v>
      </c>
      <c r="D2172" s="414" t="s">
        <v>2221</v>
      </c>
      <c r="E2172" s="417">
        <v>1334499</v>
      </c>
      <c r="F2172" s="1475" t="s">
        <v>3087</v>
      </c>
      <c r="G2172" s="1476"/>
      <c r="H2172" s="1477"/>
      <c r="I2172" s="424">
        <v>332</v>
      </c>
      <c r="J2172" s="417">
        <v>0.3</v>
      </c>
      <c r="K2172" s="954">
        <v>99.6</v>
      </c>
      <c r="M2172" s="271"/>
      <c r="N2172" s="271"/>
      <c r="O2172" s="271"/>
    </row>
    <row r="2173" spans="3:15" s="421" customFormat="1" ht="15" customHeight="1">
      <c r="C2173" s="391">
        <v>194</v>
      </c>
      <c r="D2173" s="414" t="s">
        <v>2221</v>
      </c>
      <c r="E2173" s="417">
        <v>1334499</v>
      </c>
      <c r="F2173" s="1475" t="s">
        <v>3087</v>
      </c>
      <c r="G2173" s="1476"/>
      <c r="H2173" s="1477"/>
      <c r="I2173" s="424">
        <v>8</v>
      </c>
      <c r="J2173" s="417">
        <v>0.1</v>
      </c>
      <c r="K2173" s="954">
        <v>0.8</v>
      </c>
      <c r="M2173" s="271"/>
      <c r="N2173" s="271"/>
      <c r="O2173" s="271"/>
    </row>
    <row r="2174" spans="3:15" s="421" customFormat="1" ht="15" customHeight="1">
      <c r="C2174" s="391">
        <v>195</v>
      </c>
      <c r="D2174" s="414" t="s">
        <v>2221</v>
      </c>
      <c r="E2174" s="417">
        <v>1334499</v>
      </c>
      <c r="F2174" s="1475" t="s">
        <v>3087</v>
      </c>
      <c r="G2174" s="1476"/>
      <c r="H2174" s="1477"/>
      <c r="I2174" s="424">
        <v>4</v>
      </c>
      <c r="J2174" s="417">
        <v>0.1</v>
      </c>
      <c r="K2174" s="954">
        <v>0.4</v>
      </c>
      <c r="M2174" s="271"/>
      <c r="N2174" s="271"/>
      <c r="O2174" s="271"/>
    </row>
    <row r="2175" spans="3:15" s="421" customFormat="1" ht="15" customHeight="1">
      <c r="C2175" s="391">
        <v>196</v>
      </c>
      <c r="D2175" s="414" t="s">
        <v>2221</v>
      </c>
      <c r="E2175" s="417">
        <v>1334499</v>
      </c>
      <c r="F2175" s="1475" t="s">
        <v>3087</v>
      </c>
      <c r="G2175" s="1476"/>
      <c r="H2175" s="1477"/>
      <c r="I2175" s="424">
        <v>4</v>
      </c>
      <c r="J2175" s="417">
        <v>0.1</v>
      </c>
      <c r="K2175" s="954">
        <v>0.4</v>
      </c>
      <c r="M2175" s="271"/>
      <c r="N2175" s="271"/>
      <c r="O2175" s="271"/>
    </row>
    <row r="2176" spans="3:15" s="421" customFormat="1" ht="15" customHeight="1">
      <c r="C2176" s="391">
        <v>197</v>
      </c>
      <c r="D2176" s="414" t="s">
        <v>2221</v>
      </c>
      <c r="E2176" s="417">
        <v>1334499</v>
      </c>
      <c r="F2176" s="1475" t="s">
        <v>3087</v>
      </c>
      <c r="G2176" s="1476"/>
      <c r="H2176" s="1477"/>
      <c r="I2176" s="424">
        <v>328</v>
      </c>
      <c r="J2176" s="417">
        <v>0.1</v>
      </c>
      <c r="K2176" s="954">
        <v>32.800000000000004</v>
      </c>
      <c r="M2176" s="271"/>
      <c r="N2176" s="271"/>
      <c r="O2176" s="271"/>
    </row>
    <row r="2177" spans="3:15" s="421" customFormat="1" ht="15" customHeight="1">
      <c r="C2177" s="391">
        <v>198</v>
      </c>
      <c r="D2177" s="414" t="s">
        <v>2221</v>
      </c>
      <c r="E2177" s="417">
        <v>1334499</v>
      </c>
      <c r="F2177" s="1475" t="s">
        <v>3087</v>
      </c>
      <c r="G2177" s="1476"/>
      <c r="H2177" s="1477"/>
      <c r="I2177" s="424">
        <v>2</v>
      </c>
      <c r="J2177" s="417">
        <v>0.1</v>
      </c>
      <c r="K2177" s="954">
        <v>0.2</v>
      </c>
      <c r="M2177" s="271"/>
      <c r="N2177" s="271"/>
      <c r="O2177" s="271"/>
    </row>
    <row r="2178" spans="3:15" s="421" customFormat="1" ht="15" customHeight="1">
      <c r="C2178" s="391">
        <v>199</v>
      </c>
      <c r="D2178" s="414" t="s">
        <v>2221</v>
      </c>
      <c r="E2178" s="417">
        <v>1014505</v>
      </c>
      <c r="F2178" s="1475" t="s">
        <v>3289</v>
      </c>
      <c r="G2178" s="1476"/>
      <c r="H2178" s="1477"/>
      <c r="I2178" s="424">
        <v>25</v>
      </c>
      <c r="J2178" s="417">
        <v>0.1</v>
      </c>
      <c r="K2178" s="954">
        <v>2.5</v>
      </c>
      <c r="M2178" s="271"/>
      <c r="N2178" s="271"/>
      <c r="O2178" s="271"/>
    </row>
    <row r="2179" spans="3:15" s="421" customFormat="1" ht="15" customHeight="1">
      <c r="C2179" s="391">
        <v>200</v>
      </c>
      <c r="D2179" s="414" t="s">
        <v>2221</v>
      </c>
      <c r="E2179" s="417">
        <v>1014505</v>
      </c>
      <c r="F2179" s="1475" t="s">
        <v>3289</v>
      </c>
      <c r="G2179" s="1476"/>
      <c r="H2179" s="1477"/>
      <c r="I2179" s="424">
        <v>42</v>
      </c>
      <c r="J2179" s="417">
        <v>0.1</v>
      </c>
      <c r="K2179" s="954">
        <v>4.2</v>
      </c>
      <c r="M2179" s="271"/>
      <c r="N2179" s="271"/>
      <c r="O2179" s="271"/>
    </row>
    <row r="2180" spans="3:15" s="421" customFormat="1" ht="15" customHeight="1">
      <c r="C2180" s="391">
        <v>201</v>
      </c>
      <c r="D2180" s="414" t="s">
        <v>2221</v>
      </c>
      <c r="E2180" s="417">
        <v>1014505</v>
      </c>
      <c r="F2180" s="1475" t="s">
        <v>3289</v>
      </c>
      <c r="G2180" s="1476"/>
      <c r="H2180" s="1477"/>
      <c r="I2180" s="424">
        <v>22</v>
      </c>
      <c r="J2180" s="417">
        <v>0.1</v>
      </c>
      <c r="K2180" s="954">
        <v>2.2000000000000002</v>
      </c>
      <c r="M2180" s="271"/>
      <c r="N2180" s="271"/>
      <c r="O2180" s="271"/>
    </row>
    <row r="2181" spans="3:15" s="421" customFormat="1" ht="15" customHeight="1">
      <c r="C2181" s="391">
        <v>202</v>
      </c>
      <c r="D2181" s="414" t="s">
        <v>2221</v>
      </c>
      <c r="E2181" s="417">
        <v>1014505</v>
      </c>
      <c r="F2181" s="1475" t="s">
        <v>3289</v>
      </c>
      <c r="G2181" s="1476"/>
      <c r="H2181" s="1477"/>
      <c r="I2181" s="424">
        <v>28</v>
      </c>
      <c r="J2181" s="417">
        <v>0.1</v>
      </c>
      <c r="K2181" s="954">
        <v>2.8000000000000003</v>
      </c>
      <c r="M2181" s="271"/>
      <c r="N2181" s="271"/>
      <c r="O2181" s="271"/>
    </row>
    <row r="2182" spans="3:15" s="421" customFormat="1" ht="15" customHeight="1">
      <c r="C2182" s="391">
        <v>203</v>
      </c>
      <c r="D2182" s="414" t="s">
        <v>2221</v>
      </c>
      <c r="E2182" s="417">
        <v>1014505</v>
      </c>
      <c r="F2182" s="1475" t="s">
        <v>3289</v>
      </c>
      <c r="G2182" s="1476"/>
      <c r="H2182" s="1477"/>
      <c r="I2182" s="424">
        <v>43</v>
      </c>
      <c r="J2182" s="417">
        <v>0.1</v>
      </c>
      <c r="K2182" s="954">
        <v>4.3</v>
      </c>
      <c r="M2182" s="271"/>
      <c r="N2182" s="271"/>
      <c r="O2182" s="271"/>
    </row>
    <row r="2183" spans="3:15" s="421" customFormat="1" ht="15" customHeight="1">
      <c r="C2183" s="391">
        <v>204</v>
      </c>
      <c r="D2183" s="414" t="s">
        <v>2221</v>
      </c>
      <c r="E2183" s="417">
        <v>1014505</v>
      </c>
      <c r="F2183" s="1475" t="s">
        <v>3289</v>
      </c>
      <c r="G2183" s="1476"/>
      <c r="H2183" s="1477"/>
      <c r="I2183" s="424">
        <v>12</v>
      </c>
      <c r="J2183" s="417">
        <v>0.1</v>
      </c>
      <c r="K2183" s="954">
        <v>1.2000000000000002</v>
      </c>
      <c r="M2183" s="271"/>
      <c r="N2183" s="271"/>
      <c r="O2183" s="271"/>
    </row>
    <row r="2184" spans="3:15" s="421" customFormat="1" ht="15" customHeight="1">
      <c r="C2184" s="391">
        <v>205</v>
      </c>
      <c r="D2184" s="414" t="s">
        <v>2221</v>
      </c>
      <c r="E2184" s="417">
        <v>1014505</v>
      </c>
      <c r="F2184" s="1475" t="s">
        <v>3289</v>
      </c>
      <c r="G2184" s="1476"/>
      <c r="H2184" s="1477"/>
      <c r="I2184" s="424">
        <v>20</v>
      </c>
      <c r="J2184" s="417">
        <v>0.1</v>
      </c>
      <c r="K2184" s="954">
        <v>2</v>
      </c>
      <c r="M2184" s="271"/>
      <c r="N2184" s="271"/>
      <c r="O2184" s="271"/>
    </row>
    <row r="2185" spans="3:15" s="421" customFormat="1" ht="15" customHeight="1">
      <c r="C2185" s="391">
        <v>206</v>
      </c>
      <c r="D2185" s="414" t="s">
        <v>2221</v>
      </c>
      <c r="E2185" s="417">
        <v>1014505</v>
      </c>
      <c r="F2185" s="1475" t="s">
        <v>3289</v>
      </c>
      <c r="G2185" s="1476"/>
      <c r="H2185" s="1477"/>
      <c r="I2185" s="424">
        <v>6</v>
      </c>
      <c r="J2185" s="417">
        <v>0.1</v>
      </c>
      <c r="K2185" s="954">
        <v>0.60000000000000009</v>
      </c>
      <c r="M2185" s="271"/>
      <c r="N2185" s="271"/>
      <c r="O2185" s="271"/>
    </row>
    <row r="2186" spans="3:15" s="421" customFormat="1" ht="15" customHeight="1">
      <c r="C2186" s="391">
        <v>207</v>
      </c>
      <c r="D2186" s="414" t="s">
        <v>2221</v>
      </c>
      <c r="E2186" s="417">
        <v>1014505</v>
      </c>
      <c r="F2186" s="1475" t="s">
        <v>3289</v>
      </c>
      <c r="G2186" s="1476"/>
      <c r="H2186" s="1477"/>
      <c r="I2186" s="424">
        <v>15</v>
      </c>
      <c r="J2186" s="417">
        <v>0.1</v>
      </c>
      <c r="K2186" s="954">
        <v>1.5</v>
      </c>
      <c r="M2186" s="271"/>
      <c r="N2186" s="271"/>
      <c r="O2186" s="271"/>
    </row>
    <row r="2187" spans="3:15" s="421" customFormat="1" ht="15" customHeight="1">
      <c r="C2187" s="391">
        <v>208</v>
      </c>
      <c r="D2187" s="414" t="s">
        <v>2221</v>
      </c>
      <c r="E2187" s="417">
        <v>1014505</v>
      </c>
      <c r="F2187" s="1475" t="s">
        <v>3289</v>
      </c>
      <c r="G2187" s="1476"/>
      <c r="H2187" s="1477"/>
      <c r="I2187" s="424">
        <v>67</v>
      </c>
      <c r="J2187" s="417">
        <v>0.1</v>
      </c>
      <c r="K2187" s="954">
        <v>6.7</v>
      </c>
      <c r="M2187" s="271"/>
      <c r="N2187" s="271"/>
      <c r="O2187" s="271"/>
    </row>
    <row r="2188" spans="3:15" s="421" customFormat="1" ht="15" customHeight="1">
      <c r="C2188" s="391">
        <v>209</v>
      </c>
      <c r="D2188" s="414" t="s">
        <v>2221</v>
      </c>
      <c r="E2188" s="417">
        <v>1014505</v>
      </c>
      <c r="F2188" s="1475" t="s">
        <v>3289</v>
      </c>
      <c r="G2188" s="1476"/>
      <c r="H2188" s="1477"/>
      <c r="I2188" s="424">
        <v>21</v>
      </c>
      <c r="J2188" s="417">
        <v>0.1</v>
      </c>
      <c r="K2188" s="954">
        <v>2.1</v>
      </c>
      <c r="M2188" s="271"/>
      <c r="N2188" s="271"/>
      <c r="O2188" s="271"/>
    </row>
    <row r="2189" spans="3:15" s="421" customFormat="1" ht="15" customHeight="1">
      <c r="C2189" s="391">
        <v>210</v>
      </c>
      <c r="D2189" s="414" t="s">
        <v>2221</v>
      </c>
      <c r="E2189" s="417">
        <v>1014154</v>
      </c>
      <c r="F2189" s="1475" t="s">
        <v>5644</v>
      </c>
      <c r="G2189" s="1476"/>
      <c r="H2189" s="1477"/>
      <c r="I2189" s="424">
        <v>7</v>
      </c>
      <c r="J2189" s="417">
        <v>0.1</v>
      </c>
      <c r="K2189" s="954">
        <v>0.70000000000000007</v>
      </c>
      <c r="M2189" s="271"/>
      <c r="N2189" s="271"/>
      <c r="O2189" s="271"/>
    </row>
    <row r="2190" spans="3:15" s="421" customFormat="1" ht="15" customHeight="1">
      <c r="C2190" s="391">
        <v>211</v>
      </c>
      <c r="D2190" s="414" t="s">
        <v>2221</v>
      </c>
      <c r="E2190" s="417">
        <v>1014154</v>
      </c>
      <c r="F2190" s="1475" t="s">
        <v>5644</v>
      </c>
      <c r="G2190" s="1476"/>
      <c r="H2190" s="1477"/>
      <c r="I2190" s="424">
        <v>16</v>
      </c>
      <c r="J2190" s="417">
        <v>0.1</v>
      </c>
      <c r="K2190" s="954">
        <v>1.6</v>
      </c>
      <c r="M2190" s="271"/>
      <c r="N2190" s="271"/>
      <c r="O2190" s="271"/>
    </row>
    <row r="2191" spans="3:15" s="421" customFormat="1" ht="15" customHeight="1">
      <c r="C2191" s="391">
        <v>212</v>
      </c>
      <c r="D2191" s="414" t="s">
        <v>2221</v>
      </c>
      <c r="E2191" s="417">
        <v>1334497</v>
      </c>
      <c r="F2191" s="1475" t="s">
        <v>3089</v>
      </c>
      <c r="G2191" s="1476"/>
      <c r="H2191" s="1477"/>
      <c r="I2191" s="424">
        <v>6</v>
      </c>
      <c r="J2191" s="417">
        <v>0.1</v>
      </c>
      <c r="K2191" s="954">
        <v>0.60000000000000009</v>
      </c>
      <c r="M2191" s="271"/>
      <c r="N2191" s="271"/>
      <c r="O2191" s="271"/>
    </row>
    <row r="2192" spans="3:15" s="421" customFormat="1" ht="15" customHeight="1">
      <c r="C2192" s="391">
        <v>213</v>
      </c>
      <c r="D2192" s="414" t="s">
        <v>2221</v>
      </c>
      <c r="E2192" s="417">
        <v>1334497</v>
      </c>
      <c r="F2192" s="1475" t="s">
        <v>3089</v>
      </c>
      <c r="G2192" s="1476"/>
      <c r="H2192" s="1477"/>
      <c r="I2192" s="424">
        <v>300</v>
      </c>
      <c r="J2192" s="417">
        <v>0.1</v>
      </c>
      <c r="K2192" s="954">
        <v>30</v>
      </c>
      <c r="M2192" s="271"/>
      <c r="N2192" s="271"/>
      <c r="O2192" s="271"/>
    </row>
    <row r="2193" spans="3:15" s="421" customFormat="1" ht="15" customHeight="1">
      <c r="C2193" s="391">
        <v>214</v>
      </c>
      <c r="D2193" s="414" t="s">
        <v>2221</v>
      </c>
      <c r="E2193" s="417">
        <v>1334497</v>
      </c>
      <c r="F2193" s="1475" t="s">
        <v>3089</v>
      </c>
      <c r="G2193" s="1476"/>
      <c r="H2193" s="1477"/>
      <c r="I2193" s="424">
        <v>26</v>
      </c>
      <c r="J2193" s="417">
        <v>0.1</v>
      </c>
      <c r="K2193" s="954">
        <v>2.6</v>
      </c>
      <c r="M2193" s="271"/>
      <c r="N2193" s="271"/>
      <c r="O2193" s="271"/>
    </row>
    <row r="2194" spans="3:15" s="421" customFormat="1" ht="15" customHeight="1">
      <c r="C2194" s="391">
        <v>215</v>
      </c>
      <c r="D2194" s="414" t="s">
        <v>2221</v>
      </c>
      <c r="E2194" s="417">
        <v>1334497</v>
      </c>
      <c r="F2194" s="1475" t="s">
        <v>3089</v>
      </c>
      <c r="G2194" s="1476"/>
      <c r="H2194" s="1477"/>
      <c r="I2194" s="424">
        <v>43</v>
      </c>
      <c r="J2194" s="417">
        <v>0.1</v>
      </c>
      <c r="K2194" s="954">
        <v>4.3</v>
      </c>
      <c r="M2194" s="271"/>
      <c r="N2194" s="271"/>
      <c r="O2194" s="271"/>
    </row>
    <row r="2195" spans="3:15" s="421" customFormat="1" ht="15" customHeight="1">
      <c r="C2195" s="391">
        <v>216</v>
      </c>
      <c r="D2195" s="414" t="s">
        <v>2221</v>
      </c>
      <c r="E2195" s="417">
        <v>1334497</v>
      </c>
      <c r="F2195" s="1475" t="s">
        <v>3089</v>
      </c>
      <c r="G2195" s="1476"/>
      <c r="H2195" s="1477"/>
      <c r="I2195" s="424">
        <v>20</v>
      </c>
      <c r="J2195" s="417">
        <v>0.1</v>
      </c>
      <c r="K2195" s="954">
        <v>2</v>
      </c>
      <c r="M2195" s="271"/>
      <c r="N2195" s="271"/>
      <c r="O2195" s="271"/>
    </row>
    <row r="2196" spans="3:15" s="421" customFormat="1" ht="15" customHeight="1">
      <c r="C2196" s="391">
        <v>217</v>
      </c>
      <c r="D2196" s="414" t="s">
        <v>2221</v>
      </c>
      <c r="E2196" s="417">
        <v>1334497</v>
      </c>
      <c r="F2196" s="1475" t="s">
        <v>3089</v>
      </c>
      <c r="G2196" s="1476"/>
      <c r="H2196" s="1477"/>
      <c r="I2196" s="424">
        <v>28</v>
      </c>
      <c r="J2196" s="417">
        <v>0.1</v>
      </c>
      <c r="K2196" s="954">
        <v>2.8000000000000003</v>
      </c>
      <c r="M2196" s="271"/>
      <c r="N2196" s="271"/>
      <c r="O2196" s="271"/>
    </row>
    <row r="2197" spans="3:15" s="421" customFormat="1" ht="15" customHeight="1">
      <c r="C2197" s="391">
        <v>218</v>
      </c>
      <c r="D2197" s="414" t="s">
        <v>2221</v>
      </c>
      <c r="E2197" s="417">
        <v>1334497</v>
      </c>
      <c r="F2197" s="1475" t="s">
        <v>3089</v>
      </c>
      <c r="G2197" s="1476"/>
      <c r="H2197" s="1477"/>
      <c r="I2197" s="424">
        <v>26</v>
      </c>
      <c r="J2197" s="417">
        <v>0.1</v>
      </c>
      <c r="K2197" s="954">
        <v>2.6</v>
      </c>
      <c r="M2197" s="271"/>
      <c r="N2197" s="271"/>
      <c r="O2197" s="271"/>
    </row>
    <row r="2198" spans="3:15" s="421" customFormat="1" ht="15" customHeight="1">
      <c r="C2198" s="391">
        <v>219</v>
      </c>
      <c r="D2198" s="414" t="s">
        <v>2221</v>
      </c>
      <c r="E2198" s="417">
        <v>1334497</v>
      </c>
      <c r="F2198" s="1475" t="s">
        <v>3089</v>
      </c>
      <c r="G2198" s="1476"/>
      <c r="H2198" s="1477"/>
      <c r="I2198" s="424">
        <v>1</v>
      </c>
      <c r="J2198" s="417">
        <v>0.1</v>
      </c>
      <c r="K2198" s="954">
        <v>0.1</v>
      </c>
      <c r="M2198" s="271"/>
      <c r="N2198" s="271"/>
      <c r="O2198" s="271"/>
    </row>
    <row r="2199" spans="3:15" s="421" customFormat="1" ht="15" customHeight="1">
      <c r="C2199" s="391">
        <v>220</v>
      </c>
      <c r="D2199" s="414" t="s">
        <v>2221</v>
      </c>
      <c r="E2199" s="417">
        <v>1334497</v>
      </c>
      <c r="F2199" s="1475" t="s">
        <v>3089</v>
      </c>
      <c r="G2199" s="1476"/>
      <c r="H2199" s="1477"/>
      <c r="I2199" s="424">
        <v>43</v>
      </c>
      <c r="J2199" s="417">
        <v>0.1</v>
      </c>
      <c r="K2199" s="954">
        <v>4.3</v>
      </c>
      <c r="M2199" s="271"/>
      <c r="N2199" s="271"/>
      <c r="O2199" s="271"/>
    </row>
    <row r="2200" spans="3:15" s="421" customFormat="1" ht="15" customHeight="1">
      <c r="C2200" s="391">
        <v>221</v>
      </c>
      <c r="D2200" s="414" t="s">
        <v>2221</v>
      </c>
      <c r="E2200" s="417">
        <v>1334497</v>
      </c>
      <c r="F2200" s="1475" t="s">
        <v>3089</v>
      </c>
      <c r="G2200" s="1476"/>
      <c r="H2200" s="1477"/>
      <c r="I2200" s="424">
        <v>1</v>
      </c>
      <c r="J2200" s="417">
        <v>0.1</v>
      </c>
      <c r="K2200" s="954">
        <v>0.1</v>
      </c>
      <c r="M2200" s="271"/>
      <c r="N2200" s="271"/>
      <c r="O2200" s="271"/>
    </row>
    <row r="2201" spans="3:15" s="421" customFormat="1" ht="15" customHeight="1">
      <c r="C2201" s="391">
        <v>222</v>
      </c>
      <c r="D2201" s="414" t="s">
        <v>2221</v>
      </c>
      <c r="E2201" s="417">
        <v>1334497</v>
      </c>
      <c r="F2201" s="1475" t="s">
        <v>3089</v>
      </c>
      <c r="G2201" s="1476"/>
      <c r="H2201" s="1477"/>
      <c r="I2201" s="424">
        <v>45</v>
      </c>
      <c r="J2201" s="417">
        <v>0.1</v>
      </c>
      <c r="K2201" s="954">
        <v>4.5</v>
      </c>
      <c r="M2201" s="271"/>
      <c r="N2201" s="271"/>
      <c r="O2201" s="271"/>
    </row>
    <row r="2202" spans="3:15" s="421" customFormat="1" ht="15" customHeight="1">
      <c r="C2202" s="391">
        <v>223</v>
      </c>
      <c r="D2202" s="414" t="s">
        <v>2221</v>
      </c>
      <c r="E2202" s="417">
        <v>1144604</v>
      </c>
      <c r="F2202" s="1475" t="s">
        <v>3090</v>
      </c>
      <c r="G2202" s="1476"/>
      <c r="H2202" s="1477"/>
      <c r="I2202" s="424">
        <v>100</v>
      </c>
      <c r="J2202" s="417">
        <v>0.1</v>
      </c>
      <c r="K2202" s="954">
        <v>10</v>
      </c>
      <c r="M2202" s="271"/>
      <c r="N2202" s="271"/>
      <c r="O2202" s="271"/>
    </row>
    <row r="2203" spans="3:15" s="421" customFormat="1" ht="15" customHeight="1">
      <c r="C2203" s="391">
        <v>224</v>
      </c>
      <c r="D2203" s="414" t="s">
        <v>2221</v>
      </c>
      <c r="E2203" s="417">
        <v>1144603</v>
      </c>
      <c r="F2203" s="1475" t="s">
        <v>3091</v>
      </c>
      <c r="G2203" s="1476"/>
      <c r="H2203" s="1477"/>
      <c r="I2203" s="424">
        <v>15</v>
      </c>
      <c r="J2203" s="417">
        <v>0.1</v>
      </c>
      <c r="K2203" s="954">
        <v>1.5</v>
      </c>
      <c r="M2203" s="271"/>
      <c r="N2203" s="271"/>
      <c r="O2203" s="271"/>
    </row>
    <row r="2204" spans="3:15" s="421" customFormat="1" ht="15" customHeight="1">
      <c r="C2204" s="391">
        <v>225</v>
      </c>
      <c r="D2204" s="414" t="s">
        <v>2221</v>
      </c>
      <c r="E2204" s="417">
        <v>1144603</v>
      </c>
      <c r="F2204" s="1475" t="s">
        <v>3091</v>
      </c>
      <c r="G2204" s="1476"/>
      <c r="H2204" s="1477"/>
      <c r="I2204" s="424">
        <v>150</v>
      </c>
      <c r="J2204" s="417">
        <v>0.1</v>
      </c>
      <c r="K2204" s="954">
        <v>15</v>
      </c>
      <c r="M2204" s="271"/>
      <c r="N2204" s="271"/>
      <c r="O2204" s="271"/>
    </row>
    <row r="2205" spans="3:15" s="421" customFormat="1" ht="15" customHeight="1">
      <c r="C2205" s="391">
        <v>226</v>
      </c>
      <c r="D2205" s="414" t="s">
        <v>2221</v>
      </c>
      <c r="E2205" s="417">
        <v>1149896</v>
      </c>
      <c r="F2205" s="1475" t="s">
        <v>3111</v>
      </c>
      <c r="G2205" s="1476"/>
      <c r="H2205" s="1477"/>
      <c r="I2205" s="424">
        <v>43</v>
      </c>
      <c r="J2205" s="417">
        <v>0.1</v>
      </c>
      <c r="K2205" s="954">
        <v>4.3</v>
      </c>
      <c r="M2205" s="271"/>
      <c r="N2205" s="271"/>
      <c r="O2205" s="271"/>
    </row>
    <row r="2206" spans="3:15" s="421" customFormat="1" ht="15" customHeight="1">
      <c r="C2206" s="391">
        <v>227</v>
      </c>
      <c r="D2206" s="414" t="s">
        <v>2221</v>
      </c>
      <c r="E2206" s="417">
        <v>1149896</v>
      </c>
      <c r="F2206" s="1475" t="s">
        <v>3111</v>
      </c>
      <c r="G2206" s="1476"/>
      <c r="H2206" s="1477"/>
      <c r="I2206" s="424">
        <v>189</v>
      </c>
      <c r="J2206" s="417">
        <v>0.1</v>
      </c>
      <c r="K2206" s="954">
        <v>18.900000000000002</v>
      </c>
      <c r="M2206" s="271"/>
      <c r="N2206" s="271"/>
      <c r="O2206" s="271"/>
    </row>
    <row r="2207" spans="3:15" s="421" customFormat="1" ht="15" customHeight="1">
      <c r="C2207" s="391">
        <v>228</v>
      </c>
      <c r="D2207" s="414" t="s">
        <v>2221</v>
      </c>
      <c r="E2207" s="417">
        <v>1149896</v>
      </c>
      <c r="F2207" s="1475" t="s">
        <v>3111</v>
      </c>
      <c r="G2207" s="1476"/>
      <c r="H2207" s="1477"/>
      <c r="I2207" s="424">
        <v>17</v>
      </c>
      <c r="J2207" s="417">
        <v>0.1</v>
      </c>
      <c r="K2207" s="954">
        <v>1.7000000000000002</v>
      </c>
      <c r="M2207" s="271"/>
      <c r="N2207" s="271"/>
      <c r="O2207" s="271"/>
    </row>
    <row r="2208" spans="3:15" s="421" customFormat="1" ht="15" customHeight="1">
      <c r="C2208" s="391">
        <v>229</v>
      </c>
      <c r="D2208" s="414" t="s">
        <v>2221</v>
      </c>
      <c r="E2208" s="417">
        <v>1149896</v>
      </c>
      <c r="F2208" s="1475" t="s">
        <v>3111</v>
      </c>
      <c r="G2208" s="1476"/>
      <c r="H2208" s="1477"/>
      <c r="I2208" s="424">
        <v>7</v>
      </c>
      <c r="J2208" s="417">
        <v>0.1</v>
      </c>
      <c r="K2208" s="954">
        <v>0.70000000000000007</v>
      </c>
      <c r="M2208" s="271"/>
      <c r="N2208" s="271"/>
      <c r="O2208" s="271"/>
    </row>
    <row r="2209" spans="3:15" s="421" customFormat="1" ht="15" customHeight="1">
      <c r="C2209" s="391">
        <v>230</v>
      </c>
      <c r="D2209" s="414" t="s">
        <v>2221</v>
      </c>
      <c r="E2209" s="417">
        <v>1149896</v>
      </c>
      <c r="F2209" s="1475" t="s">
        <v>3111</v>
      </c>
      <c r="G2209" s="1476"/>
      <c r="H2209" s="1477"/>
      <c r="I2209" s="424">
        <v>27</v>
      </c>
      <c r="J2209" s="417">
        <v>0.1</v>
      </c>
      <c r="K2209" s="954">
        <v>2.7</v>
      </c>
      <c r="M2209" s="271"/>
      <c r="N2209" s="271"/>
      <c r="O2209" s="271"/>
    </row>
    <row r="2210" spans="3:15" s="421" customFormat="1" ht="15" customHeight="1">
      <c r="C2210" s="391">
        <v>231</v>
      </c>
      <c r="D2210" s="414" t="s">
        <v>2221</v>
      </c>
      <c r="E2210" s="417">
        <v>1149896</v>
      </c>
      <c r="F2210" s="1475" t="s">
        <v>3111</v>
      </c>
      <c r="G2210" s="1476"/>
      <c r="H2210" s="1477"/>
      <c r="I2210" s="424">
        <v>2</v>
      </c>
      <c r="J2210" s="417">
        <v>0.1</v>
      </c>
      <c r="K2210" s="954">
        <v>0.2</v>
      </c>
      <c r="M2210" s="271"/>
      <c r="N2210" s="271"/>
      <c r="O2210" s="271"/>
    </row>
    <row r="2211" spans="3:15" s="421" customFormat="1" ht="15" customHeight="1">
      <c r="C2211" s="391">
        <v>232</v>
      </c>
      <c r="D2211" s="414" t="s">
        <v>2221</v>
      </c>
      <c r="E2211" s="417">
        <v>1149896</v>
      </c>
      <c r="F2211" s="1475" t="s">
        <v>3111</v>
      </c>
      <c r="G2211" s="1476"/>
      <c r="H2211" s="1477"/>
      <c r="I2211" s="424">
        <v>2</v>
      </c>
      <c r="J2211" s="417">
        <v>0.1</v>
      </c>
      <c r="K2211" s="954">
        <v>0.2</v>
      </c>
      <c r="M2211" s="271"/>
      <c r="N2211" s="271"/>
      <c r="O2211" s="271"/>
    </row>
    <row r="2212" spans="3:15" s="421" customFormat="1" ht="15" customHeight="1">
      <c r="C2212" s="391">
        <v>233</v>
      </c>
      <c r="D2212" s="414" t="s">
        <v>2221</v>
      </c>
      <c r="E2212" s="417">
        <v>1149896</v>
      </c>
      <c r="F2212" s="1475" t="s">
        <v>3111</v>
      </c>
      <c r="G2212" s="1476"/>
      <c r="H2212" s="1477"/>
      <c r="I2212" s="424">
        <v>20</v>
      </c>
      <c r="J2212" s="417">
        <v>0.1</v>
      </c>
      <c r="K2212" s="954">
        <v>2</v>
      </c>
      <c r="M2212" s="271"/>
      <c r="N2212" s="271"/>
      <c r="O2212" s="271"/>
    </row>
    <row r="2213" spans="3:15" s="421" customFormat="1" ht="15" customHeight="1">
      <c r="C2213" s="391">
        <v>234</v>
      </c>
      <c r="D2213" s="414" t="s">
        <v>2221</v>
      </c>
      <c r="E2213" s="417">
        <v>1149896</v>
      </c>
      <c r="F2213" s="1475" t="s">
        <v>3111</v>
      </c>
      <c r="G2213" s="1476"/>
      <c r="H2213" s="1477"/>
      <c r="I2213" s="424">
        <v>4</v>
      </c>
      <c r="J2213" s="417">
        <v>0.1</v>
      </c>
      <c r="K2213" s="954">
        <v>0.4</v>
      </c>
      <c r="M2213" s="271"/>
      <c r="N2213" s="271"/>
      <c r="O2213" s="271"/>
    </row>
    <row r="2214" spans="3:15" s="421" customFormat="1" ht="15" customHeight="1">
      <c r="C2214" s="391">
        <v>235</v>
      </c>
      <c r="D2214" s="414" t="s">
        <v>2221</v>
      </c>
      <c r="E2214" s="417">
        <v>1149896</v>
      </c>
      <c r="F2214" s="1475" t="s">
        <v>3111</v>
      </c>
      <c r="G2214" s="1476"/>
      <c r="H2214" s="1477"/>
      <c r="I2214" s="424">
        <v>64</v>
      </c>
      <c r="J2214" s="417">
        <v>0.1</v>
      </c>
      <c r="K2214" s="954">
        <v>6.4</v>
      </c>
      <c r="M2214" s="271"/>
      <c r="N2214" s="271"/>
      <c r="O2214" s="271"/>
    </row>
    <row r="2215" spans="3:15" s="421" customFormat="1" ht="15" customHeight="1">
      <c r="C2215" s="391">
        <v>236</v>
      </c>
      <c r="D2215" s="414" t="s">
        <v>2221</v>
      </c>
      <c r="E2215" s="417">
        <v>1149896</v>
      </c>
      <c r="F2215" s="1475" t="s">
        <v>3111</v>
      </c>
      <c r="G2215" s="1476"/>
      <c r="H2215" s="1477"/>
      <c r="I2215" s="424">
        <v>28</v>
      </c>
      <c r="J2215" s="417">
        <v>0.1</v>
      </c>
      <c r="K2215" s="954">
        <v>2.8000000000000003</v>
      </c>
      <c r="M2215" s="271"/>
      <c r="N2215" s="271"/>
      <c r="O2215" s="271"/>
    </row>
    <row r="2216" spans="3:15" s="421" customFormat="1" ht="15" customHeight="1">
      <c r="C2216" s="391">
        <v>237</v>
      </c>
      <c r="D2216" s="414" t="s">
        <v>2221</v>
      </c>
      <c r="E2216" s="417">
        <v>1071608</v>
      </c>
      <c r="F2216" s="1475" t="s">
        <v>3092</v>
      </c>
      <c r="G2216" s="1476"/>
      <c r="H2216" s="1477"/>
      <c r="I2216" s="424">
        <v>92</v>
      </c>
      <c r="J2216" s="417">
        <v>0.1</v>
      </c>
      <c r="K2216" s="954">
        <v>9.2000000000000011</v>
      </c>
      <c r="M2216" s="271"/>
      <c r="N2216" s="271"/>
      <c r="O2216" s="271"/>
    </row>
    <row r="2217" spans="3:15" s="421" customFormat="1" ht="15" customHeight="1">
      <c r="C2217" s="391">
        <v>238</v>
      </c>
      <c r="D2217" s="414" t="s">
        <v>2221</v>
      </c>
      <c r="E2217" s="417">
        <v>1071608</v>
      </c>
      <c r="F2217" s="1475" t="s">
        <v>3092</v>
      </c>
      <c r="G2217" s="1476"/>
      <c r="H2217" s="1477"/>
      <c r="I2217" s="424">
        <v>8</v>
      </c>
      <c r="J2217" s="417">
        <v>0.1</v>
      </c>
      <c r="K2217" s="954">
        <v>0.8</v>
      </c>
      <c r="M2217" s="271"/>
      <c r="N2217" s="271"/>
      <c r="O2217" s="271"/>
    </row>
    <row r="2218" spans="3:15" s="421" customFormat="1" ht="15" customHeight="1">
      <c r="C2218" s="391">
        <v>239</v>
      </c>
      <c r="D2218" s="414" t="s">
        <v>2221</v>
      </c>
      <c r="E2218" s="417">
        <v>1071608</v>
      </c>
      <c r="F2218" s="1475" t="s">
        <v>3092</v>
      </c>
      <c r="G2218" s="1476"/>
      <c r="H2218" s="1477"/>
      <c r="I2218" s="424">
        <v>4</v>
      </c>
      <c r="J2218" s="417">
        <v>0.1</v>
      </c>
      <c r="K2218" s="954">
        <v>0.4</v>
      </c>
      <c r="M2218" s="271"/>
      <c r="N2218" s="271"/>
      <c r="O2218" s="271"/>
    </row>
    <row r="2219" spans="3:15" s="421" customFormat="1" ht="15" customHeight="1">
      <c r="C2219" s="391">
        <v>240</v>
      </c>
      <c r="D2219" s="414" t="s">
        <v>2221</v>
      </c>
      <c r="E2219" s="417">
        <v>1071608</v>
      </c>
      <c r="F2219" s="1475" t="s">
        <v>3092</v>
      </c>
      <c r="G2219" s="1476"/>
      <c r="H2219" s="1477"/>
      <c r="I2219" s="424">
        <v>4</v>
      </c>
      <c r="J2219" s="417">
        <v>0.1</v>
      </c>
      <c r="K2219" s="954">
        <v>0.4</v>
      </c>
      <c r="M2219" s="271"/>
      <c r="N2219" s="271"/>
      <c r="O2219" s="271"/>
    </row>
    <row r="2220" spans="3:15" s="421" customFormat="1" ht="15" customHeight="1">
      <c r="C2220" s="391">
        <v>241</v>
      </c>
      <c r="D2220" s="414" t="s">
        <v>2221</v>
      </c>
      <c r="E2220" s="417">
        <v>1071608</v>
      </c>
      <c r="F2220" s="1475" t="s">
        <v>3092</v>
      </c>
      <c r="G2220" s="1476"/>
      <c r="H2220" s="1477"/>
      <c r="I2220" s="424">
        <v>10</v>
      </c>
      <c r="J2220" s="417">
        <v>0.1</v>
      </c>
      <c r="K2220" s="954">
        <v>1</v>
      </c>
      <c r="M2220" s="271"/>
      <c r="N2220" s="271"/>
      <c r="O2220" s="271"/>
    </row>
    <row r="2221" spans="3:15" s="421" customFormat="1" ht="15" customHeight="1">
      <c r="C2221" s="391">
        <v>242</v>
      </c>
      <c r="D2221" s="414" t="s">
        <v>2221</v>
      </c>
      <c r="E2221" s="417">
        <v>1071608</v>
      </c>
      <c r="F2221" s="1475" t="s">
        <v>3092</v>
      </c>
      <c r="G2221" s="1476"/>
      <c r="H2221" s="1477"/>
      <c r="I2221" s="424">
        <v>2</v>
      </c>
      <c r="J2221" s="417">
        <v>0.1</v>
      </c>
      <c r="K2221" s="954">
        <v>0.2</v>
      </c>
      <c r="M2221" s="271"/>
      <c r="N2221" s="271"/>
      <c r="O2221" s="271"/>
    </row>
    <row r="2222" spans="3:15" s="421" customFormat="1" ht="15" customHeight="1">
      <c r="C2222" s="391">
        <v>243</v>
      </c>
      <c r="D2222" s="414" t="s">
        <v>2221</v>
      </c>
      <c r="E2222" s="417">
        <v>1071608</v>
      </c>
      <c r="F2222" s="1475" t="s">
        <v>3092</v>
      </c>
      <c r="G2222" s="1476"/>
      <c r="H2222" s="1477"/>
      <c r="I2222" s="424">
        <v>20</v>
      </c>
      <c r="J2222" s="417">
        <v>0.1</v>
      </c>
      <c r="K2222" s="954">
        <v>2</v>
      </c>
      <c r="M2222" s="271"/>
      <c r="N2222" s="271"/>
      <c r="O2222" s="271"/>
    </row>
    <row r="2223" spans="3:15" s="421" customFormat="1" ht="15" customHeight="1">
      <c r="C2223" s="391">
        <v>244</v>
      </c>
      <c r="D2223" s="414" t="s">
        <v>2221</v>
      </c>
      <c r="E2223" s="417">
        <v>1071608</v>
      </c>
      <c r="F2223" s="1475" t="s">
        <v>3092</v>
      </c>
      <c r="G2223" s="1476"/>
      <c r="H2223" s="1477"/>
      <c r="I2223" s="424">
        <v>43</v>
      </c>
      <c r="J2223" s="417">
        <v>0.1</v>
      </c>
      <c r="K2223" s="954">
        <v>4.3</v>
      </c>
      <c r="M2223" s="271"/>
      <c r="N2223" s="271"/>
      <c r="O2223" s="271"/>
    </row>
    <row r="2224" spans="3:15" s="421" customFormat="1" ht="15" customHeight="1">
      <c r="C2224" s="391">
        <v>245</v>
      </c>
      <c r="D2224" s="414" t="s">
        <v>2221</v>
      </c>
      <c r="E2224" s="417">
        <v>1071608</v>
      </c>
      <c r="F2224" s="1475" t="s">
        <v>3092</v>
      </c>
      <c r="G2224" s="1476"/>
      <c r="H2224" s="1477"/>
      <c r="I2224" s="424">
        <v>26</v>
      </c>
      <c r="J2224" s="417">
        <v>0.1</v>
      </c>
      <c r="K2224" s="954">
        <v>2.6</v>
      </c>
      <c r="M2224" s="271"/>
      <c r="N2224" s="271"/>
      <c r="O2224" s="271"/>
    </row>
    <row r="2225" spans="3:15" s="421" customFormat="1" ht="15" customHeight="1">
      <c r="C2225" s="391">
        <v>246</v>
      </c>
      <c r="D2225" s="414" t="s">
        <v>2221</v>
      </c>
      <c r="E2225" s="417">
        <v>1071608</v>
      </c>
      <c r="F2225" s="1475" t="s">
        <v>3092</v>
      </c>
      <c r="G2225" s="1476"/>
      <c r="H2225" s="1477"/>
      <c r="I2225" s="424">
        <v>28</v>
      </c>
      <c r="J2225" s="417">
        <v>0.1</v>
      </c>
      <c r="K2225" s="954">
        <v>2.8000000000000003</v>
      </c>
      <c r="M2225" s="271"/>
      <c r="N2225" s="271"/>
      <c r="O2225" s="271"/>
    </row>
    <row r="2226" spans="3:15" s="421" customFormat="1" ht="15" customHeight="1">
      <c r="C2226" s="391">
        <v>247</v>
      </c>
      <c r="D2226" s="414" t="s">
        <v>2221</v>
      </c>
      <c r="E2226" s="417">
        <v>1071608</v>
      </c>
      <c r="F2226" s="1475" t="s">
        <v>3092</v>
      </c>
      <c r="G2226" s="1476"/>
      <c r="H2226" s="1477"/>
      <c r="I2226" s="424">
        <v>1</v>
      </c>
      <c r="J2226" s="417">
        <v>0.1</v>
      </c>
      <c r="K2226" s="954">
        <v>0.1</v>
      </c>
      <c r="M2226" s="271"/>
      <c r="N2226" s="271"/>
      <c r="O2226" s="271"/>
    </row>
    <row r="2227" spans="3:15" s="421" customFormat="1" ht="15" customHeight="1">
      <c r="C2227" s="391">
        <v>248</v>
      </c>
      <c r="D2227" s="414" t="s">
        <v>2221</v>
      </c>
      <c r="E2227" s="417">
        <v>1071608</v>
      </c>
      <c r="F2227" s="1475" t="s">
        <v>3092</v>
      </c>
      <c r="G2227" s="1476"/>
      <c r="H2227" s="1477"/>
      <c r="I2227" s="424">
        <v>43</v>
      </c>
      <c r="J2227" s="417">
        <v>0.1</v>
      </c>
      <c r="K2227" s="954">
        <v>4.3</v>
      </c>
      <c r="M2227" s="271"/>
      <c r="N2227" s="271"/>
      <c r="O2227" s="271"/>
    </row>
    <row r="2228" spans="3:15" s="421" customFormat="1" ht="15" customHeight="1">
      <c r="C2228" s="391">
        <v>249</v>
      </c>
      <c r="D2228" s="414" t="s">
        <v>2221</v>
      </c>
      <c r="E2228" s="417">
        <v>1071608</v>
      </c>
      <c r="F2228" s="1475" t="s">
        <v>3092</v>
      </c>
      <c r="G2228" s="1476"/>
      <c r="H2228" s="1477"/>
      <c r="I2228" s="424">
        <v>1</v>
      </c>
      <c r="J2228" s="417">
        <v>0.1</v>
      </c>
      <c r="K2228" s="954">
        <v>0.1</v>
      </c>
      <c r="M2228" s="271"/>
      <c r="N2228" s="271"/>
      <c r="O2228" s="271"/>
    </row>
    <row r="2229" spans="3:15" s="421" customFormat="1" ht="15" customHeight="1">
      <c r="C2229" s="391">
        <v>250</v>
      </c>
      <c r="D2229" s="414" t="s">
        <v>2221</v>
      </c>
      <c r="E2229" s="417">
        <v>1071608</v>
      </c>
      <c r="F2229" s="1475" t="s">
        <v>3092</v>
      </c>
      <c r="G2229" s="1476"/>
      <c r="H2229" s="1477"/>
      <c r="I2229" s="424">
        <v>2</v>
      </c>
      <c r="J2229" s="417">
        <v>0.1</v>
      </c>
      <c r="K2229" s="954">
        <v>0.2</v>
      </c>
      <c r="M2229" s="271"/>
      <c r="N2229" s="271"/>
      <c r="O2229" s="271"/>
    </row>
    <row r="2230" spans="3:15" s="421" customFormat="1" ht="15" customHeight="1">
      <c r="C2230" s="391">
        <v>251</v>
      </c>
      <c r="D2230" s="414" t="s">
        <v>2221</v>
      </c>
      <c r="E2230" s="417">
        <v>1071608</v>
      </c>
      <c r="F2230" s="1475" t="s">
        <v>3092</v>
      </c>
      <c r="G2230" s="1476"/>
      <c r="H2230" s="1477"/>
      <c r="I2230" s="424">
        <v>9</v>
      </c>
      <c r="J2230" s="417">
        <v>0.1</v>
      </c>
      <c r="K2230" s="954">
        <v>0.9</v>
      </c>
      <c r="M2230" s="271"/>
      <c r="N2230" s="271"/>
      <c r="O2230" s="271"/>
    </row>
    <row r="2231" spans="3:15" s="421" customFormat="1" ht="15" customHeight="1">
      <c r="C2231" s="391">
        <v>252</v>
      </c>
      <c r="D2231" s="414" t="s">
        <v>2221</v>
      </c>
      <c r="E2231" s="417">
        <v>1071608</v>
      </c>
      <c r="F2231" s="1475" t="s">
        <v>3092</v>
      </c>
      <c r="G2231" s="1476"/>
      <c r="H2231" s="1477"/>
      <c r="I2231" s="424">
        <v>2</v>
      </c>
      <c r="J2231" s="417">
        <v>0.1</v>
      </c>
      <c r="K2231" s="954">
        <v>0.2</v>
      </c>
      <c r="M2231" s="271"/>
      <c r="N2231" s="271"/>
      <c r="O2231" s="271"/>
    </row>
    <row r="2232" spans="3:15" s="421" customFormat="1" ht="15" customHeight="1">
      <c r="C2232" s="391">
        <v>253</v>
      </c>
      <c r="D2232" s="414" t="s">
        <v>2221</v>
      </c>
      <c r="E2232" s="417">
        <v>1071608</v>
      </c>
      <c r="F2232" s="1475" t="s">
        <v>3092</v>
      </c>
      <c r="G2232" s="1476"/>
      <c r="H2232" s="1477"/>
      <c r="I2232" s="424">
        <v>12</v>
      </c>
      <c r="J2232" s="417">
        <v>0.1</v>
      </c>
      <c r="K2232" s="954">
        <v>1.2000000000000002</v>
      </c>
      <c r="M2232" s="271"/>
      <c r="N2232" s="271"/>
      <c r="O2232" s="271"/>
    </row>
    <row r="2233" spans="3:15" s="421" customFormat="1" ht="15" customHeight="1">
      <c r="C2233" s="391">
        <v>254</v>
      </c>
      <c r="D2233" s="414" t="s">
        <v>2221</v>
      </c>
      <c r="E2233" s="417">
        <v>1071608</v>
      </c>
      <c r="F2233" s="1475" t="s">
        <v>3092</v>
      </c>
      <c r="G2233" s="1476"/>
      <c r="H2233" s="1477"/>
      <c r="I2233" s="424">
        <v>30</v>
      </c>
      <c r="J2233" s="417">
        <v>0.1</v>
      </c>
      <c r="K2233" s="954">
        <v>3</v>
      </c>
      <c r="M2233" s="271"/>
      <c r="N2233" s="271"/>
      <c r="O2233" s="271"/>
    </row>
    <row r="2234" spans="3:15" s="421" customFormat="1" ht="15" customHeight="1">
      <c r="C2234" s="391">
        <v>255</v>
      </c>
      <c r="D2234" s="414" t="s">
        <v>2221</v>
      </c>
      <c r="E2234" s="417">
        <v>1071608</v>
      </c>
      <c r="F2234" s="1475" t="s">
        <v>3092</v>
      </c>
      <c r="G2234" s="1476"/>
      <c r="H2234" s="1477"/>
      <c r="I2234" s="424">
        <v>12</v>
      </c>
      <c r="J2234" s="417">
        <v>0.1</v>
      </c>
      <c r="K2234" s="954">
        <v>1.2000000000000002</v>
      </c>
      <c r="M2234" s="271"/>
      <c r="N2234" s="271"/>
      <c r="O2234" s="271"/>
    </row>
    <row r="2235" spans="3:15" s="421" customFormat="1" ht="15" customHeight="1">
      <c r="C2235" s="391">
        <v>256</v>
      </c>
      <c r="D2235" s="414" t="s">
        <v>2221</v>
      </c>
      <c r="E2235" s="417">
        <v>1071608</v>
      </c>
      <c r="F2235" s="1475" t="s">
        <v>3092</v>
      </c>
      <c r="G2235" s="1476"/>
      <c r="H2235" s="1477"/>
      <c r="I2235" s="424">
        <v>238</v>
      </c>
      <c r="J2235" s="417">
        <v>0.1</v>
      </c>
      <c r="K2235" s="954">
        <v>23.8</v>
      </c>
      <c r="M2235" s="271"/>
      <c r="N2235" s="271"/>
      <c r="O2235" s="271"/>
    </row>
    <row r="2236" spans="3:15" s="421" customFormat="1" ht="15" customHeight="1">
      <c r="C2236" s="391">
        <v>257</v>
      </c>
      <c r="D2236" s="414" t="s">
        <v>2221</v>
      </c>
      <c r="E2236" s="417">
        <v>1071608</v>
      </c>
      <c r="F2236" s="1475" t="s">
        <v>3092</v>
      </c>
      <c r="G2236" s="1476"/>
      <c r="H2236" s="1477"/>
      <c r="I2236" s="424">
        <v>15</v>
      </c>
      <c r="J2236" s="417">
        <v>0.1</v>
      </c>
      <c r="K2236" s="954">
        <v>1.5</v>
      </c>
      <c r="M2236" s="271"/>
      <c r="N2236" s="271"/>
      <c r="O2236" s="271"/>
    </row>
    <row r="2237" spans="3:15" s="421" customFormat="1" ht="15" customHeight="1">
      <c r="C2237" s="391">
        <v>258</v>
      </c>
      <c r="D2237" s="414" t="s">
        <v>2221</v>
      </c>
      <c r="E2237" s="417">
        <v>1071608</v>
      </c>
      <c r="F2237" s="1475" t="s">
        <v>3092</v>
      </c>
      <c r="G2237" s="1476"/>
      <c r="H2237" s="1477"/>
      <c r="I2237" s="424">
        <v>22</v>
      </c>
      <c r="J2237" s="417">
        <v>0.1</v>
      </c>
      <c r="K2237" s="954">
        <v>2.2000000000000002</v>
      </c>
      <c r="M2237" s="271"/>
      <c r="N2237" s="271"/>
      <c r="O2237" s="271"/>
    </row>
    <row r="2238" spans="3:15" s="421" customFormat="1" ht="15" customHeight="1">
      <c r="C2238" s="391">
        <v>259</v>
      </c>
      <c r="D2238" s="414" t="s">
        <v>2221</v>
      </c>
      <c r="E2238" s="417">
        <v>1071608</v>
      </c>
      <c r="F2238" s="1475" t="s">
        <v>3092</v>
      </c>
      <c r="G2238" s="1476"/>
      <c r="H2238" s="1477"/>
      <c r="I2238" s="424">
        <v>20</v>
      </c>
      <c r="J2238" s="417">
        <v>0.1</v>
      </c>
      <c r="K2238" s="954">
        <v>2</v>
      </c>
      <c r="M2238" s="271"/>
      <c r="N2238" s="271"/>
      <c r="O2238" s="271"/>
    </row>
    <row r="2239" spans="3:15" s="421" customFormat="1" ht="15" customHeight="1">
      <c r="C2239" s="391">
        <v>260</v>
      </c>
      <c r="D2239" s="414" t="s">
        <v>2221</v>
      </c>
      <c r="E2239" s="417">
        <v>1071608</v>
      </c>
      <c r="F2239" s="1475" t="s">
        <v>3092</v>
      </c>
      <c r="G2239" s="1476"/>
      <c r="H2239" s="1477"/>
      <c r="I2239" s="424">
        <v>2</v>
      </c>
      <c r="J2239" s="417">
        <v>0.1</v>
      </c>
      <c r="K2239" s="954">
        <v>0.2</v>
      </c>
      <c r="M2239" s="271"/>
      <c r="N2239" s="271"/>
      <c r="O2239" s="271"/>
    </row>
    <row r="2240" spans="3:15" s="421" customFormat="1" ht="15" customHeight="1">
      <c r="C2240" s="391">
        <v>261</v>
      </c>
      <c r="D2240" s="414" t="s">
        <v>2221</v>
      </c>
      <c r="E2240" s="417">
        <v>1071608</v>
      </c>
      <c r="F2240" s="1475" t="s">
        <v>3092</v>
      </c>
      <c r="G2240" s="1476"/>
      <c r="H2240" s="1477"/>
      <c r="I2240" s="424">
        <v>30</v>
      </c>
      <c r="J2240" s="417">
        <v>0.1</v>
      </c>
      <c r="K2240" s="954">
        <v>3</v>
      </c>
      <c r="M2240" s="271"/>
      <c r="N2240" s="271"/>
      <c r="O2240" s="271"/>
    </row>
    <row r="2241" spans="3:15" s="421" customFormat="1" ht="15" customHeight="1">
      <c r="C2241" s="391">
        <v>262</v>
      </c>
      <c r="D2241" s="414" t="s">
        <v>2221</v>
      </c>
      <c r="E2241" s="417">
        <v>1071608</v>
      </c>
      <c r="F2241" s="1475" t="s">
        <v>3092</v>
      </c>
      <c r="G2241" s="1476"/>
      <c r="H2241" s="1477"/>
      <c r="I2241" s="424">
        <v>16</v>
      </c>
      <c r="J2241" s="417">
        <v>0.1</v>
      </c>
      <c r="K2241" s="954">
        <v>1.6</v>
      </c>
      <c r="M2241" s="271"/>
      <c r="N2241" s="271"/>
      <c r="O2241" s="271"/>
    </row>
    <row r="2242" spans="3:15" s="421" customFormat="1" ht="15" customHeight="1">
      <c r="C2242" s="391">
        <v>263</v>
      </c>
      <c r="D2242" s="414" t="s">
        <v>2221</v>
      </c>
      <c r="E2242" s="417">
        <v>1071608</v>
      </c>
      <c r="F2242" s="1475" t="s">
        <v>3092</v>
      </c>
      <c r="G2242" s="1476"/>
      <c r="H2242" s="1477"/>
      <c r="I2242" s="424">
        <v>22</v>
      </c>
      <c r="J2242" s="417">
        <v>0.1</v>
      </c>
      <c r="K2242" s="954">
        <v>2.2000000000000002</v>
      </c>
      <c r="M2242" s="271"/>
      <c r="N2242" s="271"/>
      <c r="O2242" s="271"/>
    </row>
    <row r="2243" spans="3:15" s="421" customFormat="1" ht="15" customHeight="1">
      <c r="C2243" s="391">
        <v>264</v>
      </c>
      <c r="D2243" s="414" t="s">
        <v>2221</v>
      </c>
      <c r="E2243" s="417">
        <v>1071608</v>
      </c>
      <c r="F2243" s="1475" t="s">
        <v>3092</v>
      </c>
      <c r="G2243" s="1476"/>
      <c r="H2243" s="1477"/>
      <c r="I2243" s="424">
        <v>35</v>
      </c>
      <c r="J2243" s="417">
        <v>0.1</v>
      </c>
      <c r="K2243" s="954">
        <v>3.5</v>
      </c>
      <c r="M2243" s="271"/>
      <c r="N2243" s="271"/>
      <c r="O2243" s="271"/>
    </row>
    <row r="2244" spans="3:15" s="421" customFormat="1" ht="15" customHeight="1">
      <c r="C2244" s="391">
        <v>265</v>
      </c>
      <c r="D2244" s="414" t="s">
        <v>2221</v>
      </c>
      <c r="E2244" s="417">
        <v>1071608</v>
      </c>
      <c r="F2244" s="1475" t="s">
        <v>3092</v>
      </c>
      <c r="G2244" s="1476"/>
      <c r="H2244" s="1477"/>
      <c r="I2244" s="424">
        <v>20</v>
      </c>
      <c r="J2244" s="417">
        <v>0.1</v>
      </c>
      <c r="K2244" s="954">
        <v>2</v>
      </c>
      <c r="M2244" s="271"/>
      <c r="N2244" s="271"/>
      <c r="O2244" s="271"/>
    </row>
    <row r="2245" spans="3:15" s="421" customFormat="1" ht="15" customHeight="1">
      <c r="C2245" s="391">
        <v>266</v>
      </c>
      <c r="D2245" s="414" t="s">
        <v>2221</v>
      </c>
      <c r="E2245" s="417">
        <v>1071608</v>
      </c>
      <c r="F2245" s="1475" t="s">
        <v>3092</v>
      </c>
      <c r="G2245" s="1476"/>
      <c r="H2245" s="1477"/>
      <c r="I2245" s="424">
        <v>39</v>
      </c>
      <c r="J2245" s="417">
        <v>0.1</v>
      </c>
      <c r="K2245" s="954">
        <v>3.9000000000000004</v>
      </c>
      <c r="M2245" s="271"/>
      <c r="N2245" s="271"/>
      <c r="O2245" s="271"/>
    </row>
    <row r="2246" spans="3:15" s="421" customFormat="1" ht="15" customHeight="1">
      <c r="C2246" s="391">
        <v>267</v>
      </c>
      <c r="D2246" s="414" t="s">
        <v>2221</v>
      </c>
      <c r="E2246" s="417">
        <v>1071608</v>
      </c>
      <c r="F2246" s="1475" t="s">
        <v>3092</v>
      </c>
      <c r="G2246" s="1476"/>
      <c r="H2246" s="1477"/>
      <c r="I2246" s="424">
        <v>32</v>
      </c>
      <c r="J2246" s="417">
        <v>0.1</v>
      </c>
      <c r="K2246" s="954">
        <v>3.2</v>
      </c>
      <c r="M2246" s="271"/>
      <c r="N2246" s="271"/>
      <c r="O2246" s="271"/>
    </row>
    <row r="2247" spans="3:15" s="421" customFormat="1" ht="15" customHeight="1">
      <c r="C2247" s="391">
        <v>268</v>
      </c>
      <c r="D2247" s="414" t="s">
        <v>2221</v>
      </c>
      <c r="E2247" s="417">
        <v>1071607</v>
      </c>
      <c r="F2247" s="1475" t="s">
        <v>3093</v>
      </c>
      <c r="G2247" s="1476"/>
      <c r="H2247" s="1477"/>
      <c r="I2247" s="424">
        <v>311</v>
      </c>
      <c r="J2247" s="417">
        <v>0.1</v>
      </c>
      <c r="K2247" s="954">
        <v>31.1</v>
      </c>
      <c r="M2247" s="271"/>
      <c r="N2247" s="271"/>
      <c r="O2247" s="271"/>
    </row>
    <row r="2248" spans="3:15" s="421" customFormat="1" ht="15" customHeight="1">
      <c r="C2248" s="391">
        <v>269</v>
      </c>
      <c r="D2248" s="414" t="s">
        <v>2221</v>
      </c>
      <c r="E2248" s="417">
        <v>1071607</v>
      </c>
      <c r="F2248" s="1475" t="s">
        <v>3093</v>
      </c>
      <c r="G2248" s="1476"/>
      <c r="H2248" s="1477"/>
      <c r="I2248" s="424">
        <v>56</v>
      </c>
      <c r="J2248" s="417">
        <v>0.1</v>
      </c>
      <c r="K2248" s="954">
        <v>5.6000000000000005</v>
      </c>
      <c r="M2248" s="271"/>
      <c r="N2248" s="271"/>
      <c r="O2248" s="271"/>
    </row>
    <row r="2249" spans="3:15" s="421" customFormat="1" ht="15" customHeight="1">
      <c r="C2249" s="391">
        <v>270</v>
      </c>
      <c r="D2249" s="414" t="s">
        <v>2221</v>
      </c>
      <c r="E2249" s="417">
        <v>1071607</v>
      </c>
      <c r="F2249" s="1475" t="s">
        <v>3093</v>
      </c>
      <c r="G2249" s="1476"/>
      <c r="H2249" s="1477"/>
      <c r="I2249" s="424">
        <v>84</v>
      </c>
      <c r="J2249" s="417">
        <v>0.1</v>
      </c>
      <c r="K2249" s="954">
        <v>8.4</v>
      </c>
      <c r="M2249" s="271"/>
      <c r="N2249" s="271"/>
      <c r="O2249" s="271"/>
    </row>
    <row r="2250" spans="3:15" s="421" customFormat="1" ht="15" customHeight="1">
      <c r="C2250" s="391">
        <v>271</v>
      </c>
      <c r="D2250" s="414" t="s">
        <v>2221</v>
      </c>
      <c r="E2250" s="417">
        <v>1071607</v>
      </c>
      <c r="F2250" s="1475" t="s">
        <v>3093</v>
      </c>
      <c r="G2250" s="1476"/>
      <c r="H2250" s="1477"/>
      <c r="I2250" s="424">
        <v>44</v>
      </c>
      <c r="J2250" s="417">
        <v>0.1</v>
      </c>
      <c r="K2250" s="954">
        <v>4.4000000000000004</v>
      </c>
      <c r="M2250" s="271"/>
      <c r="N2250" s="271"/>
      <c r="O2250" s="271"/>
    </row>
    <row r="2251" spans="3:15" s="421" customFormat="1" ht="15" customHeight="1">
      <c r="C2251" s="391">
        <v>272</v>
      </c>
      <c r="D2251" s="414" t="s">
        <v>2221</v>
      </c>
      <c r="E2251" s="417">
        <v>1071607</v>
      </c>
      <c r="F2251" s="1475" t="s">
        <v>3093</v>
      </c>
      <c r="G2251" s="1476"/>
      <c r="H2251" s="1477"/>
      <c r="I2251" s="424">
        <v>86</v>
      </c>
      <c r="J2251" s="417">
        <v>0.1</v>
      </c>
      <c r="K2251" s="954">
        <v>8.6</v>
      </c>
      <c r="M2251" s="271"/>
      <c r="N2251" s="271"/>
      <c r="O2251" s="271"/>
    </row>
    <row r="2252" spans="3:15" s="421" customFormat="1" ht="15" customHeight="1">
      <c r="C2252" s="391">
        <v>273</v>
      </c>
      <c r="D2252" s="414" t="s">
        <v>2221</v>
      </c>
      <c r="E2252" s="417">
        <v>1071607</v>
      </c>
      <c r="F2252" s="1475" t="s">
        <v>3093</v>
      </c>
      <c r="G2252" s="1476"/>
      <c r="H2252" s="1477"/>
      <c r="I2252" s="424">
        <v>50</v>
      </c>
      <c r="J2252" s="417">
        <v>0.1</v>
      </c>
      <c r="K2252" s="954">
        <v>5</v>
      </c>
      <c r="M2252" s="271"/>
      <c r="N2252" s="271"/>
      <c r="O2252" s="271"/>
    </row>
    <row r="2253" spans="3:15" s="421" customFormat="1" ht="15" customHeight="1">
      <c r="C2253" s="391">
        <v>274</v>
      </c>
      <c r="D2253" s="414" t="s">
        <v>2221</v>
      </c>
      <c r="E2253" s="417">
        <v>1071607</v>
      </c>
      <c r="F2253" s="1475" t="s">
        <v>3093</v>
      </c>
      <c r="G2253" s="1476"/>
      <c r="H2253" s="1477"/>
      <c r="I2253" s="424">
        <v>88</v>
      </c>
      <c r="J2253" s="417">
        <v>0.1</v>
      </c>
      <c r="K2253" s="954">
        <v>8.8000000000000007</v>
      </c>
      <c r="M2253" s="271"/>
      <c r="N2253" s="271"/>
      <c r="O2253" s="271"/>
    </row>
    <row r="2254" spans="3:15" s="421" customFormat="1" ht="15" customHeight="1">
      <c r="C2254" s="391">
        <v>275</v>
      </c>
      <c r="D2254" s="414" t="s">
        <v>2221</v>
      </c>
      <c r="E2254" s="417">
        <v>1071607</v>
      </c>
      <c r="F2254" s="1475" t="s">
        <v>3093</v>
      </c>
      <c r="G2254" s="1476"/>
      <c r="H2254" s="1477"/>
      <c r="I2254" s="424">
        <v>15</v>
      </c>
      <c r="J2254" s="417">
        <v>0.1</v>
      </c>
      <c r="K2254" s="954">
        <v>1.5</v>
      </c>
      <c r="M2254" s="271"/>
      <c r="N2254" s="271"/>
      <c r="O2254" s="271"/>
    </row>
    <row r="2255" spans="3:15" s="421" customFormat="1" ht="15" customHeight="1">
      <c r="C2255" s="391">
        <v>276</v>
      </c>
      <c r="D2255" s="414" t="s">
        <v>2221</v>
      </c>
      <c r="E2255" s="417">
        <v>1071607</v>
      </c>
      <c r="F2255" s="1475" t="s">
        <v>3093</v>
      </c>
      <c r="G2255" s="1476"/>
      <c r="H2255" s="1477"/>
      <c r="I2255" s="424">
        <v>36</v>
      </c>
      <c r="J2255" s="417">
        <v>0.1</v>
      </c>
      <c r="K2255" s="954">
        <v>3.6</v>
      </c>
      <c r="M2255" s="271"/>
      <c r="N2255" s="271"/>
      <c r="O2255" s="271"/>
    </row>
    <row r="2256" spans="3:15" s="421" customFormat="1" ht="15" customHeight="1">
      <c r="C2256" s="391">
        <v>277</v>
      </c>
      <c r="D2256" s="414" t="s">
        <v>2221</v>
      </c>
      <c r="E2256" s="417">
        <v>1071607</v>
      </c>
      <c r="F2256" s="1475" t="s">
        <v>3093</v>
      </c>
      <c r="G2256" s="1476"/>
      <c r="H2256" s="1477"/>
      <c r="I2256" s="424">
        <v>39</v>
      </c>
      <c r="J2256" s="417">
        <v>0.1</v>
      </c>
      <c r="K2256" s="954">
        <v>3.9000000000000004</v>
      </c>
      <c r="M2256" s="271"/>
      <c r="N2256" s="271"/>
      <c r="O2256" s="271"/>
    </row>
    <row r="2257" spans="3:15" s="421" customFormat="1" ht="15" customHeight="1">
      <c r="C2257" s="391">
        <v>278</v>
      </c>
      <c r="D2257" s="414" t="s">
        <v>2221</v>
      </c>
      <c r="E2257" s="417">
        <v>1149897</v>
      </c>
      <c r="F2257" s="1475" t="s">
        <v>3094</v>
      </c>
      <c r="G2257" s="1476"/>
      <c r="H2257" s="1477"/>
      <c r="I2257" s="424">
        <v>6</v>
      </c>
      <c r="J2257" s="417">
        <v>0.1</v>
      </c>
      <c r="K2257" s="954">
        <v>0.60000000000000009</v>
      </c>
      <c r="M2257" s="271"/>
      <c r="N2257" s="271"/>
      <c r="O2257" s="271"/>
    </row>
    <row r="2258" spans="3:15" s="421" customFormat="1" ht="15" customHeight="1">
      <c r="C2258" s="391">
        <v>279</v>
      </c>
      <c r="D2258" s="414" t="s">
        <v>2221</v>
      </c>
      <c r="E2258" s="417">
        <v>1149897</v>
      </c>
      <c r="F2258" s="1475" t="s">
        <v>3094</v>
      </c>
      <c r="G2258" s="1476"/>
      <c r="H2258" s="1477"/>
      <c r="I2258" s="424">
        <v>2</v>
      </c>
      <c r="J2258" s="417">
        <v>0.1</v>
      </c>
      <c r="K2258" s="954">
        <v>0.2</v>
      </c>
      <c r="M2258" s="271"/>
      <c r="N2258" s="271"/>
      <c r="O2258" s="271"/>
    </row>
    <row r="2259" spans="3:15" s="421" customFormat="1" ht="15" customHeight="1">
      <c r="C2259" s="391">
        <v>280</v>
      </c>
      <c r="D2259" s="414" t="s">
        <v>2221</v>
      </c>
      <c r="E2259" s="417">
        <v>1149897</v>
      </c>
      <c r="F2259" s="1475" t="s">
        <v>3094</v>
      </c>
      <c r="G2259" s="1476"/>
      <c r="H2259" s="1477"/>
      <c r="I2259" s="424">
        <v>1</v>
      </c>
      <c r="J2259" s="417">
        <v>0.1</v>
      </c>
      <c r="K2259" s="954">
        <v>0.1</v>
      </c>
      <c r="M2259" s="271"/>
      <c r="N2259" s="271"/>
      <c r="O2259" s="271"/>
    </row>
    <row r="2260" spans="3:15" s="421" customFormat="1" ht="15" customHeight="1">
      <c r="C2260" s="391">
        <v>281</v>
      </c>
      <c r="D2260" s="414" t="s">
        <v>2221</v>
      </c>
      <c r="E2260" s="417">
        <v>1149897</v>
      </c>
      <c r="F2260" s="1475" t="s">
        <v>3094</v>
      </c>
      <c r="G2260" s="1476"/>
      <c r="H2260" s="1477"/>
      <c r="I2260" s="424">
        <v>1</v>
      </c>
      <c r="J2260" s="417">
        <v>0.1</v>
      </c>
      <c r="K2260" s="954">
        <v>0.1</v>
      </c>
      <c r="M2260" s="271"/>
      <c r="N2260" s="271"/>
      <c r="O2260" s="271"/>
    </row>
    <row r="2261" spans="3:15" s="421" customFormat="1" ht="15" customHeight="1">
      <c r="C2261" s="391">
        <v>282</v>
      </c>
      <c r="D2261" s="414" t="s">
        <v>2221</v>
      </c>
      <c r="E2261" s="417">
        <v>1149897</v>
      </c>
      <c r="F2261" s="1475" t="s">
        <v>3094</v>
      </c>
      <c r="G2261" s="1476"/>
      <c r="H2261" s="1477"/>
      <c r="I2261" s="424">
        <v>43</v>
      </c>
      <c r="J2261" s="417">
        <v>0.1</v>
      </c>
      <c r="K2261" s="954">
        <v>4.3</v>
      </c>
      <c r="M2261" s="271"/>
      <c r="N2261" s="271"/>
      <c r="O2261" s="271"/>
    </row>
    <row r="2262" spans="3:15" s="421" customFormat="1" ht="15" customHeight="1">
      <c r="C2262" s="391">
        <v>283</v>
      </c>
      <c r="D2262" s="414" t="s">
        <v>2221</v>
      </c>
      <c r="E2262" s="417">
        <v>1149897</v>
      </c>
      <c r="F2262" s="1475" t="s">
        <v>3094</v>
      </c>
      <c r="G2262" s="1476"/>
      <c r="H2262" s="1477"/>
      <c r="I2262" s="424">
        <v>16</v>
      </c>
      <c r="J2262" s="417">
        <v>0.1</v>
      </c>
      <c r="K2262" s="954">
        <v>1.6</v>
      </c>
      <c r="M2262" s="271"/>
      <c r="N2262" s="271"/>
      <c r="O2262" s="271"/>
    </row>
    <row r="2263" spans="3:15" s="421" customFormat="1" ht="15" customHeight="1">
      <c r="C2263" s="391">
        <v>284</v>
      </c>
      <c r="D2263" s="414" t="s">
        <v>2221</v>
      </c>
      <c r="E2263" s="417">
        <v>1896318</v>
      </c>
      <c r="F2263" s="1475" t="s">
        <v>3113</v>
      </c>
      <c r="G2263" s="1476"/>
      <c r="H2263" s="1477"/>
      <c r="I2263" s="424">
        <v>6</v>
      </c>
      <c r="J2263" s="417">
        <v>0.1</v>
      </c>
      <c r="K2263" s="954">
        <v>0.60000000000000009</v>
      </c>
      <c r="M2263" s="271"/>
      <c r="N2263" s="271"/>
      <c r="O2263" s="271"/>
    </row>
    <row r="2264" spans="3:15" s="421" customFormat="1" ht="15" customHeight="1">
      <c r="C2264" s="391">
        <v>285</v>
      </c>
      <c r="D2264" s="414" t="s">
        <v>2221</v>
      </c>
      <c r="E2264" s="417">
        <v>1896318</v>
      </c>
      <c r="F2264" s="1475" t="s">
        <v>3113</v>
      </c>
      <c r="G2264" s="1476"/>
      <c r="H2264" s="1477"/>
      <c r="I2264" s="424">
        <v>38</v>
      </c>
      <c r="J2264" s="417">
        <v>0.1</v>
      </c>
      <c r="K2264" s="954">
        <v>3.8000000000000003</v>
      </c>
      <c r="M2264" s="271"/>
      <c r="N2264" s="271"/>
      <c r="O2264" s="271"/>
    </row>
    <row r="2265" spans="3:15" s="421" customFormat="1" ht="15" customHeight="1">
      <c r="C2265" s="391">
        <v>286</v>
      </c>
      <c r="D2265" s="414" t="s">
        <v>2221</v>
      </c>
      <c r="E2265" s="417">
        <v>1896317</v>
      </c>
      <c r="F2265" s="1475" t="s">
        <v>3114</v>
      </c>
      <c r="G2265" s="1476"/>
      <c r="H2265" s="1477"/>
      <c r="I2265" s="424">
        <v>30</v>
      </c>
      <c r="J2265" s="417">
        <v>0.1</v>
      </c>
      <c r="K2265" s="954">
        <v>3</v>
      </c>
      <c r="M2265" s="271"/>
      <c r="N2265" s="271"/>
      <c r="O2265" s="271"/>
    </row>
    <row r="2266" spans="3:15" s="421" customFormat="1" ht="15" customHeight="1">
      <c r="C2266" s="391">
        <v>287</v>
      </c>
      <c r="D2266" s="414" t="s">
        <v>2221</v>
      </c>
      <c r="E2266" s="417">
        <v>1896317</v>
      </c>
      <c r="F2266" s="1475" t="s">
        <v>3114</v>
      </c>
      <c r="G2266" s="1476"/>
      <c r="H2266" s="1477"/>
      <c r="I2266" s="424">
        <v>68</v>
      </c>
      <c r="J2266" s="417">
        <v>0.1</v>
      </c>
      <c r="K2266" s="954">
        <v>6.8000000000000007</v>
      </c>
      <c r="M2266" s="271"/>
      <c r="N2266" s="271"/>
      <c r="O2266" s="271"/>
    </row>
    <row r="2267" spans="3:15" s="421" customFormat="1" ht="15" customHeight="1">
      <c r="C2267" s="391">
        <v>288</v>
      </c>
      <c r="D2267" s="414" t="s">
        <v>2221</v>
      </c>
      <c r="E2267" s="417">
        <v>1896317</v>
      </c>
      <c r="F2267" s="1475" t="s">
        <v>3114</v>
      </c>
      <c r="G2267" s="1476"/>
      <c r="H2267" s="1477"/>
      <c r="I2267" s="424">
        <v>48</v>
      </c>
      <c r="J2267" s="417">
        <v>0.1</v>
      </c>
      <c r="K2267" s="954">
        <v>4.8000000000000007</v>
      </c>
      <c r="M2267" s="271"/>
      <c r="N2267" s="271"/>
      <c r="O2267" s="271"/>
    </row>
    <row r="2268" spans="3:15" s="421" customFormat="1" ht="15" customHeight="1">
      <c r="C2268" s="391">
        <v>289</v>
      </c>
      <c r="D2268" s="414" t="s">
        <v>2221</v>
      </c>
      <c r="E2268" s="417">
        <v>1896317</v>
      </c>
      <c r="F2268" s="1475" t="s">
        <v>3114</v>
      </c>
      <c r="G2268" s="1476"/>
      <c r="H2268" s="1477"/>
      <c r="I2268" s="424">
        <v>34</v>
      </c>
      <c r="J2268" s="417">
        <v>0.1</v>
      </c>
      <c r="K2268" s="954">
        <v>3.4000000000000004</v>
      </c>
      <c r="M2268" s="271"/>
      <c r="N2268" s="271"/>
      <c r="O2268" s="271"/>
    </row>
    <row r="2269" spans="3:15" s="421" customFormat="1" ht="15" customHeight="1">
      <c r="C2269" s="391">
        <v>290</v>
      </c>
      <c r="D2269" s="414" t="s">
        <v>2221</v>
      </c>
      <c r="E2269" s="417">
        <v>1896317</v>
      </c>
      <c r="F2269" s="1475" t="s">
        <v>3114</v>
      </c>
      <c r="G2269" s="1476"/>
      <c r="H2269" s="1477"/>
      <c r="I2269" s="424">
        <v>53</v>
      </c>
      <c r="J2269" s="417">
        <v>0.1</v>
      </c>
      <c r="K2269" s="954">
        <v>5.3000000000000007</v>
      </c>
      <c r="M2269" s="271"/>
      <c r="N2269" s="271"/>
      <c r="O2269" s="271"/>
    </row>
    <row r="2270" spans="3:15" s="421" customFormat="1" ht="15" customHeight="1">
      <c r="C2270" s="391">
        <v>291</v>
      </c>
      <c r="D2270" s="414" t="s">
        <v>2221</v>
      </c>
      <c r="E2270" s="417">
        <v>1047630</v>
      </c>
      <c r="F2270" s="1475" t="s">
        <v>2238</v>
      </c>
      <c r="G2270" s="1476"/>
      <c r="H2270" s="1477"/>
      <c r="I2270" s="424">
        <v>6</v>
      </c>
      <c r="J2270" s="417">
        <v>0.3</v>
      </c>
      <c r="K2270" s="954">
        <v>1.7999999999999998</v>
      </c>
      <c r="M2270" s="271"/>
      <c r="N2270" s="271"/>
      <c r="O2270" s="271"/>
    </row>
    <row r="2271" spans="3:15" s="421" customFormat="1" ht="15" customHeight="1">
      <c r="C2271" s="391">
        <v>292</v>
      </c>
      <c r="D2271" s="414" t="s">
        <v>2221</v>
      </c>
      <c r="E2271" s="417">
        <v>1047630</v>
      </c>
      <c r="F2271" s="1475" t="s">
        <v>2238</v>
      </c>
      <c r="G2271" s="1476"/>
      <c r="H2271" s="1477"/>
      <c r="I2271" s="424">
        <v>6</v>
      </c>
      <c r="J2271" s="417">
        <v>0.2</v>
      </c>
      <c r="K2271" s="954">
        <v>1.2000000000000002</v>
      </c>
      <c r="M2271" s="271"/>
      <c r="N2271" s="271"/>
      <c r="O2271" s="271"/>
    </row>
    <row r="2272" spans="3:15" s="421" customFormat="1" ht="15" customHeight="1">
      <c r="C2272" s="391">
        <v>293</v>
      </c>
      <c r="D2272" s="414" t="s">
        <v>2221</v>
      </c>
      <c r="E2272" s="417">
        <v>1047630</v>
      </c>
      <c r="F2272" s="1475" t="s">
        <v>2238</v>
      </c>
      <c r="G2272" s="1476"/>
      <c r="H2272" s="1477"/>
      <c r="I2272" s="424">
        <v>27</v>
      </c>
      <c r="J2272" s="417">
        <v>0.1</v>
      </c>
      <c r="K2272" s="954">
        <v>2.7</v>
      </c>
      <c r="M2272" s="271"/>
      <c r="N2272" s="271"/>
      <c r="O2272" s="271"/>
    </row>
    <row r="2273" spans="3:15" s="421" customFormat="1" ht="15" customHeight="1">
      <c r="C2273" s="391">
        <v>294</v>
      </c>
      <c r="D2273" s="414" t="s">
        <v>2221</v>
      </c>
      <c r="E2273" s="417">
        <v>1047630</v>
      </c>
      <c r="F2273" s="1475" t="s">
        <v>2238</v>
      </c>
      <c r="G2273" s="1476"/>
      <c r="H2273" s="1477"/>
      <c r="I2273" s="424">
        <v>7</v>
      </c>
      <c r="J2273" s="417">
        <v>0.1</v>
      </c>
      <c r="K2273" s="954">
        <v>0.70000000000000007</v>
      </c>
      <c r="M2273" s="271"/>
      <c r="N2273" s="271"/>
      <c r="O2273" s="271"/>
    </row>
    <row r="2274" spans="3:15" s="421" customFormat="1" ht="15" customHeight="1">
      <c r="C2274" s="391">
        <v>295</v>
      </c>
      <c r="D2274" s="414" t="s">
        <v>2221</v>
      </c>
      <c r="E2274" s="417">
        <v>1333457</v>
      </c>
      <c r="F2274" s="1475" t="s">
        <v>3292</v>
      </c>
      <c r="G2274" s="1476"/>
      <c r="H2274" s="1477"/>
      <c r="I2274" s="424">
        <v>9</v>
      </c>
      <c r="J2274" s="417">
        <v>0.1</v>
      </c>
      <c r="K2274" s="954">
        <v>0.9</v>
      </c>
      <c r="M2274" s="271"/>
      <c r="N2274" s="271"/>
      <c r="O2274" s="271"/>
    </row>
    <row r="2275" spans="3:15" s="421" customFormat="1" ht="15" customHeight="1">
      <c r="C2275" s="391">
        <v>296</v>
      </c>
      <c r="D2275" s="414" t="s">
        <v>2221</v>
      </c>
      <c r="E2275" s="417">
        <v>1333457</v>
      </c>
      <c r="F2275" s="1475" t="s">
        <v>3292</v>
      </c>
      <c r="G2275" s="1476"/>
      <c r="H2275" s="1477"/>
      <c r="I2275" s="424">
        <v>9</v>
      </c>
      <c r="J2275" s="417">
        <v>0.1</v>
      </c>
      <c r="K2275" s="954">
        <v>0.9</v>
      </c>
      <c r="M2275" s="271"/>
      <c r="N2275" s="271"/>
      <c r="O2275" s="271"/>
    </row>
    <row r="2276" spans="3:15" s="421" customFormat="1" ht="15" customHeight="1">
      <c r="C2276" s="391">
        <v>297</v>
      </c>
      <c r="D2276" s="414" t="s">
        <v>2221</v>
      </c>
      <c r="E2276" s="417">
        <v>1333457</v>
      </c>
      <c r="F2276" s="1475" t="s">
        <v>3292</v>
      </c>
      <c r="G2276" s="1476"/>
      <c r="H2276" s="1477"/>
      <c r="I2276" s="424">
        <v>10</v>
      </c>
      <c r="J2276" s="417">
        <v>0.1</v>
      </c>
      <c r="K2276" s="954">
        <v>1</v>
      </c>
      <c r="M2276" s="271"/>
      <c r="N2276" s="271"/>
      <c r="O2276" s="271"/>
    </row>
    <row r="2277" spans="3:15" s="421" customFormat="1" ht="15" customHeight="1">
      <c r="C2277" s="391">
        <v>298</v>
      </c>
      <c r="D2277" s="414" t="s">
        <v>2221</v>
      </c>
      <c r="E2277" s="417">
        <v>1333457</v>
      </c>
      <c r="F2277" s="1475" t="s">
        <v>3292</v>
      </c>
      <c r="G2277" s="1476"/>
      <c r="H2277" s="1477"/>
      <c r="I2277" s="424">
        <v>2</v>
      </c>
      <c r="J2277" s="417">
        <v>0.1</v>
      </c>
      <c r="K2277" s="954">
        <v>0.2</v>
      </c>
      <c r="M2277" s="271"/>
      <c r="N2277" s="271"/>
      <c r="O2277" s="271"/>
    </row>
    <row r="2278" spans="3:15" s="421" customFormat="1" ht="15" customHeight="1">
      <c r="C2278" s="391">
        <v>299</v>
      </c>
      <c r="D2278" s="414" t="s">
        <v>2221</v>
      </c>
      <c r="E2278" s="417">
        <v>1477156</v>
      </c>
      <c r="F2278" s="1475" t="s">
        <v>3315</v>
      </c>
      <c r="G2278" s="1476"/>
      <c r="H2278" s="1477"/>
      <c r="I2278" s="424">
        <v>12</v>
      </c>
      <c r="J2278" s="417">
        <v>0.1</v>
      </c>
      <c r="K2278" s="954">
        <v>1.2000000000000002</v>
      </c>
      <c r="M2278" s="271"/>
      <c r="N2278" s="271"/>
      <c r="O2278" s="271"/>
    </row>
    <row r="2279" spans="3:15" s="421" customFormat="1" ht="15" customHeight="1">
      <c r="C2279" s="391">
        <v>300</v>
      </c>
      <c r="D2279" s="414" t="s">
        <v>2221</v>
      </c>
      <c r="E2279" s="417">
        <v>1144559</v>
      </c>
      <c r="F2279" s="1475" t="s">
        <v>3245</v>
      </c>
      <c r="G2279" s="1476"/>
      <c r="H2279" s="1477"/>
      <c r="I2279" s="424">
        <v>30</v>
      </c>
      <c r="J2279" s="417">
        <v>0.2</v>
      </c>
      <c r="K2279" s="954">
        <v>6</v>
      </c>
      <c r="M2279" s="271"/>
      <c r="N2279" s="271"/>
      <c r="O2279" s="271"/>
    </row>
    <row r="2280" spans="3:15" s="421" customFormat="1" ht="15" customHeight="1">
      <c r="C2280" s="391">
        <v>301</v>
      </c>
      <c r="D2280" s="414" t="s">
        <v>2221</v>
      </c>
      <c r="E2280" s="417">
        <v>1144559</v>
      </c>
      <c r="F2280" s="1475" t="s">
        <v>3245</v>
      </c>
      <c r="G2280" s="1476"/>
      <c r="H2280" s="1477"/>
      <c r="I2280" s="424">
        <v>44</v>
      </c>
      <c r="J2280" s="417">
        <v>0.1</v>
      </c>
      <c r="K2280" s="954">
        <v>4.4000000000000004</v>
      </c>
      <c r="M2280" s="271"/>
      <c r="N2280" s="271"/>
      <c r="O2280" s="271"/>
    </row>
    <row r="2281" spans="3:15" s="421" customFormat="1" ht="15" customHeight="1">
      <c r="C2281" s="391">
        <v>302</v>
      </c>
      <c r="D2281" s="414" t="s">
        <v>2221</v>
      </c>
      <c r="E2281" s="417">
        <v>1144558</v>
      </c>
      <c r="F2281" s="1475" t="s">
        <v>3120</v>
      </c>
      <c r="G2281" s="1476"/>
      <c r="H2281" s="1477"/>
      <c r="I2281" s="424">
        <v>30</v>
      </c>
      <c r="J2281" s="417">
        <v>0.2</v>
      </c>
      <c r="K2281" s="954">
        <v>6</v>
      </c>
      <c r="M2281" s="271"/>
      <c r="N2281" s="271"/>
      <c r="O2281" s="271"/>
    </row>
    <row r="2282" spans="3:15" s="421" customFormat="1" ht="15" customHeight="1">
      <c r="C2282" s="391">
        <v>303</v>
      </c>
      <c r="D2282" s="414" t="s">
        <v>2221</v>
      </c>
      <c r="E2282" s="417">
        <v>1144557</v>
      </c>
      <c r="F2282" s="1475" t="s">
        <v>3122</v>
      </c>
      <c r="G2282" s="1476"/>
      <c r="H2282" s="1477"/>
      <c r="I2282" s="424">
        <v>30</v>
      </c>
      <c r="J2282" s="417">
        <v>0.2</v>
      </c>
      <c r="K2282" s="954">
        <v>6</v>
      </c>
      <c r="M2282" s="271"/>
      <c r="N2282" s="271"/>
      <c r="O2282" s="271"/>
    </row>
    <row r="2283" spans="3:15" s="421" customFormat="1" ht="15" customHeight="1">
      <c r="C2283" s="391">
        <v>304</v>
      </c>
      <c r="D2283" s="414" t="s">
        <v>2221</v>
      </c>
      <c r="E2283" s="417">
        <v>1144557</v>
      </c>
      <c r="F2283" s="1475" t="s">
        <v>3122</v>
      </c>
      <c r="G2283" s="1476"/>
      <c r="H2283" s="1477"/>
      <c r="I2283" s="424">
        <v>19</v>
      </c>
      <c r="J2283" s="417">
        <v>0.1</v>
      </c>
      <c r="K2283" s="954">
        <v>1.9000000000000001</v>
      </c>
      <c r="M2283" s="271"/>
      <c r="N2283" s="271"/>
      <c r="O2283" s="271"/>
    </row>
    <row r="2284" spans="3:15" s="421" customFormat="1" ht="15" customHeight="1">
      <c r="C2284" s="391">
        <v>305</v>
      </c>
      <c r="D2284" s="414" t="s">
        <v>2221</v>
      </c>
      <c r="E2284" s="417">
        <v>1144560</v>
      </c>
      <c r="F2284" s="1475" t="s">
        <v>5645</v>
      </c>
      <c r="G2284" s="1476"/>
      <c r="H2284" s="1477"/>
      <c r="I2284" s="424">
        <v>30</v>
      </c>
      <c r="J2284" s="417">
        <v>0.2</v>
      </c>
      <c r="K2284" s="954">
        <v>6</v>
      </c>
      <c r="M2284" s="271"/>
      <c r="N2284" s="271"/>
      <c r="O2284" s="271"/>
    </row>
    <row r="2285" spans="3:15" s="421" customFormat="1" ht="15" customHeight="1">
      <c r="C2285" s="391">
        <v>306</v>
      </c>
      <c r="D2285" s="414" t="s">
        <v>2221</v>
      </c>
      <c r="E2285" s="417">
        <v>1144550</v>
      </c>
      <c r="F2285" s="1475" t="s">
        <v>5646</v>
      </c>
      <c r="G2285" s="1476"/>
      <c r="H2285" s="1477"/>
      <c r="I2285" s="424">
        <v>30</v>
      </c>
      <c r="J2285" s="417">
        <v>0.2</v>
      </c>
      <c r="K2285" s="954">
        <v>6</v>
      </c>
      <c r="M2285" s="271"/>
      <c r="N2285" s="271"/>
      <c r="O2285" s="271"/>
    </row>
    <row r="2286" spans="3:15" s="421" customFormat="1" ht="15" customHeight="1">
      <c r="C2286" s="391">
        <v>307</v>
      </c>
      <c r="D2286" s="414" t="s">
        <v>2221</v>
      </c>
      <c r="E2286" s="417">
        <v>1144549</v>
      </c>
      <c r="F2286" s="1475" t="s">
        <v>3121</v>
      </c>
      <c r="G2286" s="1476"/>
      <c r="H2286" s="1477"/>
      <c r="I2286" s="424">
        <v>55</v>
      </c>
      <c r="J2286" s="417">
        <v>0.2</v>
      </c>
      <c r="K2286" s="954">
        <v>11</v>
      </c>
      <c r="M2286" s="271"/>
      <c r="N2286" s="271"/>
      <c r="O2286" s="271"/>
    </row>
    <row r="2287" spans="3:15" s="421" customFormat="1" ht="15" customHeight="1">
      <c r="C2287" s="391">
        <v>308</v>
      </c>
      <c r="D2287" s="414" t="s">
        <v>2221</v>
      </c>
      <c r="E2287" s="417">
        <v>1144549</v>
      </c>
      <c r="F2287" s="1475" t="s">
        <v>3121</v>
      </c>
      <c r="G2287" s="1476"/>
      <c r="H2287" s="1477"/>
      <c r="I2287" s="424">
        <v>23</v>
      </c>
      <c r="J2287" s="417">
        <v>0.2</v>
      </c>
      <c r="K2287" s="954">
        <v>4.6000000000000005</v>
      </c>
      <c r="M2287" s="271"/>
      <c r="N2287" s="271"/>
      <c r="O2287" s="271"/>
    </row>
    <row r="2288" spans="3:15" s="421" customFormat="1" ht="15" customHeight="1">
      <c r="C2288" s="391">
        <v>309</v>
      </c>
      <c r="D2288" s="414" t="s">
        <v>2221</v>
      </c>
      <c r="E2288" s="417">
        <v>1126408</v>
      </c>
      <c r="F2288" s="1475" t="s">
        <v>3354</v>
      </c>
      <c r="G2288" s="1476"/>
      <c r="H2288" s="1477"/>
      <c r="I2288" s="424">
        <v>52</v>
      </c>
      <c r="J2288" s="417">
        <v>0.1</v>
      </c>
      <c r="K2288" s="954">
        <v>5.2</v>
      </c>
      <c r="M2288" s="271"/>
      <c r="N2288" s="271"/>
      <c r="O2288" s="271"/>
    </row>
    <row r="2289" spans="3:15" s="421" customFormat="1" ht="15" customHeight="1">
      <c r="C2289" s="391">
        <v>310</v>
      </c>
      <c r="D2289" s="414" t="s">
        <v>2221</v>
      </c>
      <c r="E2289" s="417">
        <v>1190300</v>
      </c>
      <c r="F2289" s="1475" t="s">
        <v>3095</v>
      </c>
      <c r="G2289" s="1476"/>
      <c r="H2289" s="1477"/>
      <c r="I2289" s="424">
        <v>5</v>
      </c>
      <c r="J2289" s="417">
        <v>0.1</v>
      </c>
      <c r="K2289" s="954">
        <v>0.5</v>
      </c>
      <c r="M2289" s="271"/>
      <c r="N2289" s="271"/>
      <c r="O2289" s="271"/>
    </row>
    <row r="2290" spans="3:15" s="421" customFormat="1" ht="15" customHeight="1">
      <c r="C2290" s="391">
        <v>311</v>
      </c>
      <c r="D2290" s="414" t="s">
        <v>2221</v>
      </c>
      <c r="E2290" s="417">
        <v>1190300</v>
      </c>
      <c r="F2290" s="1475" t="s">
        <v>3095</v>
      </c>
      <c r="G2290" s="1476"/>
      <c r="H2290" s="1477"/>
      <c r="I2290" s="424">
        <v>6</v>
      </c>
      <c r="J2290" s="417">
        <v>0.1</v>
      </c>
      <c r="K2290" s="954">
        <v>0.60000000000000009</v>
      </c>
      <c r="M2290" s="271"/>
      <c r="N2290" s="271"/>
      <c r="O2290" s="271"/>
    </row>
    <row r="2291" spans="3:15" s="421" customFormat="1" ht="15" customHeight="1">
      <c r="C2291" s="391">
        <v>312</v>
      </c>
      <c r="D2291" s="414" t="s">
        <v>2221</v>
      </c>
      <c r="E2291" s="417">
        <v>1495272</v>
      </c>
      <c r="F2291" s="1475" t="s">
        <v>3095</v>
      </c>
      <c r="G2291" s="1476"/>
      <c r="H2291" s="1477"/>
      <c r="I2291" s="424">
        <v>6</v>
      </c>
      <c r="J2291" s="417">
        <v>0.1</v>
      </c>
      <c r="K2291" s="954">
        <v>0.60000000000000009</v>
      </c>
      <c r="M2291" s="271"/>
      <c r="N2291" s="271"/>
      <c r="O2291" s="271"/>
    </row>
    <row r="2292" spans="3:15" s="421" customFormat="1" ht="15" customHeight="1">
      <c r="C2292" s="391">
        <v>313</v>
      </c>
      <c r="D2292" s="414" t="s">
        <v>2221</v>
      </c>
      <c r="E2292" s="417">
        <v>1495272</v>
      </c>
      <c r="F2292" s="1475" t="s">
        <v>3095</v>
      </c>
      <c r="G2292" s="1476"/>
      <c r="H2292" s="1477"/>
      <c r="I2292" s="424">
        <v>14</v>
      </c>
      <c r="J2292" s="417">
        <v>0.1</v>
      </c>
      <c r="K2292" s="954">
        <v>1.4000000000000001</v>
      </c>
      <c r="M2292" s="271"/>
      <c r="N2292" s="271"/>
      <c r="O2292" s="271"/>
    </row>
    <row r="2293" spans="3:15" s="421" customFormat="1" ht="15" customHeight="1">
      <c r="C2293" s="391">
        <v>314</v>
      </c>
      <c r="D2293" s="414" t="s">
        <v>2221</v>
      </c>
      <c r="E2293" s="417">
        <v>1047243</v>
      </c>
      <c r="F2293" s="1475" t="s">
        <v>3194</v>
      </c>
      <c r="G2293" s="1476"/>
      <c r="H2293" s="1477"/>
      <c r="I2293" s="424">
        <v>9</v>
      </c>
      <c r="J2293" s="417">
        <v>0.1</v>
      </c>
      <c r="K2293" s="954">
        <v>0.9</v>
      </c>
      <c r="M2293" s="271"/>
      <c r="N2293" s="271"/>
      <c r="O2293" s="271"/>
    </row>
    <row r="2294" spans="3:15" s="421" customFormat="1" ht="15" customHeight="1">
      <c r="C2294" s="391">
        <v>315</v>
      </c>
      <c r="D2294" s="414" t="s">
        <v>2221</v>
      </c>
      <c r="E2294" s="417">
        <v>1047243</v>
      </c>
      <c r="F2294" s="1475" t="s">
        <v>3194</v>
      </c>
      <c r="G2294" s="1476"/>
      <c r="H2294" s="1477"/>
      <c r="I2294" s="424">
        <v>9</v>
      </c>
      <c r="J2294" s="417">
        <v>0.1</v>
      </c>
      <c r="K2294" s="954">
        <v>0.9</v>
      </c>
      <c r="M2294" s="271"/>
      <c r="N2294" s="271"/>
      <c r="O2294" s="271"/>
    </row>
    <row r="2295" spans="3:15" s="421" customFormat="1" ht="15" customHeight="1">
      <c r="C2295" s="391">
        <v>316</v>
      </c>
      <c r="D2295" s="414" t="s">
        <v>2221</v>
      </c>
      <c r="E2295" s="417">
        <v>1047243</v>
      </c>
      <c r="F2295" s="1475" t="s">
        <v>3194</v>
      </c>
      <c r="G2295" s="1476"/>
      <c r="H2295" s="1477"/>
      <c r="I2295" s="424">
        <v>1</v>
      </c>
      <c r="J2295" s="417">
        <v>0.1</v>
      </c>
      <c r="K2295" s="954">
        <v>0.1</v>
      </c>
      <c r="M2295" s="271"/>
      <c r="N2295" s="271"/>
      <c r="O2295" s="271"/>
    </row>
    <row r="2296" spans="3:15" s="421" customFormat="1" ht="15" customHeight="1">
      <c r="C2296" s="391">
        <v>317</v>
      </c>
      <c r="D2296" s="414" t="s">
        <v>2221</v>
      </c>
      <c r="E2296" s="417">
        <v>1047243</v>
      </c>
      <c r="F2296" s="1475" t="s">
        <v>3194</v>
      </c>
      <c r="G2296" s="1476"/>
      <c r="H2296" s="1477"/>
      <c r="I2296" s="424">
        <v>9</v>
      </c>
      <c r="J2296" s="417">
        <v>0.1</v>
      </c>
      <c r="K2296" s="954">
        <v>0.9</v>
      </c>
      <c r="M2296" s="271"/>
      <c r="N2296" s="271"/>
      <c r="O2296" s="271"/>
    </row>
    <row r="2297" spans="3:15" s="421" customFormat="1" ht="15" customHeight="1">
      <c r="C2297" s="391">
        <v>318</v>
      </c>
      <c r="D2297" s="414" t="s">
        <v>2221</v>
      </c>
      <c r="E2297" s="417">
        <v>1047243</v>
      </c>
      <c r="F2297" s="1475" t="s">
        <v>3194</v>
      </c>
      <c r="G2297" s="1476"/>
      <c r="H2297" s="1477"/>
      <c r="I2297" s="424">
        <v>5</v>
      </c>
      <c r="J2297" s="417">
        <v>0.1</v>
      </c>
      <c r="K2297" s="954">
        <v>0.5</v>
      </c>
      <c r="M2297" s="271"/>
      <c r="N2297" s="271"/>
      <c r="O2297" s="271"/>
    </row>
    <row r="2298" spans="3:15" s="421" customFormat="1" ht="15" customHeight="1">
      <c r="C2298" s="391">
        <v>319</v>
      </c>
      <c r="D2298" s="414" t="s">
        <v>2221</v>
      </c>
      <c r="E2298" s="417">
        <v>1047243</v>
      </c>
      <c r="F2298" s="1475" t="s">
        <v>3194</v>
      </c>
      <c r="G2298" s="1476"/>
      <c r="H2298" s="1477"/>
      <c r="I2298" s="424">
        <v>6</v>
      </c>
      <c r="J2298" s="417">
        <v>0.1</v>
      </c>
      <c r="K2298" s="954">
        <v>0.60000000000000009</v>
      </c>
      <c r="M2298" s="271"/>
      <c r="N2298" s="271"/>
      <c r="O2298" s="271"/>
    </row>
    <row r="2299" spans="3:15" s="421" customFormat="1" ht="15" customHeight="1">
      <c r="C2299" s="391">
        <v>320</v>
      </c>
      <c r="D2299" s="414" t="s">
        <v>2221</v>
      </c>
      <c r="E2299" s="417">
        <v>1047243</v>
      </c>
      <c r="F2299" s="1475" t="s">
        <v>3194</v>
      </c>
      <c r="G2299" s="1476"/>
      <c r="H2299" s="1477"/>
      <c r="I2299" s="424">
        <v>6</v>
      </c>
      <c r="J2299" s="417">
        <v>0.1</v>
      </c>
      <c r="K2299" s="954">
        <v>0.60000000000000009</v>
      </c>
      <c r="M2299" s="271"/>
      <c r="N2299" s="271"/>
      <c r="O2299" s="271"/>
    </row>
    <row r="2300" spans="3:15" s="421" customFormat="1" ht="15" customHeight="1">
      <c r="C2300" s="391">
        <v>321</v>
      </c>
      <c r="D2300" s="414" t="s">
        <v>2221</v>
      </c>
      <c r="E2300" s="417">
        <v>1047243</v>
      </c>
      <c r="F2300" s="1475" t="s">
        <v>3194</v>
      </c>
      <c r="G2300" s="1476"/>
      <c r="H2300" s="1477"/>
      <c r="I2300" s="424">
        <v>14</v>
      </c>
      <c r="J2300" s="417">
        <v>0.1</v>
      </c>
      <c r="K2300" s="954">
        <v>1.4000000000000001</v>
      </c>
      <c r="M2300" s="271"/>
      <c r="N2300" s="271"/>
      <c r="O2300" s="271"/>
    </row>
    <row r="2301" spans="3:15" s="421" customFormat="1" ht="15" customHeight="1">
      <c r="C2301" s="391">
        <v>322</v>
      </c>
      <c r="D2301" s="414" t="s">
        <v>2221</v>
      </c>
      <c r="E2301" s="417">
        <v>1477158</v>
      </c>
      <c r="F2301" s="1475" t="s">
        <v>3096</v>
      </c>
      <c r="G2301" s="1476"/>
      <c r="H2301" s="1477"/>
      <c r="I2301" s="424">
        <v>205</v>
      </c>
      <c r="J2301" s="417">
        <v>0.2</v>
      </c>
      <c r="K2301" s="954">
        <v>41</v>
      </c>
      <c r="M2301" s="271"/>
      <c r="N2301" s="271"/>
      <c r="O2301" s="271"/>
    </row>
    <row r="2302" spans="3:15" s="421" customFormat="1" ht="15" customHeight="1">
      <c r="C2302" s="391">
        <v>323</v>
      </c>
      <c r="D2302" s="414" t="s">
        <v>2221</v>
      </c>
      <c r="E2302" s="417">
        <v>1071630</v>
      </c>
      <c r="F2302" s="1475" t="s">
        <v>5647</v>
      </c>
      <c r="G2302" s="1476"/>
      <c r="H2302" s="1477"/>
      <c r="I2302" s="424">
        <v>60</v>
      </c>
      <c r="J2302" s="417">
        <v>0.5</v>
      </c>
      <c r="K2302" s="954">
        <v>30</v>
      </c>
      <c r="M2302" s="271"/>
      <c r="N2302" s="271"/>
      <c r="O2302" s="271"/>
    </row>
    <row r="2303" spans="3:15" s="421" customFormat="1" ht="15" customHeight="1">
      <c r="C2303" s="391">
        <v>324</v>
      </c>
      <c r="D2303" s="414" t="s">
        <v>2221</v>
      </c>
      <c r="E2303" s="417">
        <v>1249151</v>
      </c>
      <c r="F2303" s="1475" t="s">
        <v>1674</v>
      </c>
      <c r="G2303" s="1476"/>
      <c r="H2303" s="1477"/>
      <c r="I2303" s="424">
        <v>10</v>
      </c>
      <c r="J2303" s="417">
        <v>0.1</v>
      </c>
      <c r="K2303" s="954">
        <v>1</v>
      </c>
      <c r="M2303" s="271"/>
      <c r="N2303" s="271"/>
      <c r="O2303" s="271"/>
    </row>
    <row r="2304" spans="3:15" s="421" customFormat="1" ht="15" customHeight="1">
      <c r="C2304" s="391">
        <v>325</v>
      </c>
      <c r="D2304" s="414" t="s">
        <v>2221</v>
      </c>
      <c r="E2304" s="417">
        <v>1249151</v>
      </c>
      <c r="F2304" s="1475" t="s">
        <v>1674</v>
      </c>
      <c r="G2304" s="1476"/>
      <c r="H2304" s="1477"/>
      <c r="I2304" s="424">
        <v>5</v>
      </c>
      <c r="J2304" s="417">
        <v>0.2</v>
      </c>
      <c r="K2304" s="954">
        <v>1</v>
      </c>
      <c r="M2304" s="271"/>
      <c r="N2304" s="271"/>
      <c r="O2304" s="271"/>
    </row>
    <row r="2305" spans="3:15" s="421" customFormat="1" ht="15" customHeight="1">
      <c r="C2305" s="391">
        <v>326</v>
      </c>
      <c r="D2305" s="414" t="s">
        <v>2221</v>
      </c>
      <c r="E2305" s="417">
        <v>1249151</v>
      </c>
      <c r="F2305" s="1475" t="s">
        <v>1674</v>
      </c>
      <c r="G2305" s="1476"/>
      <c r="H2305" s="1477"/>
      <c r="I2305" s="424">
        <v>6</v>
      </c>
      <c r="J2305" s="417">
        <v>0.2</v>
      </c>
      <c r="K2305" s="954">
        <v>1.2000000000000002</v>
      </c>
      <c r="M2305" s="271"/>
      <c r="N2305" s="271"/>
      <c r="O2305" s="271"/>
    </row>
    <row r="2306" spans="3:15" s="421" customFormat="1" ht="15" customHeight="1">
      <c r="C2306" s="391">
        <v>327</v>
      </c>
      <c r="D2306" s="414" t="s">
        <v>2221</v>
      </c>
      <c r="E2306" s="417">
        <v>1249151</v>
      </c>
      <c r="F2306" s="1475" t="s">
        <v>1674</v>
      </c>
      <c r="G2306" s="1476"/>
      <c r="H2306" s="1477"/>
      <c r="I2306" s="424">
        <v>6</v>
      </c>
      <c r="J2306" s="417">
        <v>0.2</v>
      </c>
      <c r="K2306" s="954">
        <v>1.2000000000000002</v>
      </c>
      <c r="M2306" s="271"/>
      <c r="N2306" s="271"/>
      <c r="O2306" s="271"/>
    </row>
    <row r="2307" spans="3:15" s="421" customFormat="1" ht="15" customHeight="1">
      <c r="C2307" s="391">
        <v>328</v>
      </c>
      <c r="D2307" s="414" t="s">
        <v>2221</v>
      </c>
      <c r="E2307" s="417">
        <v>1249151</v>
      </c>
      <c r="F2307" s="1475" t="s">
        <v>1674</v>
      </c>
      <c r="G2307" s="1476"/>
      <c r="H2307" s="1477"/>
      <c r="I2307" s="424">
        <v>14</v>
      </c>
      <c r="J2307" s="417">
        <v>0.2</v>
      </c>
      <c r="K2307" s="954">
        <v>2.8000000000000003</v>
      </c>
      <c r="M2307" s="271"/>
      <c r="N2307" s="271"/>
      <c r="O2307" s="271"/>
    </row>
    <row r="2308" spans="3:15" s="421" customFormat="1" ht="15" customHeight="1">
      <c r="C2308" s="391">
        <v>329</v>
      </c>
      <c r="D2308" s="414" t="s">
        <v>2221</v>
      </c>
      <c r="E2308" s="417">
        <v>1249151</v>
      </c>
      <c r="F2308" s="1475" t="s">
        <v>1674</v>
      </c>
      <c r="G2308" s="1476"/>
      <c r="H2308" s="1477"/>
      <c r="I2308" s="424">
        <v>6</v>
      </c>
      <c r="J2308" s="417">
        <v>0.5</v>
      </c>
      <c r="K2308" s="954">
        <v>3</v>
      </c>
      <c r="M2308" s="271"/>
      <c r="N2308" s="271"/>
      <c r="O2308" s="271"/>
    </row>
    <row r="2309" spans="3:15" s="421" customFormat="1" ht="15" customHeight="1">
      <c r="C2309" s="391">
        <v>330</v>
      </c>
      <c r="D2309" s="414" t="s">
        <v>2221</v>
      </c>
      <c r="E2309" s="417">
        <v>1249151</v>
      </c>
      <c r="F2309" s="1475" t="s">
        <v>1674</v>
      </c>
      <c r="G2309" s="1476"/>
      <c r="H2309" s="1477"/>
      <c r="I2309" s="424">
        <v>67</v>
      </c>
      <c r="J2309" s="417">
        <v>0.5</v>
      </c>
      <c r="K2309" s="954">
        <v>33.5</v>
      </c>
      <c r="M2309" s="271"/>
      <c r="N2309" s="271"/>
      <c r="O2309" s="271"/>
    </row>
    <row r="2310" spans="3:15" s="421" customFormat="1" ht="15" customHeight="1">
      <c r="C2310" s="391">
        <v>331</v>
      </c>
      <c r="D2310" s="414" t="s">
        <v>2221</v>
      </c>
      <c r="E2310" s="417">
        <v>1249151</v>
      </c>
      <c r="F2310" s="1475" t="s">
        <v>1674</v>
      </c>
      <c r="G2310" s="1476"/>
      <c r="H2310" s="1477"/>
      <c r="I2310" s="424">
        <v>27</v>
      </c>
      <c r="J2310" s="417">
        <v>0.5</v>
      </c>
      <c r="K2310" s="954">
        <v>13.5</v>
      </c>
      <c r="M2310" s="271"/>
      <c r="N2310" s="271"/>
      <c r="O2310" s="271"/>
    </row>
    <row r="2311" spans="3:15" s="421" customFormat="1" ht="15" customHeight="1">
      <c r="C2311" s="391">
        <v>332</v>
      </c>
      <c r="D2311" s="414" t="s">
        <v>2221</v>
      </c>
      <c r="E2311" s="417">
        <v>1249151</v>
      </c>
      <c r="F2311" s="1475" t="s">
        <v>1674</v>
      </c>
      <c r="G2311" s="1476"/>
      <c r="H2311" s="1477"/>
      <c r="I2311" s="424">
        <v>2</v>
      </c>
      <c r="J2311" s="417">
        <v>0.5</v>
      </c>
      <c r="K2311" s="954">
        <v>1</v>
      </c>
      <c r="M2311" s="271"/>
      <c r="N2311" s="271"/>
      <c r="O2311" s="271"/>
    </row>
    <row r="2312" spans="3:15" s="421" customFormat="1" ht="15" customHeight="1">
      <c r="C2312" s="391">
        <v>333</v>
      </c>
      <c r="D2312" s="414" t="s">
        <v>2221</v>
      </c>
      <c r="E2312" s="417">
        <v>1109249</v>
      </c>
      <c r="F2312" s="1475" t="s">
        <v>5648</v>
      </c>
      <c r="G2312" s="1476"/>
      <c r="H2312" s="1477"/>
      <c r="I2312" s="424">
        <v>100</v>
      </c>
      <c r="J2312" s="417">
        <v>0.3</v>
      </c>
      <c r="K2312" s="954">
        <v>30</v>
      </c>
      <c r="M2312" s="271"/>
      <c r="N2312" s="271"/>
      <c r="O2312" s="271"/>
    </row>
    <row r="2313" spans="3:15" s="421" customFormat="1" ht="15" customHeight="1">
      <c r="C2313" s="391">
        <v>334</v>
      </c>
      <c r="D2313" s="414" t="s">
        <v>2221</v>
      </c>
      <c r="E2313" s="417">
        <v>1064538</v>
      </c>
      <c r="F2313" s="1475" t="s">
        <v>5649</v>
      </c>
      <c r="G2313" s="1476"/>
      <c r="H2313" s="1477"/>
      <c r="I2313" s="424">
        <v>1</v>
      </c>
      <c r="J2313" s="417">
        <v>0.2</v>
      </c>
      <c r="K2313" s="954">
        <v>0.2</v>
      </c>
      <c r="M2313" s="271"/>
      <c r="N2313" s="271"/>
      <c r="O2313" s="271"/>
    </row>
    <row r="2314" spans="3:15" s="421" customFormat="1" ht="15" customHeight="1">
      <c r="C2314" s="391">
        <v>335</v>
      </c>
      <c r="D2314" s="414" t="s">
        <v>2221</v>
      </c>
      <c r="E2314" s="417">
        <v>1031402</v>
      </c>
      <c r="F2314" s="1475" t="s">
        <v>3300</v>
      </c>
      <c r="G2314" s="1476"/>
      <c r="H2314" s="1477"/>
      <c r="I2314" s="424">
        <v>3</v>
      </c>
      <c r="J2314" s="417">
        <v>5</v>
      </c>
      <c r="K2314" s="954">
        <v>15</v>
      </c>
      <c r="M2314" s="271"/>
      <c r="N2314" s="271"/>
      <c r="O2314" s="271"/>
    </row>
    <row r="2315" spans="3:15" s="421" customFormat="1" ht="15" customHeight="1">
      <c r="C2315" s="391">
        <v>336</v>
      </c>
      <c r="D2315" s="414" t="s">
        <v>2221</v>
      </c>
      <c r="E2315" s="417">
        <v>1031402</v>
      </c>
      <c r="F2315" s="1475" t="s">
        <v>3300</v>
      </c>
      <c r="G2315" s="1476"/>
      <c r="H2315" s="1477"/>
      <c r="I2315" s="424">
        <v>1</v>
      </c>
      <c r="J2315" s="417">
        <v>0.5</v>
      </c>
      <c r="K2315" s="954">
        <v>0.5</v>
      </c>
      <c r="M2315" s="271"/>
      <c r="N2315" s="271"/>
      <c r="O2315" s="271"/>
    </row>
    <row r="2316" spans="3:15" s="421" customFormat="1" ht="15" customHeight="1">
      <c r="C2316" s="391">
        <v>337</v>
      </c>
      <c r="D2316" s="414" t="s">
        <v>2221</v>
      </c>
      <c r="E2316" s="417">
        <v>1278181</v>
      </c>
      <c r="F2316" s="1475" t="s">
        <v>5650</v>
      </c>
      <c r="G2316" s="1476"/>
      <c r="H2316" s="1477"/>
      <c r="I2316" s="424">
        <v>5</v>
      </c>
      <c r="J2316" s="417">
        <v>0.5</v>
      </c>
      <c r="K2316" s="954">
        <v>2.5</v>
      </c>
      <c r="M2316" s="271"/>
      <c r="N2316" s="271"/>
      <c r="O2316" s="271"/>
    </row>
    <row r="2317" spans="3:15" s="421" customFormat="1" ht="15" customHeight="1">
      <c r="C2317" s="391">
        <v>338</v>
      </c>
      <c r="D2317" s="414" t="s">
        <v>2221</v>
      </c>
      <c r="E2317" s="417">
        <v>1620083</v>
      </c>
      <c r="F2317" s="1475" t="s">
        <v>5651</v>
      </c>
      <c r="G2317" s="1476"/>
      <c r="H2317" s="1477"/>
      <c r="I2317" s="424">
        <v>5</v>
      </c>
      <c r="J2317" s="417">
        <v>15</v>
      </c>
      <c r="K2317" s="954">
        <v>75</v>
      </c>
      <c r="M2317" s="271"/>
      <c r="N2317" s="271"/>
      <c r="O2317" s="271"/>
    </row>
    <row r="2318" spans="3:15" s="421" customFormat="1" ht="15" customHeight="1">
      <c r="C2318" s="391">
        <v>339</v>
      </c>
      <c r="D2318" s="414" t="s">
        <v>2221</v>
      </c>
      <c r="E2318" s="417">
        <v>1366791</v>
      </c>
      <c r="F2318" s="1475" t="s">
        <v>3339</v>
      </c>
      <c r="G2318" s="1476"/>
      <c r="H2318" s="1477"/>
      <c r="I2318" s="424">
        <v>8</v>
      </c>
      <c r="J2318" s="417">
        <v>1</v>
      </c>
      <c r="K2318" s="954">
        <v>8</v>
      </c>
      <c r="M2318" s="271"/>
      <c r="N2318" s="271"/>
      <c r="O2318" s="271"/>
    </row>
    <row r="2319" spans="3:15" s="421" customFormat="1" ht="15" customHeight="1">
      <c r="C2319" s="391">
        <v>340</v>
      </c>
      <c r="D2319" s="414" t="s">
        <v>2221</v>
      </c>
      <c r="E2319" s="417">
        <v>1254714</v>
      </c>
      <c r="F2319" s="1475" t="s">
        <v>3249</v>
      </c>
      <c r="G2319" s="1476"/>
      <c r="H2319" s="1477"/>
      <c r="I2319" s="424">
        <v>2</v>
      </c>
      <c r="J2319" s="417">
        <v>0.2</v>
      </c>
      <c r="K2319" s="954">
        <v>0.4</v>
      </c>
      <c r="M2319" s="271"/>
      <c r="N2319" s="271"/>
      <c r="O2319" s="271"/>
    </row>
    <row r="2320" spans="3:15" s="421" customFormat="1" ht="15" customHeight="1">
      <c r="C2320" s="391">
        <v>341</v>
      </c>
      <c r="D2320" s="414" t="s">
        <v>2221</v>
      </c>
      <c r="E2320" s="417">
        <v>1306912</v>
      </c>
      <c r="F2320" s="1475" t="s">
        <v>3355</v>
      </c>
      <c r="G2320" s="1476"/>
      <c r="H2320" s="1477"/>
      <c r="I2320" s="424">
        <v>12</v>
      </c>
      <c r="J2320" s="417">
        <v>0.1</v>
      </c>
      <c r="K2320" s="954">
        <v>1.2000000000000002</v>
      </c>
      <c r="M2320" s="271"/>
      <c r="N2320" s="271"/>
      <c r="O2320" s="271"/>
    </row>
    <row r="2321" spans="3:15" s="421" customFormat="1" ht="15" customHeight="1">
      <c r="C2321" s="391">
        <v>342</v>
      </c>
      <c r="D2321" s="414" t="s">
        <v>2221</v>
      </c>
      <c r="E2321" s="417">
        <v>1181622</v>
      </c>
      <c r="F2321" s="1475" t="s">
        <v>5652</v>
      </c>
      <c r="G2321" s="1476"/>
      <c r="H2321" s="1477"/>
      <c r="I2321" s="424">
        <v>4</v>
      </c>
      <c r="J2321" s="417">
        <v>0.2</v>
      </c>
      <c r="K2321" s="954">
        <v>0.8</v>
      </c>
      <c r="M2321" s="271"/>
      <c r="N2321" s="271"/>
      <c r="O2321" s="271"/>
    </row>
    <row r="2322" spans="3:15" s="421" customFormat="1" ht="15" customHeight="1">
      <c r="C2322" s="391">
        <v>343</v>
      </c>
      <c r="D2322" s="414" t="s">
        <v>2221</v>
      </c>
      <c r="E2322" s="417">
        <v>1369870</v>
      </c>
      <c r="F2322" s="1475" t="s">
        <v>3126</v>
      </c>
      <c r="G2322" s="1476"/>
      <c r="H2322" s="1477"/>
      <c r="I2322" s="424">
        <v>205</v>
      </c>
      <c r="J2322" s="417">
        <v>0.1</v>
      </c>
      <c r="K2322" s="954">
        <v>20.5</v>
      </c>
      <c r="M2322" s="271"/>
      <c r="N2322" s="271"/>
      <c r="O2322" s="271"/>
    </row>
    <row r="2323" spans="3:15" s="421" customFormat="1" ht="15" customHeight="1">
      <c r="C2323" s="391">
        <v>344</v>
      </c>
      <c r="D2323" s="414" t="s">
        <v>2221</v>
      </c>
      <c r="E2323" s="417">
        <v>1369870</v>
      </c>
      <c r="F2323" s="1475" t="s">
        <v>3126</v>
      </c>
      <c r="G2323" s="1476"/>
      <c r="H2323" s="1477"/>
      <c r="I2323" s="424">
        <v>63</v>
      </c>
      <c r="J2323" s="417">
        <v>0.1</v>
      </c>
      <c r="K2323" s="954">
        <v>6.3000000000000007</v>
      </c>
      <c r="M2323" s="271"/>
      <c r="N2323" s="271"/>
      <c r="O2323" s="271"/>
    </row>
    <row r="2324" spans="3:15" s="421" customFormat="1" ht="15" customHeight="1">
      <c r="C2324" s="391">
        <v>345</v>
      </c>
      <c r="D2324" s="414" t="s">
        <v>2221</v>
      </c>
      <c r="E2324" s="417">
        <v>1034391</v>
      </c>
      <c r="F2324" s="1475" t="s">
        <v>3157</v>
      </c>
      <c r="G2324" s="1476"/>
      <c r="H2324" s="1477"/>
      <c r="I2324" s="424">
        <v>80</v>
      </c>
      <c r="J2324" s="417">
        <v>0.1</v>
      </c>
      <c r="K2324" s="954">
        <v>8</v>
      </c>
      <c r="M2324" s="271"/>
      <c r="N2324" s="271"/>
      <c r="O2324" s="271"/>
    </row>
    <row r="2325" spans="3:15" s="421" customFormat="1" ht="15" customHeight="1">
      <c r="C2325" s="391">
        <v>346</v>
      </c>
      <c r="D2325" s="414" t="s">
        <v>2221</v>
      </c>
      <c r="E2325" s="417">
        <v>1017507</v>
      </c>
      <c r="F2325" s="1475" t="s">
        <v>3159</v>
      </c>
      <c r="G2325" s="1476"/>
      <c r="H2325" s="1477"/>
      <c r="I2325" s="424">
        <v>60</v>
      </c>
      <c r="J2325" s="417">
        <v>0.2</v>
      </c>
      <c r="K2325" s="954">
        <v>12</v>
      </c>
      <c r="M2325" s="271"/>
      <c r="N2325" s="271"/>
      <c r="O2325" s="271"/>
    </row>
    <row r="2326" spans="3:15" s="421" customFormat="1" ht="15" customHeight="1">
      <c r="C2326" s="391">
        <v>347</v>
      </c>
      <c r="D2326" s="414" t="s">
        <v>2221</v>
      </c>
      <c r="E2326" s="417">
        <v>1034390</v>
      </c>
      <c r="F2326" s="1475" t="s">
        <v>5653</v>
      </c>
      <c r="G2326" s="1476"/>
      <c r="H2326" s="1477"/>
      <c r="I2326" s="424">
        <v>60</v>
      </c>
      <c r="J2326" s="417">
        <v>0.2</v>
      </c>
      <c r="K2326" s="954">
        <v>12</v>
      </c>
      <c r="M2326" s="271"/>
      <c r="N2326" s="271"/>
      <c r="O2326" s="271"/>
    </row>
    <row r="2327" spans="3:15" s="421" customFormat="1" ht="15" customHeight="1">
      <c r="C2327" s="391">
        <v>348</v>
      </c>
      <c r="D2327" s="414" t="s">
        <v>2221</v>
      </c>
      <c r="E2327" s="417">
        <v>1562817</v>
      </c>
      <c r="F2327" s="1475" t="s">
        <v>3136</v>
      </c>
      <c r="G2327" s="1476"/>
      <c r="H2327" s="1477"/>
      <c r="I2327" s="424">
        <v>53</v>
      </c>
      <c r="J2327" s="417">
        <v>0.2</v>
      </c>
      <c r="K2327" s="954">
        <v>10.600000000000001</v>
      </c>
      <c r="M2327" s="271"/>
      <c r="N2327" s="271"/>
      <c r="O2327" s="271"/>
    </row>
    <row r="2328" spans="3:15" s="421" customFormat="1" ht="15" customHeight="1">
      <c r="C2328" s="391">
        <v>349</v>
      </c>
      <c r="D2328" s="414" t="s">
        <v>2221</v>
      </c>
      <c r="E2328" s="417">
        <v>1562817</v>
      </c>
      <c r="F2328" s="1475" t="s">
        <v>3136</v>
      </c>
      <c r="G2328" s="1476"/>
      <c r="H2328" s="1477"/>
      <c r="I2328" s="424">
        <v>7</v>
      </c>
      <c r="J2328" s="417">
        <v>0.2</v>
      </c>
      <c r="K2328" s="954">
        <v>1.4000000000000001</v>
      </c>
      <c r="M2328" s="271"/>
      <c r="N2328" s="271"/>
      <c r="O2328" s="271"/>
    </row>
    <row r="2329" spans="3:15" s="421" customFormat="1" ht="15" customHeight="1">
      <c r="C2329" s="391">
        <v>350</v>
      </c>
      <c r="D2329" s="414" t="s">
        <v>2221</v>
      </c>
      <c r="E2329" s="417">
        <v>1562817</v>
      </c>
      <c r="F2329" s="1475" t="s">
        <v>3136</v>
      </c>
      <c r="G2329" s="1476"/>
      <c r="H2329" s="1477"/>
      <c r="I2329" s="424">
        <v>37</v>
      </c>
      <c r="J2329" s="417">
        <v>0.2</v>
      </c>
      <c r="K2329" s="954">
        <v>7.4</v>
      </c>
      <c r="M2329" s="271"/>
      <c r="N2329" s="271"/>
      <c r="O2329" s="271"/>
    </row>
    <row r="2330" spans="3:15" s="421" customFormat="1" ht="15" customHeight="1">
      <c r="C2330" s="391">
        <v>351</v>
      </c>
      <c r="D2330" s="414" t="s">
        <v>2221</v>
      </c>
      <c r="E2330" s="417">
        <v>1562817</v>
      </c>
      <c r="F2330" s="1475" t="s">
        <v>3136</v>
      </c>
      <c r="G2330" s="1476"/>
      <c r="H2330" s="1477"/>
      <c r="I2330" s="424">
        <v>148</v>
      </c>
      <c r="J2330" s="417">
        <v>0.2</v>
      </c>
      <c r="K2330" s="954">
        <v>29.6</v>
      </c>
      <c r="M2330" s="271"/>
      <c r="N2330" s="271"/>
      <c r="O2330" s="271"/>
    </row>
    <row r="2331" spans="3:15" s="421" customFormat="1" ht="15" customHeight="1">
      <c r="C2331" s="391">
        <v>352</v>
      </c>
      <c r="D2331" s="414" t="s">
        <v>2221</v>
      </c>
      <c r="E2331" s="417">
        <v>1562817</v>
      </c>
      <c r="F2331" s="1475" t="s">
        <v>3136</v>
      </c>
      <c r="G2331" s="1476"/>
      <c r="H2331" s="1477"/>
      <c r="I2331" s="424">
        <v>37</v>
      </c>
      <c r="J2331" s="417">
        <v>0.2</v>
      </c>
      <c r="K2331" s="954">
        <v>7.4</v>
      </c>
      <c r="M2331" s="271"/>
      <c r="N2331" s="271"/>
      <c r="O2331" s="271"/>
    </row>
    <row r="2332" spans="3:15" s="421" customFormat="1" ht="15" customHeight="1">
      <c r="C2332" s="391">
        <v>353</v>
      </c>
      <c r="D2332" s="414" t="s">
        <v>2221</v>
      </c>
      <c r="E2332" s="417">
        <v>1562817</v>
      </c>
      <c r="F2332" s="1475" t="s">
        <v>3136</v>
      </c>
      <c r="G2332" s="1476"/>
      <c r="H2332" s="1477"/>
      <c r="I2332" s="424">
        <v>182</v>
      </c>
      <c r="J2332" s="417">
        <v>0.2</v>
      </c>
      <c r="K2332" s="954">
        <v>36.4</v>
      </c>
      <c r="M2332" s="271"/>
      <c r="N2332" s="271"/>
      <c r="O2332" s="271"/>
    </row>
    <row r="2333" spans="3:15" s="421" customFormat="1" ht="15" customHeight="1">
      <c r="C2333" s="391">
        <v>354</v>
      </c>
      <c r="D2333" s="414" t="s">
        <v>2221</v>
      </c>
      <c r="E2333" s="417">
        <v>1562817</v>
      </c>
      <c r="F2333" s="1475" t="s">
        <v>3136</v>
      </c>
      <c r="G2333" s="1476"/>
      <c r="H2333" s="1477"/>
      <c r="I2333" s="424">
        <v>10</v>
      </c>
      <c r="J2333" s="417">
        <v>0.2</v>
      </c>
      <c r="K2333" s="954">
        <v>2</v>
      </c>
      <c r="M2333" s="271"/>
      <c r="N2333" s="271"/>
      <c r="O2333" s="271"/>
    </row>
    <row r="2334" spans="3:15" s="421" customFormat="1" ht="15" customHeight="1">
      <c r="C2334" s="391">
        <v>355</v>
      </c>
      <c r="D2334" s="414" t="s">
        <v>2221</v>
      </c>
      <c r="E2334" s="417">
        <v>1375102</v>
      </c>
      <c r="F2334" s="1475" t="s">
        <v>3185</v>
      </c>
      <c r="G2334" s="1476"/>
      <c r="H2334" s="1477"/>
      <c r="I2334" s="424">
        <v>12</v>
      </c>
      <c r="J2334" s="417">
        <v>0.2</v>
      </c>
      <c r="K2334" s="954">
        <v>2.4000000000000004</v>
      </c>
      <c r="M2334" s="271"/>
      <c r="N2334" s="271"/>
      <c r="O2334" s="271"/>
    </row>
    <row r="2335" spans="3:15" s="421" customFormat="1" ht="15" customHeight="1">
      <c r="C2335" s="391">
        <v>356</v>
      </c>
      <c r="D2335" s="414" t="s">
        <v>2221</v>
      </c>
      <c r="E2335" s="417">
        <v>1375102</v>
      </c>
      <c r="F2335" s="1475" t="s">
        <v>3185</v>
      </c>
      <c r="G2335" s="1476"/>
      <c r="H2335" s="1477"/>
      <c r="I2335" s="424">
        <v>170</v>
      </c>
      <c r="J2335" s="417">
        <v>0.3</v>
      </c>
      <c r="K2335" s="954">
        <v>51</v>
      </c>
      <c r="M2335" s="271"/>
      <c r="N2335" s="271"/>
      <c r="O2335" s="271"/>
    </row>
    <row r="2336" spans="3:15" s="421" customFormat="1" ht="15" customHeight="1">
      <c r="C2336" s="391">
        <v>357</v>
      </c>
      <c r="D2336" s="414" t="s">
        <v>2221</v>
      </c>
      <c r="E2336" s="417">
        <v>1375102</v>
      </c>
      <c r="F2336" s="1475" t="s">
        <v>3185</v>
      </c>
      <c r="G2336" s="1476"/>
      <c r="H2336" s="1477"/>
      <c r="I2336" s="424">
        <v>24</v>
      </c>
      <c r="J2336" s="417">
        <v>0.2</v>
      </c>
      <c r="K2336" s="954">
        <v>4.8000000000000007</v>
      </c>
      <c r="M2336" s="271"/>
      <c r="N2336" s="271"/>
      <c r="O2336" s="271"/>
    </row>
    <row r="2337" spans="3:15" s="421" customFormat="1" ht="15" customHeight="1">
      <c r="C2337" s="391">
        <v>358</v>
      </c>
      <c r="D2337" s="414" t="s">
        <v>2221</v>
      </c>
      <c r="E2337" s="417">
        <v>1375102</v>
      </c>
      <c r="F2337" s="1475" t="s">
        <v>3185</v>
      </c>
      <c r="G2337" s="1476"/>
      <c r="H2337" s="1477"/>
      <c r="I2337" s="424">
        <v>200</v>
      </c>
      <c r="J2337" s="417">
        <v>0.2</v>
      </c>
      <c r="K2337" s="954">
        <v>40</v>
      </c>
      <c r="M2337" s="271"/>
      <c r="N2337" s="271"/>
      <c r="O2337" s="271"/>
    </row>
    <row r="2338" spans="3:15" s="421" customFormat="1" ht="15" customHeight="1">
      <c r="C2338" s="391">
        <v>359</v>
      </c>
      <c r="D2338" s="414" t="s">
        <v>2221</v>
      </c>
      <c r="E2338" s="417">
        <v>1249146</v>
      </c>
      <c r="F2338" s="1475" t="s">
        <v>3137</v>
      </c>
      <c r="G2338" s="1476"/>
      <c r="H2338" s="1477"/>
      <c r="I2338" s="424">
        <v>48</v>
      </c>
      <c r="J2338" s="417">
        <v>1.5</v>
      </c>
      <c r="K2338" s="954">
        <v>72</v>
      </c>
      <c r="M2338" s="271"/>
      <c r="N2338" s="271"/>
      <c r="O2338" s="271"/>
    </row>
    <row r="2339" spans="3:15" s="421" customFormat="1" ht="15" customHeight="1">
      <c r="C2339" s="391">
        <v>360</v>
      </c>
      <c r="D2339" s="414" t="s">
        <v>2221</v>
      </c>
      <c r="E2339" s="417">
        <v>1249146</v>
      </c>
      <c r="F2339" s="1475" t="s">
        <v>3137</v>
      </c>
      <c r="G2339" s="1476"/>
      <c r="H2339" s="1477"/>
      <c r="I2339" s="424">
        <v>33</v>
      </c>
      <c r="J2339" s="417">
        <v>0.6</v>
      </c>
      <c r="K2339" s="954">
        <v>19.8</v>
      </c>
      <c r="M2339" s="271"/>
      <c r="N2339" s="271"/>
      <c r="O2339" s="271"/>
    </row>
    <row r="2340" spans="3:15" s="421" customFormat="1" ht="15" customHeight="1">
      <c r="C2340" s="391">
        <v>361</v>
      </c>
      <c r="D2340" s="414" t="s">
        <v>2221</v>
      </c>
      <c r="E2340" s="417">
        <v>1249146</v>
      </c>
      <c r="F2340" s="1475" t="s">
        <v>3137</v>
      </c>
      <c r="G2340" s="1476"/>
      <c r="H2340" s="1477"/>
      <c r="I2340" s="424">
        <v>100</v>
      </c>
      <c r="J2340" s="417">
        <v>0.5</v>
      </c>
      <c r="K2340" s="954">
        <v>50</v>
      </c>
      <c r="M2340" s="271"/>
      <c r="N2340" s="271"/>
      <c r="O2340" s="271"/>
    </row>
    <row r="2341" spans="3:15" s="421" customFormat="1" ht="15" customHeight="1">
      <c r="C2341" s="391">
        <v>362</v>
      </c>
      <c r="D2341" s="414" t="s">
        <v>2221</v>
      </c>
      <c r="E2341" s="417">
        <v>1249146</v>
      </c>
      <c r="F2341" s="1475" t="s">
        <v>3137</v>
      </c>
      <c r="G2341" s="1476"/>
      <c r="H2341" s="1477"/>
      <c r="I2341" s="424">
        <v>9</v>
      </c>
      <c r="J2341" s="417">
        <v>0.5</v>
      </c>
      <c r="K2341" s="954">
        <v>4.5</v>
      </c>
      <c r="M2341" s="271"/>
      <c r="N2341" s="271"/>
      <c r="O2341" s="271"/>
    </row>
    <row r="2342" spans="3:15" s="421" customFormat="1" ht="15" customHeight="1">
      <c r="C2342" s="391">
        <v>363</v>
      </c>
      <c r="D2342" s="414" t="s">
        <v>2221</v>
      </c>
      <c r="E2342" s="417">
        <v>1249146</v>
      </c>
      <c r="F2342" s="1475" t="s">
        <v>3137</v>
      </c>
      <c r="G2342" s="1476"/>
      <c r="H2342" s="1477"/>
      <c r="I2342" s="424">
        <v>9</v>
      </c>
      <c r="J2342" s="417">
        <v>0.5</v>
      </c>
      <c r="K2342" s="954">
        <v>4.5</v>
      </c>
      <c r="M2342" s="271"/>
      <c r="N2342" s="271"/>
      <c r="O2342" s="271"/>
    </row>
    <row r="2343" spans="3:15" s="421" customFormat="1" ht="15" customHeight="1">
      <c r="C2343" s="391">
        <v>364</v>
      </c>
      <c r="D2343" s="414" t="s">
        <v>2221</v>
      </c>
      <c r="E2343" s="417">
        <v>1249146</v>
      </c>
      <c r="F2343" s="1475" t="s">
        <v>3137</v>
      </c>
      <c r="G2343" s="1476"/>
      <c r="H2343" s="1477"/>
      <c r="I2343" s="424">
        <v>60</v>
      </c>
      <c r="J2343" s="417">
        <v>0.5</v>
      </c>
      <c r="K2343" s="954">
        <v>30</v>
      </c>
      <c r="M2343" s="271"/>
      <c r="N2343" s="271"/>
      <c r="O2343" s="271"/>
    </row>
    <row r="2344" spans="3:15" s="421" customFormat="1" ht="15" customHeight="1">
      <c r="C2344" s="391">
        <v>365</v>
      </c>
      <c r="D2344" s="414" t="s">
        <v>2221</v>
      </c>
      <c r="E2344" s="417">
        <v>1249146</v>
      </c>
      <c r="F2344" s="1475" t="s">
        <v>3137</v>
      </c>
      <c r="G2344" s="1476"/>
      <c r="H2344" s="1477"/>
      <c r="I2344" s="424">
        <v>10</v>
      </c>
      <c r="J2344" s="417">
        <v>0.5</v>
      </c>
      <c r="K2344" s="954">
        <v>5</v>
      </c>
      <c r="M2344" s="271"/>
      <c r="N2344" s="271"/>
      <c r="O2344" s="271"/>
    </row>
    <row r="2345" spans="3:15" s="421" customFormat="1" ht="15" customHeight="1">
      <c r="C2345" s="391">
        <v>366</v>
      </c>
      <c r="D2345" s="414" t="s">
        <v>2221</v>
      </c>
      <c r="E2345" s="417">
        <v>1249146</v>
      </c>
      <c r="F2345" s="1475" t="s">
        <v>3137</v>
      </c>
      <c r="G2345" s="1476"/>
      <c r="H2345" s="1477"/>
      <c r="I2345" s="424">
        <v>5</v>
      </c>
      <c r="J2345" s="417">
        <v>0.5</v>
      </c>
      <c r="K2345" s="954">
        <v>2.5</v>
      </c>
      <c r="M2345" s="271"/>
      <c r="N2345" s="271"/>
      <c r="O2345" s="271"/>
    </row>
    <row r="2346" spans="3:15" s="421" customFormat="1" ht="15" customHeight="1">
      <c r="C2346" s="391">
        <v>367</v>
      </c>
      <c r="D2346" s="414" t="s">
        <v>2221</v>
      </c>
      <c r="E2346" s="417">
        <v>1249146</v>
      </c>
      <c r="F2346" s="1475" t="s">
        <v>3137</v>
      </c>
      <c r="G2346" s="1476"/>
      <c r="H2346" s="1477"/>
      <c r="I2346" s="424">
        <v>6</v>
      </c>
      <c r="J2346" s="417">
        <v>0.5</v>
      </c>
      <c r="K2346" s="954">
        <v>3</v>
      </c>
      <c r="M2346" s="271"/>
      <c r="N2346" s="271"/>
      <c r="O2346" s="271"/>
    </row>
    <row r="2347" spans="3:15" s="421" customFormat="1" ht="15" customHeight="1">
      <c r="C2347" s="391">
        <v>368</v>
      </c>
      <c r="D2347" s="414" t="s">
        <v>2221</v>
      </c>
      <c r="E2347" s="417">
        <v>1249146</v>
      </c>
      <c r="F2347" s="1475" t="s">
        <v>3137</v>
      </c>
      <c r="G2347" s="1476"/>
      <c r="H2347" s="1477"/>
      <c r="I2347" s="424">
        <v>6</v>
      </c>
      <c r="J2347" s="417">
        <v>0.5</v>
      </c>
      <c r="K2347" s="954">
        <v>3</v>
      </c>
      <c r="M2347" s="271"/>
      <c r="N2347" s="271"/>
      <c r="O2347" s="271"/>
    </row>
    <row r="2348" spans="3:15" s="421" customFormat="1" ht="15" customHeight="1">
      <c r="C2348" s="391">
        <v>369</v>
      </c>
      <c r="D2348" s="414" t="s">
        <v>2221</v>
      </c>
      <c r="E2348" s="417">
        <v>1249146</v>
      </c>
      <c r="F2348" s="1475" t="s">
        <v>3137</v>
      </c>
      <c r="G2348" s="1476"/>
      <c r="H2348" s="1477"/>
      <c r="I2348" s="424">
        <v>14</v>
      </c>
      <c r="J2348" s="417">
        <v>0.5</v>
      </c>
      <c r="K2348" s="954">
        <v>7</v>
      </c>
      <c r="M2348" s="271"/>
      <c r="N2348" s="271"/>
      <c r="O2348" s="271"/>
    </row>
    <row r="2349" spans="3:15" s="421" customFormat="1" ht="15" customHeight="1">
      <c r="C2349" s="391">
        <v>370</v>
      </c>
      <c r="D2349" s="414" t="s">
        <v>2221</v>
      </c>
      <c r="E2349" s="417">
        <v>1249146</v>
      </c>
      <c r="F2349" s="1475" t="s">
        <v>3137</v>
      </c>
      <c r="G2349" s="1476"/>
      <c r="H2349" s="1477"/>
      <c r="I2349" s="424">
        <v>7</v>
      </c>
      <c r="J2349" s="417">
        <v>0.5</v>
      </c>
      <c r="K2349" s="954">
        <v>3.5</v>
      </c>
      <c r="M2349" s="271"/>
      <c r="N2349" s="271"/>
      <c r="O2349" s="271"/>
    </row>
    <row r="2350" spans="3:15" s="421" customFormat="1" ht="15" customHeight="1">
      <c r="C2350" s="391">
        <v>371</v>
      </c>
      <c r="D2350" s="414" t="s">
        <v>2221</v>
      </c>
      <c r="E2350" s="417">
        <v>1391546</v>
      </c>
      <c r="F2350" s="1475" t="s">
        <v>3098</v>
      </c>
      <c r="G2350" s="1476"/>
      <c r="H2350" s="1477"/>
      <c r="I2350" s="424">
        <v>15</v>
      </c>
      <c r="J2350" s="417">
        <v>0.3</v>
      </c>
      <c r="K2350" s="954">
        <v>4.5</v>
      </c>
      <c r="M2350" s="271"/>
      <c r="N2350" s="271"/>
      <c r="O2350" s="271"/>
    </row>
    <row r="2351" spans="3:15" s="421" customFormat="1" ht="15" customHeight="1">
      <c r="C2351" s="391">
        <v>372</v>
      </c>
      <c r="D2351" s="414" t="s">
        <v>2221</v>
      </c>
      <c r="E2351" s="417">
        <v>1391546</v>
      </c>
      <c r="F2351" s="1475" t="s">
        <v>3098</v>
      </c>
      <c r="G2351" s="1476"/>
      <c r="H2351" s="1477"/>
      <c r="I2351" s="424">
        <v>2</v>
      </c>
      <c r="J2351" s="417">
        <v>0.1</v>
      </c>
      <c r="K2351" s="954">
        <v>0.2</v>
      </c>
      <c r="M2351" s="271"/>
      <c r="N2351" s="271"/>
      <c r="O2351" s="271"/>
    </row>
    <row r="2352" spans="3:15" s="421" customFormat="1" ht="15" customHeight="1">
      <c r="C2352" s="391">
        <v>373</v>
      </c>
      <c r="D2352" s="414" t="s">
        <v>2221</v>
      </c>
      <c r="E2352" s="417">
        <v>1391546</v>
      </c>
      <c r="F2352" s="1475" t="s">
        <v>3098</v>
      </c>
      <c r="G2352" s="1476"/>
      <c r="H2352" s="1477"/>
      <c r="I2352" s="424">
        <v>2</v>
      </c>
      <c r="J2352" s="417">
        <v>0.1</v>
      </c>
      <c r="K2352" s="954">
        <v>0.2</v>
      </c>
      <c r="M2352" s="271"/>
      <c r="N2352" s="271"/>
      <c r="O2352" s="271"/>
    </row>
    <row r="2353" spans="3:15" s="421" customFormat="1" ht="15" customHeight="1">
      <c r="C2353" s="391">
        <v>374</v>
      </c>
      <c r="D2353" s="414" t="s">
        <v>2221</v>
      </c>
      <c r="E2353" s="417">
        <v>1391546</v>
      </c>
      <c r="F2353" s="1475" t="s">
        <v>3098</v>
      </c>
      <c r="G2353" s="1476"/>
      <c r="H2353" s="1477"/>
      <c r="I2353" s="424">
        <v>10</v>
      </c>
      <c r="J2353" s="417">
        <v>0.1</v>
      </c>
      <c r="K2353" s="954">
        <v>1</v>
      </c>
      <c r="M2353" s="271"/>
      <c r="N2353" s="271"/>
      <c r="O2353" s="271"/>
    </row>
    <row r="2354" spans="3:15" s="421" customFormat="1" ht="15" customHeight="1">
      <c r="C2354" s="391">
        <v>375</v>
      </c>
      <c r="D2354" s="414" t="s">
        <v>2221</v>
      </c>
      <c r="E2354" s="417">
        <v>1202562</v>
      </c>
      <c r="F2354" s="1475" t="s">
        <v>3099</v>
      </c>
      <c r="G2354" s="1476"/>
      <c r="H2354" s="1477"/>
      <c r="I2354" s="424">
        <v>50</v>
      </c>
      <c r="J2354" s="417">
        <v>0.1</v>
      </c>
      <c r="K2354" s="954">
        <v>5</v>
      </c>
      <c r="M2354" s="271"/>
      <c r="N2354" s="271"/>
      <c r="O2354" s="271"/>
    </row>
    <row r="2355" spans="3:15" s="421" customFormat="1" ht="15" customHeight="1">
      <c r="C2355" s="391">
        <v>376</v>
      </c>
      <c r="D2355" s="414" t="s">
        <v>2221</v>
      </c>
      <c r="E2355" s="417">
        <v>1202562</v>
      </c>
      <c r="F2355" s="1475" t="s">
        <v>3099</v>
      </c>
      <c r="G2355" s="1476"/>
      <c r="H2355" s="1477"/>
      <c r="I2355" s="424">
        <v>100</v>
      </c>
      <c r="J2355" s="417">
        <v>0.1</v>
      </c>
      <c r="K2355" s="954">
        <v>10</v>
      </c>
      <c r="M2355" s="271"/>
      <c r="N2355" s="271"/>
      <c r="O2355" s="271"/>
    </row>
    <row r="2356" spans="3:15" s="421" customFormat="1" ht="15" customHeight="1">
      <c r="C2356" s="391">
        <v>377</v>
      </c>
      <c r="D2356" s="414" t="s">
        <v>2221</v>
      </c>
      <c r="E2356" s="417">
        <v>1400498</v>
      </c>
      <c r="F2356" s="1475" t="s">
        <v>3100</v>
      </c>
      <c r="G2356" s="1476"/>
      <c r="H2356" s="1477"/>
      <c r="I2356" s="424">
        <v>9</v>
      </c>
      <c r="J2356" s="417">
        <v>0.3</v>
      </c>
      <c r="K2356" s="954">
        <v>2.6999999999999997</v>
      </c>
      <c r="M2356" s="271"/>
      <c r="N2356" s="271"/>
      <c r="O2356" s="271"/>
    </row>
    <row r="2357" spans="3:15" s="421" customFormat="1" ht="15" customHeight="1">
      <c r="C2357" s="391">
        <v>378</v>
      </c>
      <c r="D2357" s="414" t="s">
        <v>2221</v>
      </c>
      <c r="E2357" s="417">
        <v>1400498</v>
      </c>
      <c r="F2357" s="1475" t="s">
        <v>3100</v>
      </c>
      <c r="G2357" s="1476"/>
      <c r="H2357" s="1477"/>
      <c r="I2357" s="424">
        <v>9</v>
      </c>
      <c r="J2357" s="417">
        <v>0.3</v>
      </c>
      <c r="K2357" s="954">
        <v>2.6999999999999997</v>
      </c>
      <c r="M2357" s="271"/>
      <c r="N2357" s="271"/>
      <c r="O2357" s="271"/>
    </row>
    <row r="2358" spans="3:15" s="421" customFormat="1" ht="15" customHeight="1">
      <c r="C2358" s="391">
        <v>379</v>
      </c>
      <c r="D2358" s="414" t="s">
        <v>2221</v>
      </c>
      <c r="E2358" s="417">
        <v>1400498</v>
      </c>
      <c r="F2358" s="1475" t="s">
        <v>3100</v>
      </c>
      <c r="G2358" s="1476"/>
      <c r="H2358" s="1477"/>
      <c r="I2358" s="424">
        <v>10</v>
      </c>
      <c r="J2358" s="417">
        <v>0.3</v>
      </c>
      <c r="K2358" s="954">
        <v>3</v>
      </c>
      <c r="M2358" s="271"/>
      <c r="N2358" s="271"/>
      <c r="O2358" s="271"/>
    </row>
    <row r="2359" spans="3:15" s="421" customFormat="1" ht="15" customHeight="1">
      <c r="C2359" s="391">
        <v>380</v>
      </c>
      <c r="D2359" s="414" t="s">
        <v>2221</v>
      </c>
      <c r="E2359" s="417">
        <v>1400498</v>
      </c>
      <c r="F2359" s="1475" t="s">
        <v>3100</v>
      </c>
      <c r="G2359" s="1476"/>
      <c r="H2359" s="1477"/>
      <c r="I2359" s="424">
        <v>5</v>
      </c>
      <c r="J2359" s="417">
        <v>0.3</v>
      </c>
      <c r="K2359" s="954">
        <v>1.5</v>
      </c>
      <c r="M2359" s="271"/>
      <c r="N2359" s="271"/>
      <c r="O2359" s="271"/>
    </row>
    <row r="2360" spans="3:15" s="421" customFormat="1" ht="15" customHeight="1">
      <c r="C2360" s="391">
        <v>381</v>
      </c>
      <c r="D2360" s="414" t="s">
        <v>2221</v>
      </c>
      <c r="E2360" s="417">
        <v>1400498</v>
      </c>
      <c r="F2360" s="1475" t="s">
        <v>3100</v>
      </c>
      <c r="G2360" s="1476"/>
      <c r="H2360" s="1477"/>
      <c r="I2360" s="424">
        <v>28</v>
      </c>
      <c r="J2360" s="417">
        <v>0.3</v>
      </c>
      <c r="K2360" s="954">
        <v>8.4</v>
      </c>
      <c r="M2360" s="271"/>
      <c r="N2360" s="271"/>
      <c r="O2360" s="271"/>
    </row>
    <row r="2361" spans="3:15" s="421" customFormat="1" ht="15" customHeight="1">
      <c r="C2361" s="391">
        <v>382</v>
      </c>
      <c r="D2361" s="414" t="s">
        <v>2221</v>
      </c>
      <c r="E2361" s="417">
        <v>1400498</v>
      </c>
      <c r="F2361" s="1475" t="s">
        <v>3100</v>
      </c>
      <c r="G2361" s="1476"/>
      <c r="H2361" s="1477"/>
      <c r="I2361" s="424">
        <v>7</v>
      </c>
      <c r="J2361" s="417">
        <v>0.3</v>
      </c>
      <c r="K2361" s="954">
        <v>2.1</v>
      </c>
      <c r="M2361" s="271"/>
      <c r="N2361" s="271"/>
      <c r="O2361" s="271"/>
    </row>
    <row r="2362" spans="3:15" s="421" customFormat="1" ht="15" customHeight="1">
      <c r="C2362" s="391">
        <v>383</v>
      </c>
      <c r="D2362" s="414" t="s">
        <v>2221</v>
      </c>
      <c r="E2362" s="417">
        <v>1280427</v>
      </c>
      <c r="F2362" s="1475" t="s">
        <v>5654</v>
      </c>
      <c r="G2362" s="1476"/>
      <c r="H2362" s="1477"/>
      <c r="I2362" s="424">
        <v>5</v>
      </c>
      <c r="J2362" s="417">
        <v>0.2</v>
      </c>
      <c r="K2362" s="954">
        <v>1</v>
      </c>
      <c r="M2362" s="271"/>
      <c r="N2362" s="271"/>
      <c r="O2362" s="271"/>
    </row>
    <row r="2363" spans="3:15" s="421" customFormat="1" ht="15" customHeight="1">
      <c r="C2363" s="391">
        <v>384</v>
      </c>
      <c r="D2363" s="414" t="s">
        <v>2221</v>
      </c>
      <c r="E2363" s="417">
        <v>1365597</v>
      </c>
      <c r="F2363" s="1475" t="s">
        <v>5655</v>
      </c>
      <c r="G2363" s="1476"/>
      <c r="H2363" s="1477"/>
      <c r="I2363" s="424">
        <v>8</v>
      </c>
      <c r="J2363" s="417">
        <v>0.2</v>
      </c>
      <c r="K2363" s="954">
        <v>1.6</v>
      </c>
      <c r="M2363" s="271"/>
      <c r="N2363" s="271"/>
      <c r="O2363" s="271"/>
    </row>
    <row r="2364" spans="3:15" s="421" customFormat="1" ht="15" customHeight="1">
      <c r="C2364" s="391">
        <v>385</v>
      </c>
      <c r="D2364" s="414" t="s">
        <v>2221</v>
      </c>
      <c r="E2364" s="417">
        <v>1765073</v>
      </c>
      <c r="F2364" s="1475" t="s">
        <v>5656</v>
      </c>
      <c r="G2364" s="1476"/>
      <c r="H2364" s="1477"/>
      <c r="I2364" s="424">
        <v>26</v>
      </c>
      <c r="J2364" s="417">
        <v>0.3</v>
      </c>
      <c r="K2364" s="954">
        <v>7.8</v>
      </c>
      <c r="M2364" s="271"/>
      <c r="N2364" s="271"/>
      <c r="O2364" s="271"/>
    </row>
    <row r="2365" spans="3:15" s="421" customFormat="1" ht="15" customHeight="1">
      <c r="C2365" s="391">
        <v>386</v>
      </c>
      <c r="D2365" s="414" t="s">
        <v>2221</v>
      </c>
      <c r="E2365" s="417">
        <v>1499073</v>
      </c>
      <c r="F2365" s="1475" t="s">
        <v>3255</v>
      </c>
      <c r="G2365" s="1476"/>
      <c r="H2365" s="1477"/>
      <c r="I2365" s="424">
        <v>8</v>
      </c>
      <c r="J2365" s="417">
        <v>0.3</v>
      </c>
      <c r="K2365" s="954">
        <v>2.4</v>
      </c>
      <c r="M2365" s="271"/>
      <c r="N2365" s="271"/>
      <c r="O2365" s="271"/>
    </row>
    <row r="2366" spans="3:15" s="421" customFormat="1" ht="15" customHeight="1">
      <c r="C2366" s="391">
        <v>387</v>
      </c>
      <c r="D2366" s="414" t="s">
        <v>2221</v>
      </c>
      <c r="E2366" s="417">
        <v>1535857</v>
      </c>
      <c r="F2366" s="1475" t="s">
        <v>5657</v>
      </c>
      <c r="G2366" s="1476"/>
      <c r="H2366" s="1477"/>
      <c r="I2366" s="424">
        <v>55</v>
      </c>
      <c r="J2366" s="417">
        <v>0.5</v>
      </c>
      <c r="K2366" s="954">
        <v>27.5</v>
      </c>
      <c r="M2366" s="271"/>
      <c r="N2366" s="271"/>
      <c r="O2366" s="271"/>
    </row>
    <row r="2367" spans="3:15" s="421" customFormat="1" ht="15" customHeight="1">
      <c r="C2367" s="391">
        <v>388</v>
      </c>
      <c r="D2367" s="414" t="s">
        <v>2221</v>
      </c>
      <c r="E2367" s="417">
        <v>1538995</v>
      </c>
      <c r="F2367" s="1475" t="s">
        <v>3257</v>
      </c>
      <c r="G2367" s="1476"/>
      <c r="H2367" s="1477"/>
      <c r="I2367" s="424">
        <v>65</v>
      </c>
      <c r="J2367" s="417">
        <v>0.2</v>
      </c>
      <c r="K2367" s="954">
        <v>13</v>
      </c>
      <c r="M2367" s="271"/>
      <c r="N2367" s="271"/>
      <c r="O2367" s="271"/>
    </row>
    <row r="2368" spans="3:15" s="421" customFormat="1" ht="15" customHeight="1">
      <c r="C2368" s="391">
        <v>389</v>
      </c>
      <c r="D2368" s="414" t="s">
        <v>2221</v>
      </c>
      <c r="E2368" s="417">
        <v>1765074</v>
      </c>
      <c r="F2368" s="1475" t="s">
        <v>5658</v>
      </c>
      <c r="G2368" s="1476"/>
      <c r="H2368" s="1477"/>
      <c r="I2368" s="424">
        <v>30</v>
      </c>
      <c r="J2368" s="417">
        <v>0.2</v>
      </c>
      <c r="K2368" s="954">
        <v>6</v>
      </c>
      <c r="M2368" s="271"/>
      <c r="N2368" s="271"/>
      <c r="O2368" s="271"/>
    </row>
    <row r="2369" spans="3:15" s="421" customFormat="1" ht="15" customHeight="1">
      <c r="C2369" s="391">
        <v>390</v>
      </c>
      <c r="D2369" s="414" t="s">
        <v>2221</v>
      </c>
      <c r="E2369" s="417">
        <v>1350217</v>
      </c>
      <c r="F2369" s="1475" t="s">
        <v>3259</v>
      </c>
      <c r="G2369" s="1476"/>
      <c r="H2369" s="1477"/>
      <c r="I2369" s="424">
        <v>2</v>
      </c>
      <c r="J2369" s="417">
        <v>0.1</v>
      </c>
      <c r="K2369" s="954">
        <v>0.2</v>
      </c>
      <c r="M2369" s="271"/>
      <c r="N2369" s="271"/>
      <c r="O2369" s="271"/>
    </row>
    <row r="2370" spans="3:15" s="421" customFormat="1" ht="15" customHeight="1">
      <c r="C2370" s="391">
        <v>391</v>
      </c>
      <c r="D2370" s="414" t="s">
        <v>2221</v>
      </c>
      <c r="E2370" s="417">
        <v>1048178</v>
      </c>
      <c r="F2370" s="1475" t="s">
        <v>3138</v>
      </c>
      <c r="G2370" s="1476"/>
      <c r="H2370" s="1477"/>
      <c r="I2370" s="424">
        <v>60</v>
      </c>
      <c r="J2370" s="417">
        <v>0.1</v>
      </c>
      <c r="K2370" s="954">
        <v>6</v>
      </c>
      <c r="M2370" s="271"/>
      <c r="N2370" s="271"/>
      <c r="O2370" s="271"/>
    </row>
    <row r="2371" spans="3:15" s="421" customFormat="1" ht="15" customHeight="1">
      <c r="C2371" s="391">
        <v>392</v>
      </c>
      <c r="D2371" s="414" t="s">
        <v>2221</v>
      </c>
      <c r="E2371" s="417">
        <v>1034151</v>
      </c>
      <c r="F2371" s="1475" t="s">
        <v>3139</v>
      </c>
      <c r="G2371" s="1476"/>
      <c r="H2371" s="1477"/>
      <c r="I2371" s="424">
        <v>100</v>
      </c>
      <c r="J2371" s="417">
        <v>0.1</v>
      </c>
      <c r="K2371" s="954">
        <v>10</v>
      </c>
      <c r="M2371" s="271"/>
      <c r="N2371" s="271"/>
      <c r="O2371" s="271"/>
    </row>
    <row r="2372" spans="3:15" s="421" customFormat="1" ht="15" customHeight="1">
      <c r="C2372" s="391">
        <v>393</v>
      </c>
      <c r="D2372" s="414" t="s">
        <v>2221</v>
      </c>
      <c r="E2372" s="417">
        <v>1034150</v>
      </c>
      <c r="F2372" s="1475" t="s">
        <v>3140</v>
      </c>
      <c r="G2372" s="1476"/>
      <c r="H2372" s="1477"/>
      <c r="I2372" s="424">
        <v>105</v>
      </c>
      <c r="J2372" s="417">
        <v>0.1</v>
      </c>
      <c r="K2372" s="954">
        <v>10.5</v>
      </c>
      <c r="M2372" s="271"/>
      <c r="N2372" s="271"/>
      <c r="O2372" s="271"/>
    </row>
    <row r="2373" spans="3:15" s="421" customFormat="1" ht="15" customHeight="1">
      <c r="C2373" s="391">
        <v>394</v>
      </c>
      <c r="D2373" s="414" t="s">
        <v>2221</v>
      </c>
      <c r="E2373" s="417">
        <v>1034150</v>
      </c>
      <c r="F2373" s="1475" t="s">
        <v>3140</v>
      </c>
      <c r="G2373" s="1476"/>
      <c r="H2373" s="1477"/>
      <c r="I2373" s="424">
        <v>35</v>
      </c>
      <c r="J2373" s="417">
        <v>0.1</v>
      </c>
      <c r="K2373" s="954">
        <v>3.5</v>
      </c>
      <c r="M2373" s="271"/>
      <c r="N2373" s="271"/>
      <c r="O2373" s="271"/>
    </row>
    <row r="2374" spans="3:15" s="421" customFormat="1" ht="15" customHeight="1">
      <c r="C2374" s="391">
        <v>395</v>
      </c>
      <c r="D2374" s="414" t="s">
        <v>2221</v>
      </c>
      <c r="E2374" s="417">
        <v>1088711</v>
      </c>
      <c r="F2374" s="1475" t="s">
        <v>3200</v>
      </c>
      <c r="G2374" s="1476"/>
      <c r="H2374" s="1477"/>
      <c r="I2374" s="424">
        <v>50</v>
      </c>
      <c r="J2374" s="417">
        <v>0.3</v>
      </c>
      <c r="K2374" s="954">
        <v>15</v>
      </c>
      <c r="M2374" s="271"/>
      <c r="N2374" s="271"/>
      <c r="O2374" s="271"/>
    </row>
    <row r="2375" spans="3:15" s="421" customFormat="1" ht="15" customHeight="1">
      <c r="C2375" s="391">
        <v>396</v>
      </c>
      <c r="D2375" s="414" t="s">
        <v>2221</v>
      </c>
      <c r="E2375" s="417">
        <v>1088711</v>
      </c>
      <c r="F2375" s="1475" t="s">
        <v>3200</v>
      </c>
      <c r="G2375" s="1476"/>
      <c r="H2375" s="1477"/>
      <c r="I2375" s="424">
        <v>22</v>
      </c>
      <c r="J2375" s="417">
        <v>0.4</v>
      </c>
      <c r="K2375" s="954">
        <v>8.8000000000000007</v>
      </c>
      <c r="M2375" s="271"/>
      <c r="N2375" s="271"/>
      <c r="O2375" s="271"/>
    </row>
    <row r="2376" spans="3:15" s="421" customFormat="1" ht="15" customHeight="1">
      <c r="C2376" s="391">
        <v>397</v>
      </c>
      <c r="D2376" s="414" t="s">
        <v>2221</v>
      </c>
      <c r="E2376" s="417">
        <v>1088711</v>
      </c>
      <c r="F2376" s="1475" t="s">
        <v>3200</v>
      </c>
      <c r="G2376" s="1476"/>
      <c r="H2376" s="1477"/>
      <c r="I2376" s="424">
        <v>29</v>
      </c>
      <c r="J2376" s="417">
        <v>0.4</v>
      </c>
      <c r="K2376" s="954">
        <v>11.600000000000001</v>
      </c>
      <c r="M2376" s="271"/>
      <c r="N2376" s="271"/>
      <c r="O2376" s="271"/>
    </row>
    <row r="2377" spans="3:15" s="421" customFormat="1" ht="15" customHeight="1">
      <c r="C2377" s="391">
        <v>398</v>
      </c>
      <c r="D2377" s="414" t="s">
        <v>2221</v>
      </c>
      <c r="E2377" s="417">
        <v>1400353</v>
      </c>
      <c r="F2377" s="1475" t="s">
        <v>3141</v>
      </c>
      <c r="G2377" s="1476"/>
      <c r="H2377" s="1477"/>
      <c r="I2377" s="424">
        <v>100</v>
      </c>
      <c r="J2377" s="417">
        <v>0.8</v>
      </c>
      <c r="K2377" s="954">
        <v>80</v>
      </c>
      <c r="M2377" s="271"/>
      <c r="N2377" s="271"/>
      <c r="O2377" s="271"/>
    </row>
    <row r="2378" spans="3:15" s="421" customFormat="1" ht="15" customHeight="1">
      <c r="C2378" s="391">
        <v>399</v>
      </c>
      <c r="D2378" s="414" t="s">
        <v>2221</v>
      </c>
      <c r="E2378" s="417">
        <v>1400353</v>
      </c>
      <c r="F2378" s="1475" t="s">
        <v>3141</v>
      </c>
      <c r="G2378" s="1476"/>
      <c r="H2378" s="1477"/>
      <c r="I2378" s="424">
        <v>27</v>
      </c>
      <c r="J2378" s="417">
        <v>0.5</v>
      </c>
      <c r="K2378" s="954">
        <v>13.5</v>
      </c>
      <c r="M2378" s="271"/>
      <c r="N2378" s="271"/>
      <c r="O2378" s="271"/>
    </row>
    <row r="2379" spans="3:15" s="421" customFormat="1" ht="15" customHeight="1">
      <c r="C2379" s="391">
        <v>400</v>
      </c>
      <c r="D2379" s="414" t="s">
        <v>2221</v>
      </c>
      <c r="E2379" s="417">
        <v>1260244</v>
      </c>
      <c r="F2379" s="1475" t="s">
        <v>2239</v>
      </c>
      <c r="G2379" s="1476"/>
      <c r="H2379" s="1477"/>
      <c r="I2379" s="424">
        <v>5</v>
      </c>
      <c r="J2379" s="417">
        <v>0.5</v>
      </c>
      <c r="K2379" s="954">
        <v>2.5</v>
      </c>
      <c r="M2379" s="271"/>
      <c r="N2379" s="271"/>
      <c r="O2379" s="271"/>
    </row>
    <row r="2380" spans="3:15" s="421" customFormat="1" ht="15" customHeight="1">
      <c r="C2380" s="391">
        <v>401</v>
      </c>
      <c r="D2380" s="414" t="s">
        <v>2221</v>
      </c>
      <c r="E2380" s="417">
        <v>1260244</v>
      </c>
      <c r="F2380" s="1475" t="s">
        <v>2239</v>
      </c>
      <c r="G2380" s="1476"/>
      <c r="H2380" s="1477"/>
      <c r="I2380" s="424">
        <v>4</v>
      </c>
      <c r="J2380" s="417">
        <v>0.4</v>
      </c>
      <c r="K2380" s="954">
        <v>1.6</v>
      </c>
      <c r="M2380" s="271"/>
      <c r="N2380" s="271"/>
      <c r="O2380" s="271"/>
    </row>
    <row r="2381" spans="3:15" s="421" customFormat="1" ht="15" customHeight="1">
      <c r="C2381" s="391">
        <v>402</v>
      </c>
      <c r="D2381" s="414" t="s">
        <v>2221</v>
      </c>
      <c r="E2381" s="417">
        <v>1260244</v>
      </c>
      <c r="F2381" s="1475" t="s">
        <v>2239</v>
      </c>
      <c r="G2381" s="1476"/>
      <c r="H2381" s="1477"/>
      <c r="I2381" s="424">
        <v>20</v>
      </c>
      <c r="J2381" s="417">
        <v>0.4</v>
      </c>
      <c r="K2381" s="954">
        <v>8</v>
      </c>
      <c r="M2381" s="271"/>
      <c r="N2381" s="271"/>
      <c r="O2381" s="271"/>
    </row>
    <row r="2382" spans="3:15" s="421" customFormat="1" ht="15" customHeight="1">
      <c r="C2382" s="391">
        <v>403</v>
      </c>
      <c r="D2382" s="414" t="s">
        <v>2221</v>
      </c>
      <c r="E2382" s="417">
        <v>1260244</v>
      </c>
      <c r="F2382" s="1475" t="s">
        <v>2239</v>
      </c>
      <c r="G2382" s="1476"/>
      <c r="H2382" s="1477"/>
      <c r="I2382" s="424">
        <v>2</v>
      </c>
      <c r="J2382" s="417">
        <v>0.4</v>
      </c>
      <c r="K2382" s="954">
        <v>0.8</v>
      </c>
      <c r="M2382" s="271"/>
      <c r="N2382" s="271"/>
      <c r="O2382" s="271"/>
    </row>
    <row r="2383" spans="3:15" s="421" customFormat="1" ht="15" customHeight="1">
      <c r="C2383" s="391">
        <v>404</v>
      </c>
      <c r="D2383" s="414" t="s">
        <v>2221</v>
      </c>
      <c r="E2383" s="417">
        <v>1260244</v>
      </c>
      <c r="F2383" s="1475" t="s">
        <v>2239</v>
      </c>
      <c r="G2383" s="1476"/>
      <c r="H2383" s="1477"/>
      <c r="I2383" s="424">
        <v>25</v>
      </c>
      <c r="J2383" s="417">
        <v>0.5</v>
      </c>
      <c r="K2383" s="954">
        <v>12.5</v>
      </c>
      <c r="M2383" s="271"/>
      <c r="N2383" s="271"/>
      <c r="O2383" s="271"/>
    </row>
    <row r="2384" spans="3:15" s="421" customFormat="1" ht="15" customHeight="1">
      <c r="C2384" s="391">
        <v>405</v>
      </c>
      <c r="D2384" s="414" t="s">
        <v>2221</v>
      </c>
      <c r="E2384" s="417">
        <v>1260244</v>
      </c>
      <c r="F2384" s="1475" t="s">
        <v>2239</v>
      </c>
      <c r="G2384" s="1476"/>
      <c r="H2384" s="1477"/>
      <c r="I2384" s="424">
        <v>22</v>
      </c>
      <c r="J2384" s="417">
        <v>0.5</v>
      </c>
      <c r="K2384" s="954">
        <v>11</v>
      </c>
      <c r="M2384" s="271"/>
      <c r="N2384" s="271"/>
      <c r="O2384" s="271"/>
    </row>
    <row r="2385" spans="3:15" s="421" customFormat="1" ht="15" customHeight="1">
      <c r="C2385" s="391">
        <v>406</v>
      </c>
      <c r="D2385" s="414" t="s">
        <v>2221</v>
      </c>
      <c r="E2385" s="417">
        <v>1260244</v>
      </c>
      <c r="F2385" s="1475" t="s">
        <v>2239</v>
      </c>
      <c r="G2385" s="1476"/>
      <c r="H2385" s="1477"/>
      <c r="I2385" s="424">
        <v>10</v>
      </c>
      <c r="J2385" s="417">
        <v>0.5</v>
      </c>
      <c r="K2385" s="954">
        <v>5</v>
      </c>
      <c r="M2385" s="271"/>
      <c r="N2385" s="271"/>
      <c r="O2385" s="271"/>
    </row>
    <row r="2386" spans="3:15" s="421" customFormat="1" ht="15" customHeight="1">
      <c r="C2386" s="391">
        <v>407</v>
      </c>
      <c r="D2386" s="414" t="s">
        <v>2221</v>
      </c>
      <c r="E2386" s="417">
        <v>1260244</v>
      </c>
      <c r="F2386" s="1475" t="s">
        <v>2239</v>
      </c>
      <c r="G2386" s="1476"/>
      <c r="H2386" s="1477"/>
      <c r="I2386" s="424">
        <v>5</v>
      </c>
      <c r="J2386" s="417">
        <v>0.5</v>
      </c>
      <c r="K2386" s="954">
        <v>2.5</v>
      </c>
      <c r="M2386" s="271"/>
      <c r="N2386" s="271"/>
      <c r="O2386" s="271"/>
    </row>
    <row r="2387" spans="3:15" s="421" customFormat="1" ht="15" customHeight="1">
      <c r="C2387" s="391">
        <v>408</v>
      </c>
      <c r="D2387" s="414" t="s">
        <v>2221</v>
      </c>
      <c r="E2387" s="417">
        <v>1260244</v>
      </c>
      <c r="F2387" s="1475" t="s">
        <v>2239</v>
      </c>
      <c r="G2387" s="1476"/>
      <c r="H2387" s="1477"/>
      <c r="I2387" s="424">
        <v>6</v>
      </c>
      <c r="J2387" s="417">
        <v>0.5</v>
      </c>
      <c r="K2387" s="954">
        <v>3</v>
      </c>
      <c r="M2387" s="271"/>
      <c r="N2387" s="271"/>
      <c r="O2387" s="271"/>
    </row>
    <row r="2388" spans="3:15" s="421" customFormat="1" ht="15" customHeight="1">
      <c r="C2388" s="391">
        <v>409</v>
      </c>
      <c r="D2388" s="414" t="s">
        <v>2221</v>
      </c>
      <c r="E2388" s="417">
        <v>1260244</v>
      </c>
      <c r="F2388" s="1475" t="s">
        <v>2239</v>
      </c>
      <c r="G2388" s="1476"/>
      <c r="H2388" s="1477"/>
      <c r="I2388" s="424">
        <v>6</v>
      </c>
      <c r="J2388" s="417">
        <v>0.5</v>
      </c>
      <c r="K2388" s="954">
        <v>3</v>
      </c>
      <c r="M2388" s="271"/>
      <c r="N2388" s="271"/>
      <c r="O2388" s="271"/>
    </row>
    <row r="2389" spans="3:15" s="421" customFormat="1" ht="15" customHeight="1">
      <c r="C2389" s="391">
        <v>410</v>
      </c>
      <c r="D2389" s="414" t="s">
        <v>2221</v>
      </c>
      <c r="E2389" s="417">
        <v>1260244</v>
      </c>
      <c r="F2389" s="1475" t="s">
        <v>2239</v>
      </c>
      <c r="G2389" s="1476"/>
      <c r="H2389" s="1477"/>
      <c r="I2389" s="424">
        <v>2</v>
      </c>
      <c r="J2389" s="417">
        <v>0.5</v>
      </c>
      <c r="K2389" s="954">
        <v>1</v>
      </c>
      <c r="M2389" s="271"/>
      <c r="N2389" s="271"/>
      <c r="O2389" s="271"/>
    </row>
    <row r="2390" spans="3:15" s="421" customFormat="1" ht="15" customHeight="1">
      <c r="C2390" s="391">
        <v>411</v>
      </c>
      <c r="D2390" s="414" t="s">
        <v>2221</v>
      </c>
      <c r="E2390" s="417">
        <v>1260244</v>
      </c>
      <c r="F2390" s="1475" t="s">
        <v>2239</v>
      </c>
      <c r="G2390" s="1476"/>
      <c r="H2390" s="1477"/>
      <c r="I2390" s="424">
        <v>5</v>
      </c>
      <c r="J2390" s="417">
        <v>0.5</v>
      </c>
      <c r="K2390" s="954">
        <v>2.5</v>
      </c>
      <c r="M2390" s="271"/>
      <c r="N2390" s="271"/>
      <c r="O2390" s="271"/>
    </row>
    <row r="2391" spans="3:15" s="421" customFormat="1" ht="15" customHeight="1">
      <c r="C2391" s="391">
        <v>412</v>
      </c>
      <c r="D2391" s="414" t="s">
        <v>2221</v>
      </c>
      <c r="E2391" s="417">
        <v>1080635</v>
      </c>
      <c r="F2391" s="1475" t="s">
        <v>3142</v>
      </c>
      <c r="G2391" s="1476"/>
      <c r="H2391" s="1477"/>
      <c r="I2391" s="424">
        <v>120</v>
      </c>
      <c r="J2391" s="417">
        <v>0.6</v>
      </c>
      <c r="K2391" s="954">
        <v>72</v>
      </c>
      <c r="M2391" s="271"/>
      <c r="N2391" s="271"/>
      <c r="O2391" s="271"/>
    </row>
    <row r="2392" spans="3:15" s="421" customFormat="1" ht="15" customHeight="1">
      <c r="C2392" s="391">
        <v>413</v>
      </c>
      <c r="D2392" s="414" t="s">
        <v>2221</v>
      </c>
      <c r="E2392" s="417">
        <v>1334474</v>
      </c>
      <c r="F2392" s="1475" t="s">
        <v>3101</v>
      </c>
      <c r="G2392" s="1476"/>
      <c r="H2392" s="1477"/>
      <c r="I2392" s="424">
        <v>378</v>
      </c>
      <c r="J2392" s="417">
        <v>0.1</v>
      </c>
      <c r="K2392" s="954">
        <v>37.800000000000004</v>
      </c>
      <c r="M2392" s="271"/>
      <c r="N2392" s="271"/>
      <c r="O2392" s="271"/>
    </row>
    <row r="2393" spans="3:15" s="421" customFormat="1" ht="15" customHeight="1">
      <c r="C2393" s="391">
        <v>414</v>
      </c>
      <c r="D2393" s="414" t="s">
        <v>2221</v>
      </c>
      <c r="E2393" s="417">
        <v>1334474</v>
      </c>
      <c r="F2393" s="1475" t="s">
        <v>3101</v>
      </c>
      <c r="G2393" s="1476"/>
      <c r="H2393" s="1477"/>
      <c r="I2393" s="424">
        <v>166</v>
      </c>
      <c r="J2393" s="417">
        <v>0.1</v>
      </c>
      <c r="K2393" s="954">
        <v>16.600000000000001</v>
      </c>
      <c r="M2393" s="271"/>
      <c r="N2393" s="271"/>
      <c r="O2393" s="271"/>
    </row>
    <row r="2394" spans="3:15" s="421" customFormat="1" ht="15" customHeight="1">
      <c r="C2394" s="391">
        <v>415</v>
      </c>
      <c r="D2394" s="414" t="s">
        <v>2221</v>
      </c>
      <c r="E2394" s="417">
        <v>1334474</v>
      </c>
      <c r="F2394" s="1475" t="s">
        <v>3101</v>
      </c>
      <c r="G2394" s="1476"/>
      <c r="H2394" s="1477"/>
      <c r="I2394" s="424">
        <v>20</v>
      </c>
      <c r="J2394" s="417">
        <v>0.1</v>
      </c>
      <c r="K2394" s="954">
        <v>2</v>
      </c>
      <c r="M2394" s="271"/>
      <c r="N2394" s="271"/>
      <c r="O2394" s="271"/>
    </row>
    <row r="2395" spans="3:15" s="421" customFormat="1" ht="15" customHeight="1">
      <c r="C2395" s="391">
        <v>416</v>
      </c>
      <c r="D2395" s="414" t="s">
        <v>2221</v>
      </c>
      <c r="E2395" s="417">
        <v>1334474</v>
      </c>
      <c r="F2395" s="1475" t="s">
        <v>3101</v>
      </c>
      <c r="G2395" s="1476"/>
      <c r="H2395" s="1477"/>
      <c r="I2395" s="424">
        <v>5</v>
      </c>
      <c r="J2395" s="417">
        <v>0.1</v>
      </c>
      <c r="K2395" s="954">
        <v>0.5</v>
      </c>
      <c r="M2395" s="271"/>
      <c r="N2395" s="271"/>
      <c r="O2395" s="271"/>
    </row>
    <row r="2396" spans="3:15" s="421" customFormat="1" ht="15" customHeight="1">
      <c r="C2396" s="391">
        <v>417</v>
      </c>
      <c r="D2396" s="414" t="s">
        <v>2221</v>
      </c>
      <c r="E2396" s="417">
        <v>1334474</v>
      </c>
      <c r="F2396" s="1475" t="s">
        <v>3101</v>
      </c>
      <c r="G2396" s="1476"/>
      <c r="H2396" s="1477"/>
      <c r="I2396" s="424">
        <v>76</v>
      </c>
      <c r="J2396" s="417">
        <v>0.1</v>
      </c>
      <c r="K2396" s="954">
        <v>7.6000000000000005</v>
      </c>
      <c r="M2396" s="271"/>
      <c r="N2396" s="271"/>
      <c r="O2396" s="271"/>
    </row>
    <row r="2397" spans="3:15" s="421" customFormat="1" ht="15" customHeight="1">
      <c r="C2397" s="391">
        <v>418</v>
      </c>
      <c r="D2397" s="414" t="s">
        <v>2221</v>
      </c>
      <c r="E2397" s="417">
        <v>1334474</v>
      </c>
      <c r="F2397" s="1475" t="s">
        <v>3101</v>
      </c>
      <c r="G2397" s="1476"/>
      <c r="H2397" s="1477"/>
      <c r="I2397" s="424">
        <v>21</v>
      </c>
      <c r="J2397" s="417">
        <v>0.1</v>
      </c>
      <c r="K2397" s="954">
        <v>2.1</v>
      </c>
      <c r="M2397" s="271"/>
      <c r="N2397" s="271"/>
      <c r="O2397" s="271"/>
    </row>
    <row r="2398" spans="3:15" s="421" customFormat="1" ht="15" customHeight="1">
      <c r="C2398" s="391">
        <v>419</v>
      </c>
      <c r="D2398" s="414" t="s">
        <v>2221</v>
      </c>
      <c r="E2398" s="417">
        <v>1334471</v>
      </c>
      <c r="F2398" s="1475" t="s">
        <v>3102</v>
      </c>
      <c r="G2398" s="1476"/>
      <c r="H2398" s="1477"/>
      <c r="I2398" s="424">
        <v>7</v>
      </c>
      <c r="J2398" s="417">
        <v>0.1</v>
      </c>
      <c r="K2398" s="954">
        <v>0.70000000000000007</v>
      </c>
      <c r="M2398" s="271"/>
      <c r="N2398" s="271"/>
      <c r="O2398" s="271"/>
    </row>
    <row r="2399" spans="3:15" s="421" customFormat="1" ht="15" customHeight="1">
      <c r="C2399" s="391">
        <v>420</v>
      </c>
      <c r="D2399" s="414" t="s">
        <v>2221</v>
      </c>
      <c r="E2399" s="417">
        <v>1334471</v>
      </c>
      <c r="F2399" s="1475" t="s">
        <v>3102</v>
      </c>
      <c r="G2399" s="1476"/>
      <c r="H2399" s="1477"/>
      <c r="I2399" s="424">
        <v>16</v>
      </c>
      <c r="J2399" s="417">
        <v>0.1</v>
      </c>
      <c r="K2399" s="954">
        <v>1.6</v>
      </c>
      <c r="M2399" s="271"/>
      <c r="N2399" s="271"/>
      <c r="O2399" s="271"/>
    </row>
    <row r="2400" spans="3:15" s="421" customFormat="1" ht="15" customHeight="1">
      <c r="C2400" s="391">
        <v>421</v>
      </c>
      <c r="D2400" s="414" t="s">
        <v>2221</v>
      </c>
      <c r="E2400" s="417">
        <v>1334471</v>
      </c>
      <c r="F2400" s="1475" t="s">
        <v>3102</v>
      </c>
      <c r="G2400" s="1476"/>
      <c r="H2400" s="1477"/>
      <c r="I2400" s="424">
        <v>6</v>
      </c>
      <c r="J2400" s="417">
        <v>0.1</v>
      </c>
      <c r="K2400" s="954">
        <v>0.60000000000000009</v>
      </c>
      <c r="M2400" s="271"/>
      <c r="N2400" s="271"/>
      <c r="O2400" s="271"/>
    </row>
    <row r="2401" spans="3:15" s="421" customFormat="1" ht="15" customHeight="1">
      <c r="C2401" s="391">
        <v>422</v>
      </c>
      <c r="D2401" s="414" t="s">
        <v>2221</v>
      </c>
      <c r="E2401" s="417">
        <v>1334471</v>
      </c>
      <c r="F2401" s="1475" t="s">
        <v>3102</v>
      </c>
      <c r="G2401" s="1476"/>
      <c r="H2401" s="1477"/>
      <c r="I2401" s="424">
        <v>1</v>
      </c>
      <c r="J2401" s="417">
        <v>0.1</v>
      </c>
      <c r="K2401" s="954">
        <v>0.1</v>
      </c>
      <c r="M2401" s="271"/>
      <c r="N2401" s="271"/>
      <c r="O2401" s="271"/>
    </row>
    <row r="2402" spans="3:15" s="421" customFormat="1" ht="15" customHeight="1">
      <c r="C2402" s="391">
        <v>423</v>
      </c>
      <c r="D2402" s="414" t="s">
        <v>2221</v>
      </c>
      <c r="E2402" s="417">
        <v>1334471</v>
      </c>
      <c r="F2402" s="1475" t="s">
        <v>3102</v>
      </c>
      <c r="G2402" s="1476"/>
      <c r="H2402" s="1477"/>
      <c r="I2402" s="424">
        <v>1</v>
      </c>
      <c r="J2402" s="417">
        <v>0.1</v>
      </c>
      <c r="K2402" s="954">
        <v>0.1</v>
      </c>
      <c r="M2402" s="271"/>
      <c r="N2402" s="271"/>
      <c r="O2402" s="271"/>
    </row>
    <row r="2403" spans="3:15" s="421" customFormat="1" ht="15" customHeight="1">
      <c r="C2403" s="391">
        <v>424</v>
      </c>
      <c r="D2403" s="414" t="s">
        <v>2221</v>
      </c>
      <c r="E2403" s="417">
        <v>1334471</v>
      </c>
      <c r="F2403" s="1475" t="s">
        <v>3102</v>
      </c>
      <c r="G2403" s="1476"/>
      <c r="H2403" s="1477"/>
      <c r="I2403" s="424">
        <v>20</v>
      </c>
      <c r="J2403" s="417">
        <v>0.1</v>
      </c>
      <c r="K2403" s="954">
        <v>2</v>
      </c>
      <c r="M2403" s="271"/>
      <c r="N2403" s="271"/>
      <c r="O2403" s="271"/>
    </row>
    <row r="2404" spans="3:15" s="421" customFormat="1" ht="15" customHeight="1">
      <c r="C2404" s="391">
        <v>425</v>
      </c>
      <c r="D2404" s="414" t="s">
        <v>2221</v>
      </c>
      <c r="E2404" s="417">
        <v>1334471</v>
      </c>
      <c r="F2404" s="1475" t="s">
        <v>3102</v>
      </c>
      <c r="G2404" s="1476"/>
      <c r="H2404" s="1477"/>
      <c r="I2404" s="424">
        <v>43</v>
      </c>
      <c r="J2404" s="417">
        <v>0.1</v>
      </c>
      <c r="K2404" s="954">
        <v>4.3</v>
      </c>
      <c r="M2404" s="271"/>
      <c r="N2404" s="271"/>
      <c r="O2404" s="271"/>
    </row>
    <row r="2405" spans="3:15" s="421" customFormat="1" ht="15" customHeight="1">
      <c r="C2405" s="391">
        <v>426</v>
      </c>
      <c r="D2405" s="414" t="s">
        <v>2221</v>
      </c>
      <c r="E2405" s="417">
        <v>1334471</v>
      </c>
      <c r="F2405" s="1475" t="s">
        <v>3102</v>
      </c>
      <c r="G2405" s="1476"/>
      <c r="H2405" s="1477"/>
      <c r="I2405" s="424">
        <v>26</v>
      </c>
      <c r="J2405" s="417">
        <v>0.1</v>
      </c>
      <c r="K2405" s="954">
        <v>2.6</v>
      </c>
      <c r="M2405" s="271"/>
      <c r="N2405" s="271"/>
      <c r="O2405" s="271"/>
    </row>
    <row r="2406" spans="3:15" s="421" customFormat="1" ht="15" customHeight="1">
      <c r="C2406" s="391">
        <v>427</v>
      </c>
      <c r="D2406" s="414" t="s">
        <v>2221</v>
      </c>
      <c r="E2406" s="417">
        <v>1334471</v>
      </c>
      <c r="F2406" s="1475" t="s">
        <v>3102</v>
      </c>
      <c r="G2406" s="1476"/>
      <c r="H2406" s="1477"/>
      <c r="I2406" s="424">
        <v>28</v>
      </c>
      <c r="J2406" s="417">
        <v>0.1</v>
      </c>
      <c r="K2406" s="954">
        <v>2.8000000000000003</v>
      </c>
      <c r="M2406" s="271"/>
      <c r="N2406" s="271"/>
      <c r="O2406" s="271"/>
    </row>
    <row r="2407" spans="3:15" s="421" customFormat="1" ht="15" customHeight="1">
      <c r="C2407" s="391">
        <v>428</v>
      </c>
      <c r="D2407" s="414" t="s">
        <v>2221</v>
      </c>
      <c r="E2407" s="417">
        <v>1334471</v>
      </c>
      <c r="F2407" s="1475" t="s">
        <v>3102</v>
      </c>
      <c r="G2407" s="1476"/>
      <c r="H2407" s="1477"/>
      <c r="I2407" s="424">
        <v>1</v>
      </c>
      <c r="J2407" s="417">
        <v>0.1</v>
      </c>
      <c r="K2407" s="954">
        <v>0.1</v>
      </c>
      <c r="M2407" s="271"/>
      <c r="N2407" s="271"/>
      <c r="O2407" s="271"/>
    </row>
    <row r="2408" spans="3:15" s="421" customFormat="1" ht="15" customHeight="1">
      <c r="C2408" s="391">
        <v>429</v>
      </c>
      <c r="D2408" s="414" t="s">
        <v>2221</v>
      </c>
      <c r="E2408" s="417">
        <v>1334471</v>
      </c>
      <c r="F2408" s="1475" t="s">
        <v>3102</v>
      </c>
      <c r="G2408" s="1476"/>
      <c r="H2408" s="1477"/>
      <c r="I2408" s="424">
        <v>43</v>
      </c>
      <c r="J2408" s="417">
        <v>0.1</v>
      </c>
      <c r="K2408" s="954">
        <v>4.3</v>
      </c>
      <c r="M2408" s="271"/>
      <c r="N2408" s="271"/>
      <c r="O2408" s="271"/>
    </row>
    <row r="2409" spans="3:15" s="421" customFormat="1" ht="15" customHeight="1">
      <c r="C2409" s="391">
        <v>430</v>
      </c>
      <c r="D2409" s="414" t="s">
        <v>2221</v>
      </c>
      <c r="E2409" s="417">
        <v>1334471</v>
      </c>
      <c r="F2409" s="1475" t="s">
        <v>3102</v>
      </c>
      <c r="G2409" s="1476"/>
      <c r="H2409" s="1477"/>
      <c r="I2409" s="424">
        <v>1</v>
      </c>
      <c r="J2409" s="417">
        <v>0.1</v>
      </c>
      <c r="K2409" s="954">
        <v>0.1</v>
      </c>
      <c r="M2409" s="271"/>
      <c r="N2409" s="271"/>
      <c r="O2409" s="271"/>
    </row>
    <row r="2410" spans="3:15" s="421" customFormat="1" ht="15" customHeight="1">
      <c r="C2410" s="391">
        <v>431</v>
      </c>
      <c r="D2410" s="414" t="s">
        <v>2221</v>
      </c>
      <c r="E2410" s="417">
        <v>1334471</v>
      </c>
      <c r="F2410" s="1475" t="s">
        <v>3102</v>
      </c>
      <c r="G2410" s="1476"/>
      <c r="H2410" s="1477"/>
      <c r="I2410" s="424">
        <v>45</v>
      </c>
      <c r="J2410" s="417">
        <v>0.1</v>
      </c>
      <c r="K2410" s="954">
        <v>4.5</v>
      </c>
      <c r="M2410" s="271"/>
      <c r="N2410" s="271"/>
      <c r="O2410" s="271"/>
    </row>
    <row r="2411" spans="3:15" s="421" customFormat="1" ht="15" customHeight="1">
      <c r="C2411" s="391">
        <v>432</v>
      </c>
      <c r="D2411" s="414" t="s">
        <v>2221</v>
      </c>
      <c r="E2411" s="417">
        <v>1334471</v>
      </c>
      <c r="F2411" s="1475" t="s">
        <v>3102</v>
      </c>
      <c r="G2411" s="1476"/>
      <c r="H2411" s="1477"/>
      <c r="I2411" s="424">
        <v>45</v>
      </c>
      <c r="J2411" s="417">
        <v>0.1</v>
      </c>
      <c r="K2411" s="954">
        <v>4.5</v>
      </c>
      <c r="M2411" s="271"/>
      <c r="N2411" s="271"/>
      <c r="O2411" s="271"/>
    </row>
    <row r="2412" spans="3:15" s="421" customFormat="1" ht="15" customHeight="1">
      <c r="C2412" s="391">
        <v>433</v>
      </c>
      <c r="D2412" s="414" t="s">
        <v>2221</v>
      </c>
      <c r="E2412" s="417">
        <v>1327176</v>
      </c>
      <c r="F2412" s="1475" t="s">
        <v>3103</v>
      </c>
      <c r="G2412" s="1476"/>
      <c r="H2412" s="1477"/>
      <c r="I2412" s="424">
        <v>30</v>
      </c>
      <c r="J2412" s="417">
        <v>0.1</v>
      </c>
      <c r="K2412" s="954">
        <v>3</v>
      </c>
      <c r="M2412" s="271"/>
      <c r="N2412" s="271"/>
      <c r="O2412" s="271"/>
    </row>
    <row r="2413" spans="3:15" s="421" customFormat="1" ht="15" customHeight="1">
      <c r="C2413" s="391">
        <v>434</v>
      </c>
      <c r="D2413" s="414" t="s">
        <v>2221</v>
      </c>
      <c r="E2413" s="417">
        <v>1334475</v>
      </c>
      <c r="F2413" s="1475" t="s">
        <v>3104</v>
      </c>
      <c r="G2413" s="1476"/>
      <c r="H2413" s="1477"/>
      <c r="I2413" s="424">
        <v>164</v>
      </c>
      <c r="J2413" s="417">
        <v>0.1</v>
      </c>
      <c r="K2413" s="954">
        <v>16.400000000000002</v>
      </c>
      <c r="M2413" s="271"/>
      <c r="N2413" s="271"/>
      <c r="O2413" s="271"/>
    </row>
    <row r="2414" spans="3:15" s="421" customFormat="1" ht="15" customHeight="1">
      <c r="C2414" s="391">
        <v>435</v>
      </c>
      <c r="D2414" s="414" t="s">
        <v>2221</v>
      </c>
      <c r="E2414" s="417">
        <v>1308083</v>
      </c>
      <c r="F2414" s="1475" t="s">
        <v>5659</v>
      </c>
      <c r="G2414" s="1476"/>
      <c r="H2414" s="1477"/>
      <c r="I2414" s="424">
        <v>1</v>
      </c>
      <c r="J2414" s="417">
        <v>7</v>
      </c>
      <c r="K2414" s="954">
        <v>7</v>
      </c>
      <c r="M2414" s="271"/>
      <c r="N2414" s="271"/>
      <c r="O2414" s="271"/>
    </row>
    <row r="2415" spans="3:15" s="421" customFormat="1" ht="15" customHeight="1">
      <c r="C2415" s="391">
        <v>436</v>
      </c>
      <c r="D2415" s="414" t="s">
        <v>2221</v>
      </c>
      <c r="E2415" s="417">
        <v>1023734</v>
      </c>
      <c r="F2415" s="1475" t="s">
        <v>3372</v>
      </c>
      <c r="G2415" s="1476"/>
      <c r="H2415" s="1477"/>
      <c r="I2415" s="424">
        <v>10</v>
      </c>
      <c r="J2415" s="417">
        <v>0.2</v>
      </c>
      <c r="K2415" s="954">
        <v>2</v>
      </c>
      <c r="M2415" s="271"/>
      <c r="N2415" s="271"/>
      <c r="O2415" s="271"/>
    </row>
    <row r="2416" spans="3:15" s="421" customFormat="1" ht="15" customHeight="1">
      <c r="C2416" s="391">
        <v>437</v>
      </c>
      <c r="D2416" s="414" t="s">
        <v>2221</v>
      </c>
      <c r="E2416" s="417">
        <v>1023734</v>
      </c>
      <c r="F2416" s="1475" t="s">
        <v>3372</v>
      </c>
      <c r="G2416" s="1476"/>
      <c r="H2416" s="1477"/>
      <c r="I2416" s="424">
        <v>5</v>
      </c>
      <c r="J2416" s="417">
        <v>0.2</v>
      </c>
      <c r="K2416" s="954">
        <v>1</v>
      </c>
      <c r="M2416" s="271"/>
      <c r="N2416" s="271"/>
      <c r="O2416" s="271"/>
    </row>
    <row r="2417" spans="3:15" s="421" customFormat="1" ht="15" customHeight="1">
      <c r="C2417" s="391">
        <v>438</v>
      </c>
      <c r="D2417" s="414" t="s">
        <v>2221</v>
      </c>
      <c r="E2417" s="417">
        <v>1023734</v>
      </c>
      <c r="F2417" s="1475" t="s">
        <v>3372</v>
      </c>
      <c r="G2417" s="1476"/>
      <c r="H2417" s="1477"/>
      <c r="I2417" s="424">
        <v>6</v>
      </c>
      <c r="J2417" s="417">
        <v>0.2</v>
      </c>
      <c r="K2417" s="954">
        <v>1.2000000000000002</v>
      </c>
      <c r="M2417" s="271"/>
      <c r="N2417" s="271"/>
      <c r="O2417" s="271"/>
    </row>
    <row r="2418" spans="3:15" s="421" customFormat="1" ht="15" customHeight="1">
      <c r="C2418" s="391">
        <v>439</v>
      </c>
      <c r="D2418" s="414" t="s">
        <v>2221</v>
      </c>
      <c r="E2418" s="417">
        <v>1023734</v>
      </c>
      <c r="F2418" s="1475" t="s">
        <v>3372</v>
      </c>
      <c r="G2418" s="1476"/>
      <c r="H2418" s="1477"/>
      <c r="I2418" s="424">
        <v>6</v>
      </c>
      <c r="J2418" s="417">
        <v>0.2</v>
      </c>
      <c r="K2418" s="954">
        <v>1.2000000000000002</v>
      </c>
      <c r="M2418" s="271"/>
      <c r="N2418" s="271"/>
      <c r="O2418" s="271"/>
    </row>
    <row r="2419" spans="3:15" s="421" customFormat="1" ht="15" customHeight="1">
      <c r="C2419" s="391">
        <v>440</v>
      </c>
      <c r="D2419" s="414" t="s">
        <v>2221</v>
      </c>
      <c r="E2419" s="417">
        <v>1023734</v>
      </c>
      <c r="F2419" s="1475" t="s">
        <v>3372</v>
      </c>
      <c r="G2419" s="1476"/>
      <c r="H2419" s="1477"/>
      <c r="I2419" s="424">
        <v>27</v>
      </c>
      <c r="J2419" s="417">
        <v>0.2</v>
      </c>
      <c r="K2419" s="954">
        <v>5.4</v>
      </c>
      <c r="M2419" s="271"/>
      <c r="N2419" s="271"/>
      <c r="O2419" s="271"/>
    </row>
    <row r="2420" spans="3:15" s="421" customFormat="1" ht="15" customHeight="1">
      <c r="C2420" s="391">
        <v>441</v>
      </c>
      <c r="D2420" s="414" t="s">
        <v>2221</v>
      </c>
      <c r="E2420" s="417">
        <v>1023734</v>
      </c>
      <c r="F2420" s="1475" t="s">
        <v>3372</v>
      </c>
      <c r="G2420" s="1476"/>
      <c r="H2420" s="1477"/>
      <c r="I2420" s="424">
        <v>7</v>
      </c>
      <c r="J2420" s="417">
        <v>0.2</v>
      </c>
      <c r="K2420" s="954">
        <v>1.4000000000000001</v>
      </c>
      <c r="M2420" s="271"/>
      <c r="N2420" s="271"/>
      <c r="O2420" s="271"/>
    </row>
    <row r="2421" spans="3:15" s="421" customFormat="1" ht="15" customHeight="1">
      <c r="C2421" s="391">
        <v>442</v>
      </c>
      <c r="D2421" s="414" t="s">
        <v>2221</v>
      </c>
      <c r="E2421" s="417">
        <v>1285276</v>
      </c>
      <c r="F2421" s="1475" t="s">
        <v>2242</v>
      </c>
      <c r="G2421" s="1476"/>
      <c r="H2421" s="1477"/>
      <c r="I2421" s="424">
        <v>5</v>
      </c>
      <c r="J2421" s="417">
        <v>0.1</v>
      </c>
      <c r="K2421" s="954">
        <v>0.5</v>
      </c>
      <c r="M2421" s="271"/>
      <c r="N2421" s="271"/>
      <c r="O2421" s="271"/>
    </row>
    <row r="2422" spans="3:15" s="421" customFormat="1" ht="15" customHeight="1">
      <c r="C2422" s="391">
        <v>443</v>
      </c>
      <c r="D2422" s="414" t="s">
        <v>2221</v>
      </c>
      <c r="E2422" s="417">
        <v>1145235</v>
      </c>
      <c r="F2422" s="1475" t="s">
        <v>5660</v>
      </c>
      <c r="G2422" s="1476"/>
      <c r="H2422" s="1477"/>
      <c r="I2422" s="424">
        <v>55</v>
      </c>
      <c r="J2422" s="417">
        <v>0.1</v>
      </c>
      <c r="K2422" s="954">
        <v>5.5</v>
      </c>
      <c r="M2422" s="271"/>
      <c r="N2422" s="271"/>
      <c r="O2422" s="271"/>
    </row>
    <row r="2423" spans="3:15" s="421" customFormat="1" ht="15" customHeight="1">
      <c r="C2423" s="391">
        <v>444</v>
      </c>
      <c r="D2423" s="414" t="s">
        <v>2221</v>
      </c>
      <c r="E2423" s="417">
        <v>1463260</v>
      </c>
      <c r="F2423" s="1475" t="s">
        <v>3143</v>
      </c>
      <c r="G2423" s="1476"/>
      <c r="H2423" s="1477"/>
      <c r="I2423" s="424">
        <v>100</v>
      </c>
      <c r="J2423" s="417">
        <v>0.1</v>
      </c>
      <c r="K2423" s="954">
        <v>10</v>
      </c>
      <c r="M2423" s="271"/>
      <c r="N2423" s="271"/>
      <c r="O2423" s="271"/>
    </row>
    <row r="2424" spans="3:15" s="421" customFormat="1" ht="15" customHeight="1">
      <c r="C2424" s="391">
        <v>445</v>
      </c>
      <c r="D2424" s="414" t="s">
        <v>2221</v>
      </c>
      <c r="E2424" s="417">
        <v>1463262</v>
      </c>
      <c r="F2424" s="1475" t="s">
        <v>3206</v>
      </c>
      <c r="G2424" s="1476"/>
      <c r="H2424" s="1477"/>
      <c r="I2424" s="424">
        <v>63</v>
      </c>
      <c r="J2424" s="417">
        <v>0.2</v>
      </c>
      <c r="K2424" s="954">
        <v>12.600000000000001</v>
      </c>
      <c r="M2424" s="271"/>
      <c r="N2424" s="271"/>
      <c r="O2424" s="271"/>
    </row>
    <row r="2425" spans="3:15" s="421" customFormat="1" ht="15" customHeight="1">
      <c r="C2425" s="391">
        <v>446</v>
      </c>
      <c r="D2425" s="414" t="s">
        <v>2221</v>
      </c>
      <c r="E2425" s="417">
        <v>1463262</v>
      </c>
      <c r="F2425" s="1475" t="s">
        <v>3206</v>
      </c>
      <c r="G2425" s="1476"/>
      <c r="H2425" s="1477"/>
      <c r="I2425" s="424">
        <v>8</v>
      </c>
      <c r="J2425" s="417">
        <v>0.2</v>
      </c>
      <c r="K2425" s="954">
        <v>1.6</v>
      </c>
      <c r="M2425" s="271"/>
      <c r="N2425" s="271"/>
      <c r="O2425" s="271"/>
    </row>
    <row r="2426" spans="3:15" s="421" customFormat="1" ht="15" customHeight="1">
      <c r="C2426" s="391">
        <v>447</v>
      </c>
      <c r="D2426" s="414" t="s">
        <v>2221</v>
      </c>
      <c r="E2426" s="417">
        <v>1034148</v>
      </c>
      <c r="F2426" s="1475" t="s">
        <v>3208</v>
      </c>
      <c r="G2426" s="1476"/>
      <c r="H2426" s="1477"/>
      <c r="I2426" s="424">
        <v>8</v>
      </c>
      <c r="J2426" s="417">
        <v>0.2</v>
      </c>
      <c r="K2426" s="954">
        <v>1.6</v>
      </c>
      <c r="M2426" s="271"/>
      <c r="N2426" s="271"/>
      <c r="O2426" s="271"/>
    </row>
    <row r="2427" spans="3:15" s="421" customFormat="1" ht="15" customHeight="1">
      <c r="C2427" s="391">
        <v>448</v>
      </c>
      <c r="D2427" s="414" t="s">
        <v>2221</v>
      </c>
      <c r="E2427" s="417">
        <v>1034148</v>
      </c>
      <c r="F2427" s="1475" t="s">
        <v>3208</v>
      </c>
      <c r="G2427" s="1476"/>
      <c r="H2427" s="1477"/>
      <c r="I2427" s="424">
        <v>70</v>
      </c>
      <c r="J2427" s="417">
        <v>0.1</v>
      </c>
      <c r="K2427" s="954">
        <v>7</v>
      </c>
      <c r="M2427" s="271"/>
      <c r="N2427" s="271"/>
      <c r="O2427" s="271"/>
    </row>
    <row r="2428" spans="3:15" s="421" customFormat="1" ht="15" customHeight="1">
      <c r="C2428" s="391">
        <v>449</v>
      </c>
      <c r="D2428" s="414" t="s">
        <v>2221</v>
      </c>
      <c r="E2428" s="417">
        <v>1034147</v>
      </c>
      <c r="F2428" s="1475" t="s">
        <v>3210</v>
      </c>
      <c r="G2428" s="1476"/>
      <c r="H2428" s="1477"/>
      <c r="I2428" s="424">
        <v>8</v>
      </c>
      <c r="J2428" s="417">
        <v>0.2</v>
      </c>
      <c r="K2428" s="954">
        <v>1.6</v>
      </c>
      <c r="M2428" s="271"/>
      <c r="N2428" s="271"/>
      <c r="O2428" s="271"/>
    </row>
    <row r="2429" spans="3:15" s="421" customFormat="1" ht="15" customHeight="1">
      <c r="C2429" s="391">
        <v>450</v>
      </c>
      <c r="D2429" s="414" t="s">
        <v>2221</v>
      </c>
      <c r="E2429" s="417">
        <v>1034147</v>
      </c>
      <c r="F2429" s="1475" t="s">
        <v>3210</v>
      </c>
      <c r="G2429" s="1476"/>
      <c r="H2429" s="1477"/>
      <c r="I2429" s="424">
        <v>62</v>
      </c>
      <c r="J2429" s="417">
        <v>0.1</v>
      </c>
      <c r="K2429" s="954">
        <v>6.2</v>
      </c>
      <c r="M2429" s="271"/>
      <c r="N2429" s="271"/>
      <c r="O2429" s="271"/>
    </row>
    <row r="2430" spans="3:15" s="421" customFormat="1" ht="15" customHeight="1">
      <c r="C2430" s="391">
        <v>451</v>
      </c>
      <c r="D2430" s="414" t="s">
        <v>2221</v>
      </c>
      <c r="E2430" s="417">
        <v>1034146</v>
      </c>
      <c r="F2430" s="1475" t="s">
        <v>5661</v>
      </c>
      <c r="G2430" s="1476"/>
      <c r="H2430" s="1477"/>
      <c r="I2430" s="424">
        <v>18</v>
      </c>
      <c r="J2430" s="417">
        <v>0.1</v>
      </c>
      <c r="K2430" s="954">
        <v>1.8</v>
      </c>
      <c r="M2430" s="271"/>
      <c r="N2430" s="271"/>
      <c r="O2430" s="271"/>
    </row>
    <row r="2431" spans="3:15" s="421" customFormat="1" ht="15" customHeight="1">
      <c r="C2431" s="391">
        <v>452</v>
      </c>
      <c r="D2431" s="414" t="s">
        <v>2221</v>
      </c>
      <c r="E2431" s="417">
        <v>1016179</v>
      </c>
      <c r="F2431" s="1475" t="s">
        <v>3275</v>
      </c>
      <c r="G2431" s="1476"/>
      <c r="H2431" s="1477"/>
      <c r="I2431" s="424">
        <v>112</v>
      </c>
      <c r="J2431" s="417">
        <v>0.2</v>
      </c>
      <c r="K2431" s="954">
        <v>22.400000000000002</v>
      </c>
      <c r="M2431" s="271"/>
      <c r="N2431" s="271"/>
      <c r="O2431" s="271"/>
    </row>
    <row r="2432" spans="3:15" s="421" customFormat="1" ht="15" customHeight="1">
      <c r="C2432" s="391">
        <v>453</v>
      </c>
      <c r="D2432" s="414" t="s">
        <v>2221</v>
      </c>
      <c r="E2432" s="417">
        <v>1355094</v>
      </c>
      <c r="F2432" s="1475" t="s">
        <v>3212</v>
      </c>
      <c r="G2432" s="1476"/>
      <c r="H2432" s="1477"/>
      <c r="I2432" s="424">
        <v>34</v>
      </c>
      <c r="J2432" s="417">
        <v>0.1</v>
      </c>
      <c r="K2432" s="954">
        <v>3.4000000000000004</v>
      </c>
      <c r="M2432" s="271"/>
      <c r="N2432" s="271"/>
      <c r="O2432" s="271"/>
    </row>
    <row r="2433" spans="3:15" s="421" customFormat="1" ht="15" customHeight="1">
      <c r="C2433" s="391">
        <v>454</v>
      </c>
      <c r="D2433" s="414" t="s">
        <v>2221</v>
      </c>
      <c r="E2433" s="417">
        <v>1355094</v>
      </c>
      <c r="F2433" s="1475" t="s">
        <v>3212</v>
      </c>
      <c r="G2433" s="1476"/>
      <c r="H2433" s="1477"/>
      <c r="I2433" s="424">
        <v>9</v>
      </c>
      <c r="J2433" s="417">
        <v>0.2</v>
      </c>
      <c r="K2433" s="954">
        <v>1.8</v>
      </c>
      <c r="M2433" s="271"/>
      <c r="N2433" s="271"/>
      <c r="O2433" s="271"/>
    </row>
    <row r="2434" spans="3:15" s="421" customFormat="1" ht="15" customHeight="1">
      <c r="C2434" s="391">
        <v>455</v>
      </c>
      <c r="D2434" s="414" t="s">
        <v>2221</v>
      </c>
      <c r="E2434" s="417">
        <v>1355094</v>
      </c>
      <c r="F2434" s="1475" t="s">
        <v>3212</v>
      </c>
      <c r="G2434" s="1476"/>
      <c r="H2434" s="1477"/>
      <c r="I2434" s="424">
        <v>9</v>
      </c>
      <c r="J2434" s="417">
        <v>0.2</v>
      </c>
      <c r="K2434" s="954">
        <v>1.8</v>
      </c>
      <c r="M2434" s="271"/>
      <c r="N2434" s="271"/>
      <c r="O2434" s="271"/>
    </row>
    <row r="2435" spans="3:15" s="421" customFormat="1" ht="15" customHeight="1">
      <c r="C2435" s="391">
        <v>456</v>
      </c>
      <c r="D2435" s="414" t="s">
        <v>2221</v>
      </c>
      <c r="E2435" s="417">
        <v>1355094</v>
      </c>
      <c r="F2435" s="1475" t="s">
        <v>3212</v>
      </c>
      <c r="G2435" s="1476"/>
      <c r="H2435" s="1477"/>
      <c r="I2435" s="424">
        <v>200</v>
      </c>
      <c r="J2435" s="417">
        <v>0.2</v>
      </c>
      <c r="K2435" s="954">
        <v>40</v>
      </c>
      <c r="M2435" s="271"/>
      <c r="N2435" s="271"/>
      <c r="O2435" s="271"/>
    </row>
    <row r="2436" spans="3:15" s="421" customFormat="1" ht="15" customHeight="1">
      <c r="C2436" s="391">
        <v>457</v>
      </c>
      <c r="D2436" s="414" t="s">
        <v>2221</v>
      </c>
      <c r="E2436" s="417">
        <v>1355094</v>
      </c>
      <c r="F2436" s="1475" t="s">
        <v>3212</v>
      </c>
      <c r="G2436" s="1476"/>
      <c r="H2436" s="1477"/>
      <c r="I2436" s="424">
        <v>6</v>
      </c>
      <c r="J2436" s="417">
        <v>0.1</v>
      </c>
      <c r="K2436" s="954">
        <v>0.60000000000000009</v>
      </c>
      <c r="M2436" s="271"/>
      <c r="N2436" s="271"/>
      <c r="O2436" s="271"/>
    </row>
    <row r="2437" spans="3:15" s="421" customFormat="1" ht="15" customHeight="1">
      <c r="C2437" s="391">
        <v>458</v>
      </c>
      <c r="D2437" s="414" t="s">
        <v>2221</v>
      </c>
      <c r="E2437" s="417">
        <v>1047704</v>
      </c>
      <c r="F2437" s="1475" t="s">
        <v>2236</v>
      </c>
      <c r="G2437" s="1476"/>
      <c r="H2437" s="1477"/>
      <c r="I2437" s="424">
        <v>15</v>
      </c>
      <c r="J2437" s="417">
        <v>0.1</v>
      </c>
      <c r="K2437" s="954">
        <v>1.5</v>
      </c>
      <c r="M2437" s="271"/>
      <c r="N2437" s="271"/>
      <c r="O2437" s="271"/>
    </row>
    <row r="2438" spans="3:15" s="421" customFormat="1" ht="15" customHeight="1">
      <c r="C2438" s="391">
        <v>459</v>
      </c>
      <c r="D2438" s="414" t="s">
        <v>2221</v>
      </c>
      <c r="E2438" s="417">
        <v>1047704</v>
      </c>
      <c r="F2438" s="1475" t="s">
        <v>2236</v>
      </c>
      <c r="G2438" s="1476"/>
      <c r="H2438" s="1477"/>
      <c r="I2438" s="424">
        <v>2</v>
      </c>
      <c r="J2438" s="417">
        <v>0.1</v>
      </c>
      <c r="K2438" s="954">
        <v>0.2</v>
      </c>
      <c r="M2438" s="271"/>
      <c r="N2438" s="271"/>
      <c r="O2438" s="271"/>
    </row>
    <row r="2439" spans="3:15" s="421" customFormat="1" ht="15" customHeight="1">
      <c r="C2439" s="391">
        <v>460</v>
      </c>
      <c r="D2439" s="414" t="s">
        <v>2221</v>
      </c>
      <c r="E2439" s="417">
        <v>1047704</v>
      </c>
      <c r="F2439" s="1475" t="s">
        <v>2236</v>
      </c>
      <c r="G2439" s="1476"/>
      <c r="H2439" s="1477"/>
      <c r="I2439" s="424">
        <v>100</v>
      </c>
      <c r="J2439" s="417">
        <v>0.1</v>
      </c>
      <c r="K2439" s="954">
        <v>10</v>
      </c>
      <c r="M2439" s="271"/>
      <c r="N2439" s="271"/>
      <c r="O2439" s="271"/>
    </row>
    <row r="2440" spans="3:15" s="421" customFormat="1" ht="15" customHeight="1">
      <c r="C2440" s="391">
        <v>461</v>
      </c>
      <c r="D2440" s="414" t="s">
        <v>2221</v>
      </c>
      <c r="E2440" s="417">
        <v>1047704</v>
      </c>
      <c r="F2440" s="1475" t="s">
        <v>2236</v>
      </c>
      <c r="G2440" s="1476"/>
      <c r="H2440" s="1477"/>
      <c r="I2440" s="424">
        <v>3</v>
      </c>
      <c r="J2440" s="417">
        <v>0.1</v>
      </c>
      <c r="K2440" s="954">
        <v>0.30000000000000004</v>
      </c>
      <c r="M2440" s="271"/>
      <c r="N2440" s="271"/>
      <c r="O2440" s="271"/>
    </row>
    <row r="2441" spans="3:15" s="421" customFormat="1" ht="15" customHeight="1">
      <c r="C2441" s="391">
        <v>462</v>
      </c>
      <c r="D2441" s="414" t="s">
        <v>2221</v>
      </c>
      <c r="E2441" s="417">
        <v>1047704</v>
      </c>
      <c r="F2441" s="1475" t="s">
        <v>2236</v>
      </c>
      <c r="G2441" s="1476"/>
      <c r="H2441" s="1477"/>
      <c r="I2441" s="424">
        <v>6</v>
      </c>
      <c r="J2441" s="417">
        <v>0.1</v>
      </c>
      <c r="K2441" s="954">
        <v>0.60000000000000009</v>
      </c>
      <c r="M2441" s="271"/>
      <c r="N2441" s="271"/>
      <c r="O2441" s="271"/>
    </row>
    <row r="2442" spans="3:15" s="421" customFormat="1" ht="15" customHeight="1">
      <c r="C2442" s="391">
        <v>463</v>
      </c>
      <c r="D2442" s="414" t="s">
        <v>2221</v>
      </c>
      <c r="E2442" s="417">
        <v>1047704</v>
      </c>
      <c r="F2442" s="1475" t="s">
        <v>2236</v>
      </c>
      <c r="G2442" s="1476"/>
      <c r="H2442" s="1477"/>
      <c r="I2442" s="424">
        <v>1</v>
      </c>
      <c r="J2442" s="417">
        <v>0.1</v>
      </c>
      <c r="K2442" s="954">
        <v>0.1</v>
      </c>
      <c r="M2442" s="271"/>
      <c r="N2442" s="271"/>
      <c r="O2442" s="271"/>
    </row>
    <row r="2443" spans="3:15" s="421" customFormat="1" ht="15" customHeight="1">
      <c r="C2443" s="391">
        <v>464</v>
      </c>
      <c r="D2443" s="414" t="s">
        <v>2221</v>
      </c>
      <c r="E2443" s="417">
        <v>1047704</v>
      </c>
      <c r="F2443" s="1475" t="s">
        <v>2236</v>
      </c>
      <c r="G2443" s="1476"/>
      <c r="H2443" s="1477"/>
      <c r="I2443" s="424">
        <v>5</v>
      </c>
      <c r="J2443" s="417">
        <v>0.1</v>
      </c>
      <c r="K2443" s="954">
        <v>0.5</v>
      </c>
      <c r="M2443" s="271"/>
      <c r="N2443" s="271"/>
      <c r="O2443" s="271"/>
    </row>
    <row r="2444" spans="3:15" s="421" customFormat="1" ht="15" customHeight="1">
      <c r="C2444" s="391">
        <v>465</v>
      </c>
      <c r="D2444" s="414" t="s">
        <v>2221</v>
      </c>
      <c r="E2444" s="417">
        <v>1047704</v>
      </c>
      <c r="F2444" s="1475" t="s">
        <v>2236</v>
      </c>
      <c r="G2444" s="1476"/>
      <c r="H2444" s="1477"/>
      <c r="I2444" s="424">
        <v>6</v>
      </c>
      <c r="J2444" s="417">
        <v>0.1</v>
      </c>
      <c r="K2444" s="954">
        <v>0.60000000000000009</v>
      </c>
      <c r="M2444" s="271"/>
      <c r="N2444" s="271"/>
      <c r="O2444" s="271"/>
    </row>
    <row r="2445" spans="3:15" s="421" customFormat="1" ht="15" customHeight="1">
      <c r="C2445" s="391">
        <v>466</v>
      </c>
      <c r="D2445" s="414" t="s">
        <v>2221</v>
      </c>
      <c r="E2445" s="417">
        <v>1047704</v>
      </c>
      <c r="F2445" s="1475" t="s">
        <v>2236</v>
      </c>
      <c r="G2445" s="1476"/>
      <c r="H2445" s="1477"/>
      <c r="I2445" s="424">
        <v>21</v>
      </c>
      <c r="J2445" s="417">
        <v>0.1</v>
      </c>
      <c r="K2445" s="954">
        <v>2.1</v>
      </c>
      <c r="M2445" s="271"/>
      <c r="N2445" s="271"/>
      <c r="O2445" s="271"/>
    </row>
    <row r="2446" spans="3:15" s="421" customFormat="1" ht="15" customHeight="1">
      <c r="C2446" s="391">
        <v>467</v>
      </c>
      <c r="D2446" s="414" t="s">
        <v>2221</v>
      </c>
      <c r="E2446" s="417">
        <v>1047704</v>
      </c>
      <c r="F2446" s="1475" t="s">
        <v>2236</v>
      </c>
      <c r="G2446" s="1476"/>
      <c r="H2446" s="1477"/>
      <c r="I2446" s="424">
        <v>6</v>
      </c>
      <c r="J2446" s="417">
        <v>0.2</v>
      </c>
      <c r="K2446" s="954">
        <v>1.2000000000000002</v>
      </c>
      <c r="M2446" s="271"/>
      <c r="N2446" s="271"/>
      <c r="O2446" s="271"/>
    </row>
    <row r="2447" spans="3:15" s="421" customFormat="1" ht="15" customHeight="1">
      <c r="C2447" s="391">
        <v>468</v>
      </c>
      <c r="D2447" s="414" t="s">
        <v>2221</v>
      </c>
      <c r="E2447" s="417">
        <v>1471810</v>
      </c>
      <c r="F2447" s="1475" t="s">
        <v>3278</v>
      </c>
      <c r="G2447" s="1476"/>
      <c r="H2447" s="1477"/>
      <c r="I2447" s="424">
        <v>6</v>
      </c>
      <c r="J2447" s="417">
        <v>0.2</v>
      </c>
      <c r="K2447" s="954">
        <v>1.2000000000000002</v>
      </c>
      <c r="M2447" s="271"/>
      <c r="N2447" s="271"/>
      <c r="O2447" s="271"/>
    </row>
    <row r="2448" spans="3:15" s="421" customFormat="1" ht="15" customHeight="1">
      <c r="C2448" s="391">
        <v>469</v>
      </c>
      <c r="D2448" s="414" t="s">
        <v>2221</v>
      </c>
      <c r="E2448" s="417">
        <v>1471810</v>
      </c>
      <c r="F2448" s="1475" t="s">
        <v>3278</v>
      </c>
      <c r="G2448" s="1476"/>
      <c r="H2448" s="1477"/>
      <c r="I2448" s="424">
        <v>27</v>
      </c>
      <c r="J2448" s="417">
        <v>0.2</v>
      </c>
      <c r="K2448" s="954">
        <v>5.4</v>
      </c>
      <c r="M2448" s="271"/>
      <c r="N2448" s="271"/>
      <c r="O2448" s="271"/>
    </row>
    <row r="2449" spans="3:15" s="421" customFormat="1" ht="15" customHeight="1">
      <c r="C2449" s="391">
        <v>470</v>
      </c>
      <c r="D2449" s="414" t="s">
        <v>2221</v>
      </c>
      <c r="E2449" s="417">
        <v>1471810</v>
      </c>
      <c r="F2449" s="1475" t="s">
        <v>3278</v>
      </c>
      <c r="G2449" s="1476"/>
      <c r="H2449" s="1477"/>
      <c r="I2449" s="424">
        <v>7</v>
      </c>
      <c r="J2449" s="417">
        <v>0.2</v>
      </c>
      <c r="K2449" s="954">
        <v>1.4000000000000001</v>
      </c>
      <c r="M2449" s="271"/>
      <c r="N2449" s="271"/>
      <c r="O2449" s="271"/>
    </row>
    <row r="2450" spans="3:15" s="421" customFormat="1" ht="15" customHeight="1">
      <c r="C2450" s="391">
        <v>471</v>
      </c>
      <c r="D2450" s="414" t="s">
        <v>2221</v>
      </c>
      <c r="E2450" s="417">
        <v>1159507</v>
      </c>
      <c r="F2450" s="1475" t="s">
        <v>3357</v>
      </c>
      <c r="G2450" s="1476"/>
      <c r="H2450" s="1477"/>
      <c r="I2450" s="424">
        <v>1</v>
      </c>
      <c r="J2450" s="417">
        <v>0.2</v>
      </c>
      <c r="K2450" s="954">
        <v>0.2</v>
      </c>
      <c r="M2450" s="271"/>
      <c r="N2450" s="271"/>
      <c r="O2450" s="271"/>
    </row>
    <row r="2451" spans="3:15" s="421" customFormat="1" ht="15" customHeight="1">
      <c r="C2451" s="391">
        <v>472</v>
      </c>
      <c r="D2451" s="414" t="s">
        <v>2221</v>
      </c>
      <c r="E2451" s="417">
        <v>1711887</v>
      </c>
      <c r="F2451" s="1475" t="s">
        <v>3345</v>
      </c>
      <c r="G2451" s="1476"/>
      <c r="H2451" s="1477"/>
      <c r="I2451" s="424">
        <v>200</v>
      </c>
      <c r="J2451" s="417">
        <v>0.4</v>
      </c>
      <c r="K2451" s="954">
        <v>80</v>
      </c>
      <c r="M2451" s="271"/>
      <c r="N2451" s="271"/>
      <c r="O2451" s="271"/>
    </row>
    <row r="2452" spans="3:15" s="421" customFormat="1" ht="15" customHeight="1">
      <c r="C2452" s="391">
        <v>473</v>
      </c>
      <c r="D2452" s="414" t="s">
        <v>2221</v>
      </c>
      <c r="E2452" s="417">
        <v>1074255</v>
      </c>
      <c r="F2452" s="1475" t="s">
        <v>3129</v>
      </c>
      <c r="G2452" s="1476"/>
      <c r="H2452" s="1477"/>
      <c r="I2452" s="424">
        <v>39</v>
      </c>
      <c r="J2452" s="417">
        <v>0.5</v>
      </c>
      <c r="K2452" s="954">
        <v>19.5</v>
      </c>
      <c r="M2452" s="271"/>
      <c r="N2452" s="271"/>
      <c r="O2452" s="271"/>
    </row>
    <row r="2453" spans="3:15" s="421" customFormat="1" ht="15" customHeight="1">
      <c r="C2453" s="391">
        <v>474</v>
      </c>
      <c r="D2453" s="414" t="s">
        <v>2221</v>
      </c>
      <c r="E2453" s="417">
        <v>1074255</v>
      </c>
      <c r="F2453" s="1475" t="s">
        <v>3129</v>
      </c>
      <c r="G2453" s="1476"/>
      <c r="H2453" s="1477"/>
      <c r="I2453" s="424">
        <v>205</v>
      </c>
      <c r="J2453" s="417">
        <v>0.3</v>
      </c>
      <c r="K2453" s="954">
        <v>61.5</v>
      </c>
      <c r="M2453" s="271"/>
      <c r="N2453" s="271"/>
      <c r="O2453" s="271"/>
    </row>
    <row r="2454" spans="3:15" s="421" customFormat="1" ht="15" customHeight="1">
      <c r="C2454" s="391">
        <v>475</v>
      </c>
      <c r="D2454" s="414" t="s">
        <v>2221</v>
      </c>
      <c r="E2454" s="417">
        <v>1074255</v>
      </c>
      <c r="F2454" s="1475" t="s">
        <v>3129</v>
      </c>
      <c r="G2454" s="1476"/>
      <c r="H2454" s="1477"/>
      <c r="I2454" s="424">
        <v>35</v>
      </c>
      <c r="J2454" s="417">
        <v>0.3</v>
      </c>
      <c r="K2454" s="954">
        <v>10.5</v>
      </c>
      <c r="M2454" s="271"/>
      <c r="N2454" s="271"/>
      <c r="O2454" s="271"/>
    </row>
    <row r="2455" spans="3:15" s="421" customFormat="1" ht="15" customHeight="1">
      <c r="C2455" s="391">
        <v>476</v>
      </c>
      <c r="D2455" s="414" t="s">
        <v>2221</v>
      </c>
      <c r="E2455" s="417">
        <v>1074255</v>
      </c>
      <c r="F2455" s="1475" t="s">
        <v>3129</v>
      </c>
      <c r="G2455" s="1476"/>
      <c r="H2455" s="1477"/>
      <c r="I2455" s="424">
        <v>12</v>
      </c>
      <c r="J2455" s="417">
        <v>0.3</v>
      </c>
      <c r="K2455" s="954">
        <v>3.5999999999999996</v>
      </c>
      <c r="M2455" s="271"/>
      <c r="N2455" s="271"/>
      <c r="O2455" s="271"/>
    </row>
    <row r="2456" spans="3:15" s="421" customFormat="1" ht="15" customHeight="1">
      <c r="C2456" s="391">
        <v>477</v>
      </c>
      <c r="D2456" s="414" t="s">
        <v>2221</v>
      </c>
      <c r="E2456" s="417">
        <v>1583998</v>
      </c>
      <c r="F2456" s="1475" t="s">
        <v>3144</v>
      </c>
      <c r="G2456" s="1476"/>
      <c r="H2456" s="1477"/>
      <c r="I2456" s="424">
        <v>30</v>
      </c>
      <c r="J2456" s="417">
        <v>0.3</v>
      </c>
      <c r="K2456" s="954">
        <v>9</v>
      </c>
      <c r="M2456" s="271"/>
      <c r="N2456" s="271"/>
      <c r="O2456" s="271"/>
    </row>
    <row r="2457" spans="3:15" s="421" customFormat="1" ht="15" customHeight="1">
      <c r="C2457" s="391">
        <v>478</v>
      </c>
      <c r="D2457" s="414" t="s">
        <v>2221</v>
      </c>
      <c r="E2457" s="417">
        <v>1048183</v>
      </c>
      <c r="F2457" s="1475" t="s">
        <v>2237</v>
      </c>
      <c r="G2457" s="1476"/>
      <c r="H2457" s="1477"/>
      <c r="I2457" s="424">
        <v>4</v>
      </c>
      <c r="J2457" s="417">
        <v>0.1</v>
      </c>
      <c r="K2457" s="954">
        <v>0.4</v>
      </c>
      <c r="M2457" s="271"/>
      <c r="N2457" s="271"/>
      <c r="O2457" s="271"/>
    </row>
    <row r="2458" spans="3:15" s="421" customFormat="1" ht="15" customHeight="1">
      <c r="C2458" s="391">
        <v>479</v>
      </c>
      <c r="D2458" s="414" t="s">
        <v>2221</v>
      </c>
      <c r="E2458" s="417">
        <v>1048183</v>
      </c>
      <c r="F2458" s="1475" t="s">
        <v>2237</v>
      </c>
      <c r="G2458" s="1476"/>
      <c r="H2458" s="1477"/>
      <c r="I2458" s="424">
        <v>45</v>
      </c>
      <c r="J2458" s="417">
        <v>0.1</v>
      </c>
      <c r="K2458" s="954">
        <v>4.5</v>
      </c>
      <c r="M2458" s="271"/>
      <c r="N2458" s="271"/>
      <c r="O2458" s="271"/>
    </row>
    <row r="2459" spans="3:15" s="421" customFormat="1" ht="15" customHeight="1">
      <c r="C2459" s="391">
        <v>480</v>
      </c>
      <c r="D2459" s="414" t="s">
        <v>2221</v>
      </c>
      <c r="E2459" s="417">
        <v>1048183</v>
      </c>
      <c r="F2459" s="1475" t="s">
        <v>2237</v>
      </c>
      <c r="G2459" s="1476"/>
      <c r="H2459" s="1477"/>
      <c r="I2459" s="424">
        <v>6</v>
      </c>
      <c r="J2459" s="417">
        <v>0.1</v>
      </c>
      <c r="K2459" s="954">
        <v>0.60000000000000009</v>
      </c>
      <c r="M2459" s="271"/>
      <c r="N2459" s="271"/>
      <c r="O2459" s="271"/>
    </row>
    <row r="2460" spans="3:15" s="421" customFormat="1" ht="15" customHeight="1">
      <c r="C2460" s="391">
        <v>481</v>
      </c>
      <c r="D2460" s="414" t="s">
        <v>2221</v>
      </c>
      <c r="E2460" s="417">
        <v>1048183</v>
      </c>
      <c r="F2460" s="1475" t="s">
        <v>2237</v>
      </c>
      <c r="G2460" s="1476"/>
      <c r="H2460" s="1477"/>
      <c r="I2460" s="424">
        <v>4</v>
      </c>
      <c r="J2460" s="417">
        <v>0.1</v>
      </c>
      <c r="K2460" s="954">
        <v>0.4</v>
      </c>
      <c r="M2460" s="271"/>
      <c r="N2460" s="271"/>
      <c r="O2460" s="271"/>
    </row>
    <row r="2461" spans="3:15" s="421" customFormat="1" ht="15" customHeight="1">
      <c r="C2461" s="391">
        <v>482</v>
      </c>
      <c r="D2461" s="414" t="s">
        <v>2221</v>
      </c>
      <c r="E2461" s="417">
        <v>1048183</v>
      </c>
      <c r="F2461" s="1475" t="s">
        <v>2237</v>
      </c>
      <c r="G2461" s="1476"/>
      <c r="H2461" s="1477"/>
      <c r="I2461" s="424">
        <v>30</v>
      </c>
      <c r="J2461" s="417">
        <v>0.1</v>
      </c>
      <c r="K2461" s="954">
        <v>3</v>
      </c>
      <c r="M2461" s="271"/>
      <c r="N2461" s="271"/>
      <c r="O2461" s="271"/>
    </row>
    <row r="2462" spans="3:15" s="421" customFormat="1" ht="15" customHeight="1">
      <c r="C2462" s="391">
        <v>483</v>
      </c>
      <c r="D2462" s="414" t="s">
        <v>2221</v>
      </c>
      <c r="E2462" s="417">
        <v>1048183</v>
      </c>
      <c r="F2462" s="1475" t="s">
        <v>2237</v>
      </c>
      <c r="G2462" s="1476"/>
      <c r="H2462" s="1477"/>
      <c r="I2462" s="424">
        <v>11</v>
      </c>
      <c r="J2462" s="417">
        <v>0.1</v>
      </c>
      <c r="K2462" s="954">
        <v>1.1000000000000001</v>
      </c>
      <c r="M2462" s="271"/>
      <c r="N2462" s="271"/>
      <c r="O2462" s="271"/>
    </row>
    <row r="2463" spans="3:15" s="421" customFormat="1" ht="15" customHeight="1">
      <c r="C2463" s="391">
        <v>484</v>
      </c>
      <c r="D2463" s="414" t="s">
        <v>2221</v>
      </c>
      <c r="E2463" s="417">
        <v>1048183</v>
      </c>
      <c r="F2463" s="1475" t="s">
        <v>2237</v>
      </c>
      <c r="G2463" s="1476"/>
      <c r="H2463" s="1477"/>
      <c r="I2463" s="424">
        <v>27</v>
      </c>
      <c r="J2463" s="417">
        <v>0.1</v>
      </c>
      <c r="K2463" s="954">
        <v>2.7</v>
      </c>
      <c r="M2463" s="271"/>
      <c r="N2463" s="271"/>
      <c r="O2463" s="271"/>
    </row>
    <row r="2464" spans="3:15" s="421" customFormat="1" ht="15" customHeight="1">
      <c r="C2464" s="391">
        <v>485</v>
      </c>
      <c r="D2464" s="414" t="s">
        <v>2221</v>
      </c>
      <c r="E2464" s="417">
        <v>1048183</v>
      </c>
      <c r="F2464" s="1475" t="s">
        <v>2237</v>
      </c>
      <c r="G2464" s="1476"/>
      <c r="H2464" s="1477"/>
      <c r="I2464" s="424">
        <v>100</v>
      </c>
      <c r="J2464" s="417">
        <v>0.1</v>
      </c>
      <c r="K2464" s="954">
        <v>10</v>
      </c>
      <c r="M2464" s="271"/>
      <c r="N2464" s="271"/>
      <c r="O2464" s="271"/>
    </row>
    <row r="2465" spans="3:15" s="421" customFormat="1" ht="15" customHeight="1">
      <c r="C2465" s="391">
        <v>486</v>
      </c>
      <c r="D2465" s="414" t="s">
        <v>2221</v>
      </c>
      <c r="E2465" s="417">
        <v>1048183</v>
      </c>
      <c r="F2465" s="1475" t="s">
        <v>2237</v>
      </c>
      <c r="G2465" s="1476"/>
      <c r="H2465" s="1477"/>
      <c r="I2465" s="424">
        <v>9</v>
      </c>
      <c r="J2465" s="417">
        <v>0.1</v>
      </c>
      <c r="K2465" s="954">
        <v>0.9</v>
      </c>
      <c r="M2465" s="271"/>
      <c r="N2465" s="271"/>
      <c r="O2465" s="271"/>
    </row>
    <row r="2466" spans="3:15" s="421" customFormat="1" ht="15" customHeight="1">
      <c r="C2466" s="391">
        <v>487</v>
      </c>
      <c r="D2466" s="414" t="s">
        <v>2221</v>
      </c>
      <c r="E2466" s="417">
        <v>1048183</v>
      </c>
      <c r="F2466" s="1475" t="s">
        <v>2237</v>
      </c>
      <c r="G2466" s="1476"/>
      <c r="H2466" s="1477"/>
      <c r="I2466" s="424">
        <v>9</v>
      </c>
      <c r="J2466" s="417">
        <v>0.1</v>
      </c>
      <c r="K2466" s="954">
        <v>0.9</v>
      </c>
      <c r="M2466" s="271"/>
      <c r="N2466" s="271"/>
      <c r="O2466" s="271"/>
    </row>
    <row r="2467" spans="3:15" s="421" customFormat="1" ht="15" customHeight="1">
      <c r="C2467" s="391">
        <v>488</v>
      </c>
      <c r="D2467" s="414" t="s">
        <v>2221</v>
      </c>
      <c r="E2467" s="417">
        <v>1048183</v>
      </c>
      <c r="F2467" s="1475" t="s">
        <v>2237</v>
      </c>
      <c r="G2467" s="1476"/>
      <c r="H2467" s="1477"/>
      <c r="I2467" s="424">
        <v>69</v>
      </c>
      <c r="J2467" s="417">
        <v>0.1</v>
      </c>
      <c r="K2467" s="954">
        <v>6.9</v>
      </c>
      <c r="M2467" s="271"/>
      <c r="N2467" s="271"/>
      <c r="O2467" s="271"/>
    </row>
    <row r="2468" spans="3:15" s="421" customFormat="1" ht="15" customHeight="1">
      <c r="C2468" s="391">
        <v>489</v>
      </c>
      <c r="D2468" s="414" t="s">
        <v>2221</v>
      </c>
      <c r="E2468" s="417">
        <v>1048183</v>
      </c>
      <c r="F2468" s="1475" t="s">
        <v>2237</v>
      </c>
      <c r="G2468" s="1476"/>
      <c r="H2468" s="1477"/>
      <c r="I2468" s="424">
        <v>5</v>
      </c>
      <c r="J2468" s="417">
        <v>0.1</v>
      </c>
      <c r="K2468" s="954">
        <v>0.5</v>
      </c>
      <c r="M2468" s="271"/>
      <c r="N2468" s="271"/>
      <c r="O2468" s="271"/>
    </row>
    <row r="2469" spans="3:15" s="421" customFormat="1" ht="15" customHeight="1">
      <c r="C2469" s="391">
        <v>490</v>
      </c>
      <c r="D2469" s="414" t="s">
        <v>2221</v>
      </c>
      <c r="E2469" s="417">
        <v>1048183</v>
      </c>
      <c r="F2469" s="1475" t="s">
        <v>2237</v>
      </c>
      <c r="G2469" s="1476"/>
      <c r="H2469" s="1477"/>
      <c r="I2469" s="424">
        <v>6</v>
      </c>
      <c r="J2469" s="417">
        <v>0.1</v>
      </c>
      <c r="K2469" s="954">
        <v>0.60000000000000009</v>
      </c>
      <c r="M2469" s="271"/>
      <c r="N2469" s="271"/>
      <c r="O2469" s="271"/>
    </row>
    <row r="2470" spans="3:15" s="421" customFormat="1" ht="15" customHeight="1">
      <c r="C2470" s="391">
        <v>491</v>
      </c>
      <c r="D2470" s="414" t="s">
        <v>2221</v>
      </c>
      <c r="E2470" s="417">
        <v>1048183</v>
      </c>
      <c r="F2470" s="1475" t="s">
        <v>2237</v>
      </c>
      <c r="G2470" s="1476"/>
      <c r="H2470" s="1477"/>
      <c r="I2470" s="424">
        <v>6</v>
      </c>
      <c r="J2470" s="417">
        <v>0.1</v>
      </c>
      <c r="K2470" s="954">
        <v>0.60000000000000009</v>
      </c>
      <c r="M2470" s="271"/>
      <c r="N2470" s="271"/>
      <c r="O2470" s="271"/>
    </row>
    <row r="2471" spans="3:15" s="421" customFormat="1" ht="15" customHeight="1">
      <c r="C2471" s="391">
        <v>492</v>
      </c>
      <c r="D2471" s="414" t="s">
        <v>2221</v>
      </c>
      <c r="E2471" s="417">
        <v>1048183</v>
      </c>
      <c r="F2471" s="1475" t="s">
        <v>2237</v>
      </c>
      <c r="G2471" s="1476"/>
      <c r="H2471" s="1477"/>
      <c r="I2471" s="424">
        <v>27</v>
      </c>
      <c r="J2471" s="417">
        <v>0.1</v>
      </c>
      <c r="K2471" s="954">
        <v>2.7</v>
      </c>
      <c r="M2471" s="271"/>
      <c r="N2471" s="271"/>
      <c r="O2471" s="271"/>
    </row>
    <row r="2472" spans="3:15" s="421" customFormat="1" ht="15" customHeight="1">
      <c r="C2472" s="391">
        <v>493</v>
      </c>
      <c r="D2472" s="414" t="s">
        <v>2221</v>
      </c>
      <c r="E2472" s="417">
        <v>1048183</v>
      </c>
      <c r="F2472" s="1475" t="s">
        <v>2237</v>
      </c>
      <c r="G2472" s="1476"/>
      <c r="H2472" s="1477"/>
      <c r="I2472" s="424">
        <v>7</v>
      </c>
      <c r="J2472" s="417">
        <v>0.1</v>
      </c>
      <c r="K2472" s="954">
        <v>0.70000000000000007</v>
      </c>
      <c r="M2472" s="271"/>
      <c r="N2472" s="271"/>
      <c r="O2472" s="271"/>
    </row>
    <row r="2473" spans="3:15" s="421" customFormat="1" ht="15" customHeight="1">
      <c r="C2473" s="391">
        <v>494</v>
      </c>
      <c r="D2473" s="414" t="s">
        <v>2221</v>
      </c>
      <c r="E2473" s="417">
        <v>1017275</v>
      </c>
      <c r="F2473" s="1475" t="s">
        <v>3281</v>
      </c>
      <c r="G2473" s="1476"/>
      <c r="H2473" s="1477"/>
      <c r="I2473" s="424">
        <v>1</v>
      </c>
      <c r="J2473" s="417">
        <v>20</v>
      </c>
      <c r="K2473" s="954">
        <v>20</v>
      </c>
      <c r="M2473" s="271"/>
      <c r="N2473" s="271"/>
      <c r="O2473" s="271"/>
    </row>
    <row r="2474" spans="3:15" s="421" customFormat="1" ht="15" customHeight="1">
      <c r="C2474" s="391">
        <v>495</v>
      </c>
      <c r="D2474" s="414" t="s">
        <v>2221</v>
      </c>
      <c r="E2474" s="417">
        <v>1008058</v>
      </c>
      <c r="F2474" s="1475" t="s">
        <v>3117</v>
      </c>
      <c r="G2474" s="1476"/>
      <c r="H2474" s="1477"/>
      <c r="I2474" s="424">
        <v>2</v>
      </c>
      <c r="J2474" s="417">
        <v>0.1</v>
      </c>
      <c r="K2474" s="954">
        <v>0.2</v>
      </c>
      <c r="M2474" s="271"/>
      <c r="N2474" s="271"/>
      <c r="O2474" s="271"/>
    </row>
    <row r="2475" spans="3:15" s="421" customFormat="1" ht="15" customHeight="1">
      <c r="C2475" s="391">
        <v>496</v>
      </c>
      <c r="D2475" s="414" t="s">
        <v>2221</v>
      </c>
      <c r="E2475" s="417">
        <v>1008058</v>
      </c>
      <c r="F2475" s="1475" t="s">
        <v>3117</v>
      </c>
      <c r="G2475" s="1476"/>
      <c r="H2475" s="1477"/>
      <c r="I2475" s="424">
        <v>10</v>
      </c>
      <c r="J2475" s="417">
        <v>0.1</v>
      </c>
      <c r="K2475" s="954">
        <v>1</v>
      </c>
      <c r="M2475" s="271"/>
      <c r="N2475" s="271"/>
      <c r="O2475" s="271"/>
    </row>
    <row r="2476" spans="3:15" s="421" customFormat="1" ht="15" customHeight="1">
      <c r="C2476" s="391">
        <v>497</v>
      </c>
      <c r="D2476" s="414" t="s">
        <v>2221</v>
      </c>
      <c r="E2476" s="417">
        <v>1008058</v>
      </c>
      <c r="F2476" s="1475" t="s">
        <v>3117</v>
      </c>
      <c r="G2476" s="1476"/>
      <c r="H2476" s="1477"/>
      <c r="I2476" s="424">
        <v>163</v>
      </c>
      <c r="J2476" s="417">
        <v>0.1</v>
      </c>
      <c r="K2476" s="954">
        <v>16.3</v>
      </c>
      <c r="M2476" s="271"/>
      <c r="N2476" s="271"/>
      <c r="O2476" s="271"/>
    </row>
    <row r="2477" spans="3:15" s="421" customFormat="1" ht="15" customHeight="1">
      <c r="C2477" s="391">
        <v>498</v>
      </c>
      <c r="D2477" s="414" t="s">
        <v>2221</v>
      </c>
      <c r="E2477" s="417">
        <v>1008058</v>
      </c>
      <c r="F2477" s="1475" t="s">
        <v>3117</v>
      </c>
      <c r="G2477" s="1476"/>
      <c r="H2477" s="1477"/>
      <c r="I2477" s="424">
        <v>10</v>
      </c>
      <c r="J2477" s="417">
        <v>0.1</v>
      </c>
      <c r="K2477" s="954">
        <v>1</v>
      </c>
      <c r="M2477" s="271"/>
      <c r="N2477" s="271"/>
      <c r="O2477" s="271"/>
    </row>
    <row r="2478" spans="3:15" s="421" customFormat="1" ht="15" customHeight="1">
      <c r="C2478" s="391">
        <v>499</v>
      </c>
      <c r="D2478" s="414" t="s">
        <v>2221</v>
      </c>
      <c r="E2478" s="417">
        <v>1008058</v>
      </c>
      <c r="F2478" s="1475" t="s">
        <v>3117</v>
      </c>
      <c r="G2478" s="1476"/>
      <c r="H2478" s="1477"/>
      <c r="I2478" s="424">
        <v>41</v>
      </c>
      <c r="J2478" s="417">
        <v>0.1</v>
      </c>
      <c r="K2478" s="954">
        <v>4.1000000000000005</v>
      </c>
      <c r="M2478" s="271"/>
      <c r="N2478" s="271"/>
      <c r="O2478" s="271"/>
    </row>
    <row r="2479" spans="3:15" s="421" customFormat="1" ht="15" customHeight="1">
      <c r="C2479" s="391">
        <v>500</v>
      </c>
      <c r="D2479" s="414" t="s">
        <v>2221</v>
      </c>
      <c r="E2479" s="417">
        <v>1008058</v>
      </c>
      <c r="F2479" s="1475" t="s">
        <v>3117</v>
      </c>
      <c r="G2479" s="1476"/>
      <c r="H2479" s="1477"/>
      <c r="I2479" s="424">
        <v>22</v>
      </c>
      <c r="J2479" s="417">
        <v>0.1</v>
      </c>
      <c r="K2479" s="954">
        <v>2.2000000000000002</v>
      </c>
      <c r="M2479" s="271"/>
      <c r="N2479" s="271"/>
      <c r="O2479" s="271"/>
    </row>
    <row r="2480" spans="3:15" s="421" customFormat="1" ht="15" customHeight="1">
      <c r="C2480" s="391">
        <v>501</v>
      </c>
      <c r="D2480" s="414" t="s">
        <v>2221</v>
      </c>
      <c r="E2480" s="417">
        <v>1008058</v>
      </c>
      <c r="F2480" s="1475" t="s">
        <v>3117</v>
      </c>
      <c r="G2480" s="1476"/>
      <c r="H2480" s="1477"/>
      <c r="I2480" s="424">
        <v>20</v>
      </c>
      <c r="J2480" s="417">
        <v>0.1</v>
      </c>
      <c r="K2480" s="954">
        <v>2</v>
      </c>
      <c r="M2480" s="271"/>
      <c r="N2480" s="271"/>
      <c r="O2480" s="271"/>
    </row>
    <row r="2481" spans="3:15" s="421" customFormat="1" ht="15" customHeight="1">
      <c r="C2481" s="391">
        <v>502</v>
      </c>
      <c r="D2481" s="414" t="s">
        <v>2221</v>
      </c>
      <c r="E2481" s="417">
        <v>1008058</v>
      </c>
      <c r="F2481" s="1475" t="s">
        <v>3117</v>
      </c>
      <c r="G2481" s="1476"/>
      <c r="H2481" s="1477"/>
      <c r="I2481" s="424">
        <v>36</v>
      </c>
      <c r="J2481" s="417">
        <v>0.1</v>
      </c>
      <c r="K2481" s="954">
        <v>3.6</v>
      </c>
      <c r="M2481" s="271"/>
      <c r="N2481" s="271"/>
      <c r="O2481" s="271"/>
    </row>
    <row r="2482" spans="3:15" s="421" customFormat="1" ht="15" customHeight="1">
      <c r="C2482" s="391">
        <v>503</v>
      </c>
      <c r="D2482" s="414" t="s">
        <v>2221</v>
      </c>
      <c r="E2482" s="417">
        <v>1008058</v>
      </c>
      <c r="F2482" s="1475" t="s">
        <v>3117</v>
      </c>
      <c r="G2482" s="1476"/>
      <c r="H2482" s="1477"/>
      <c r="I2482" s="424">
        <v>30</v>
      </c>
      <c r="J2482" s="417">
        <v>0.1</v>
      </c>
      <c r="K2482" s="954">
        <v>3</v>
      </c>
      <c r="M2482" s="271"/>
      <c r="N2482" s="271"/>
      <c r="O2482" s="271"/>
    </row>
    <row r="2483" spans="3:15" s="421" customFormat="1" ht="15" customHeight="1">
      <c r="C2483" s="391">
        <v>504</v>
      </c>
      <c r="D2483" s="414" t="s">
        <v>2221</v>
      </c>
      <c r="E2483" s="417">
        <v>1008058</v>
      </c>
      <c r="F2483" s="1475" t="s">
        <v>3117</v>
      </c>
      <c r="G2483" s="1476"/>
      <c r="H2483" s="1477"/>
      <c r="I2483" s="424">
        <v>11</v>
      </c>
      <c r="J2483" s="417">
        <v>0.1</v>
      </c>
      <c r="K2483" s="954">
        <v>1.1000000000000001</v>
      </c>
      <c r="M2483" s="271"/>
      <c r="N2483" s="271"/>
      <c r="O2483" s="271"/>
    </row>
    <row r="2484" spans="3:15" s="421" customFormat="1" ht="15" customHeight="1">
      <c r="C2484" s="391">
        <v>505</v>
      </c>
      <c r="D2484" s="414" t="s">
        <v>2221</v>
      </c>
      <c r="E2484" s="417">
        <v>1008058</v>
      </c>
      <c r="F2484" s="1475" t="s">
        <v>3117</v>
      </c>
      <c r="G2484" s="1476"/>
      <c r="H2484" s="1477"/>
      <c r="I2484" s="424">
        <v>12</v>
      </c>
      <c r="J2484" s="417">
        <v>0.1</v>
      </c>
      <c r="K2484" s="954">
        <v>1.2000000000000002</v>
      </c>
      <c r="M2484" s="271"/>
      <c r="N2484" s="271"/>
      <c r="O2484" s="271"/>
    </row>
    <row r="2485" spans="3:15" s="421" customFormat="1" ht="15" customHeight="1">
      <c r="C2485" s="391">
        <v>506</v>
      </c>
      <c r="D2485" s="414" t="s">
        <v>2221</v>
      </c>
      <c r="E2485" s="417">
        <v>1008058</v>
      </c>
      <c r="F2485" s="1475" t="s">
        <v>3117</v>
      </c>
      <c r="G2485" s="1476"/>
      <c r="H2485" s="1477"/>
      <c r="I2485" s="424">
        <v>28</v>
      </c>
      <c r="J2485" s="417">
        <v>0.1</v>
      </c>
      <c r="K2485" s="954">
        <v>2.8000000000000003</v>
      </c>
      <c r="M2485" s="271"/>
      <c r="N2485" s="271"/>
      <c r="O2485" s="271"/>
    </row>
    <row r="2486" spans="3:15" s="421" customFormat="1" ht="15" customHeight="1">
      <c r="C2486" s="391">
        <v>507</v>
      </c>
      <c r="D2486" s="414" t="s">
        <v>2221</v>
      </c>
      <c r="E2486" s="417">
        <v>1249143</v>
      </c>
      <c r="F2486" s="1475" t="s">
        <v>3105</v>
      </c>
      <c r="G2486" s="1476"/>
      <c r="H2486" s="1477"/>
      <c r="I2486" s="424">
        <v>189</v>
      </c>
      <c r="J2486" s="417">
        <v>0.3</v>
      </c>
      <c r="K2486" s="954">
        <v>56.699999999999996</v>
      </c>
      <c r="M2486" s="271"/>
      <c r="N2486" s="271"/>
      <c r="O2486" s="271"/>
    </row>
    <row r="2487" spans="3:15" s="421" customFormat="1" ht="15" customHeight="1">
      <c r="C2487" s="391">
        <v>508</v>
      </c>
      <c r="D2487" s="414" t="s">
        <v>2221</v>
      </c>
      <c r="E2487" s="417">
        <v>1249143</v>
      </c>
      <c r="F2487" s="1475" t="s">
        <v>3105</v>
      </c>
      <c r="G2487" s="1476"/>
      <c r="H2487" s="1477"/>
      <c r="I2487" s="424">
        <v>2</v>
      </c>
      <c r="J2487" s="417">
        <v>0.3</v>
      </c>
      <c r="K2487" s="954">
        <v>0.6</v>
      </c>
      <c r="M2487" s="271"/>
      <c r="N2487" s="271"/>
      <c r="O2487" s="271"/>
    </row>
    <row r="2488" spans="3:15" s="421" customFormat="1" ht="15" customHeight="1">
      <c r="C2488" s="391">
        <v>509</v>
      </c>
      <c r="D2488" s="414" t="s">
        <v>2221</v>
      </c>
      <c r="E2488" s="417">
        <v>1249143</v>
      </c>
      <c r="F2488" s="1475" t="s">
        <v>3105</v>
      </c>
      <c r="G2488" s="1476"/>
      <c r="H2488" s="1477"/>
      <c r="I2488" s="424">
        <v>166</v>
      </c>
      <c r="J2488" s="417">
        <v>0.3</v>
      </c>
      <c r="K2488" s="954">
        <v>49.8</v>
      </c>
      <c r="M2488" s="271"/>
      <c r="N2488" s="271"/>
      <c r="O2488" s="271"/>
    </row>
    <row r="2489" spans="3:15" s="421" customFormat="1" ht="15" customHeight="1">
      <c r="C2489" s="391">
        <v>510</v>
      </c>
      <c r="D2489" s="414" t="s">
        <v>2221</v>
      </c>
      <c r="E2489" s="417">
        <v>1249143</v>
      </c>
      <c r="F2489" s="1475" t="s">
        <v>3105</v>
      </c>
      <c r="G2489" s="1476"/>
      <c r="H2489" s="1477"/>
      <c r="I2489" s="424">
        <v>41</v>
      </c>
      <c r="J2489" s="417">
        <v>0.3</v>
      </c>
      <c r="K2489" s="954">
        <v>12.299999999999999</v>
      </c>
      <c r="M2489" s="271"/>
      <c r="N2489" s="271"/>
      <c r="O2489" s="271"/>
    </row>
    <row r="2490" spans="3:15" s="421" customFormat="1" ht="15" customHeight="1">
      <c r="C2490" s="391">
        <v>511</v>
      </c>
      <c r="D2490" s="414" t="s">
        <v>2221</v>
      </c>
      <c r="E2490" s="417">
        <v>1249143</v>
      </c>
      <c r="F2490" s="1475" t="s">
        <v>3105</v>
      </c>
      <c r="G2490" s="1476"/>
      <c r="H2490" s="1477"/>
      <c r="I2490" s="424">
        <v>59</v>
      </c>
      <c r="J2490" s="417">
        <v>0.3</v>
      </c>
      <c r="K2490" s="954">
        <v>17.7</v>
      </c>
      <c r="M2490" s="271"/>
      <c r="N2490" s="271"/>
      <c r="O2490" s="271"/>
    </row>
    <row r="2491" spans="3:15" s="421" customFormat="1" ht="15" customHeight="1">
      <c r="C2491" s="391">
        <v>512</v>
      </c>
      <c r="D2491" s="414" t="s">
        <v>2221</v>
      </c>
      <c r="E2491" s="417">
        <v>1249143</v>
      </c>
      <c r="F2491" s="1475" t="s">
        <v>3105</v>
      </c>
      <c r="G2491" s="1476"/>
      <c r="H2491" s="1477"/>
      <c r="I2491" s="424">
        <v>3</v>
      </c>
      <c r="J2491" s="417">
        <v>0.3</v>
      </c>
      <c r="K2491" s="954">
        <v>0.89999999999999991</v>
      </c>
      <c r="M2491" s="271"/>
      <c r="N2491" s="271"/>
      <c r="O2491" s="271"/>
    </row>
    <row r="2492" spans="3:15" s="421" customFormat="1" ht="15" customHeight="1">
      <c r="C2492" s="391">
        <v>513</v>
      </c>
      <c r="D2492" s="414" t="s">
        <v>2221</v>
      </c>
      <c r="E2492" s="417">
        <v>1249143</v>
      </c>
      <c r="F2492" s="1475" t="s">
        <v>3105</v>
      </c>
      <c r="G2492" s="1476"/>
      <c r="H2492" s="1477"/>
      <c r="I2492" s="424">
        <v>163</v>
      </c>
      <c r="J2492" s="417">
        <v>0.3</v>
      </c>
      <c r="K2492" s="954">
        <v>48.9</v>
      </c>
      <c r="M2492" s="271"/>
      <c r="N2492" s="271"/>
      <c r="O2492" s="271"/>
    </row>
    <row r="2493" spans="3:15" s="421" customFormat="1" ht="15" customHeight="1">
      <c r="C2493" s="391">
        <v>514</v>
      </c>
      <c r="D2493" s="414" t="s">
        <v>2221</v>
      </c>
      <c r="E2493" s="417">
        <v>1249143</v>
      </c>
      <c r="F2493" s="1475" t="s">
        <v>3105</v>
      </c>
      <c r="G2493" s="1476"/>
      <c r="H2493" s="1477"/>
      <c r="I2493" s="424">
        <v>4</v>
      </c>
      <c r="J2493" s="417">
        <v>0.3</v>
      </c>
      <c r="K2493" s="954">
        <v>1.2</v>
      </c>
      <c r="M2493" s="271"/>
      <c r="N2493" s="271"/>
      <c r="O2493" s="271"/>
    </row>
    <row r="2494" spans="3:15" s="421" customFormat="1" ht="15" customHeight="1">
      <c r="C2494" s="391">
        <v>515</v>
      </c>
      <c r="D2494" s="414" t="s">
        <v>2221</v>
      </c>
      <c r="E2494" s="417">
        <v>1249143</v>
      </c>
      <c r="F2494" s="1475" t="s">
        <v>3105</v>
      </c>
      <c r="G2494" s="1476"/>
      <c r="H2494" s="1477"/>
      <c r="I2494" s="424">
        <v>1</v>
      </c>
      <c r="J2494" s="417">
        <v>0.3</v>
      </c>
      <c r="K2494" s="954">
        <v>0.3</v>
      </c>
      <c r="M2494" s="271"/>
      <c r="N2494" s="271"/>
      <c r="O2494" s="271"/>
    </row>
    <row r="2495" spans="3:15" s="421" customFormat="1" ht="15" customHeight="1">
      <c r="C2495" s="391">
        <v>516</v>
      </c>
      <c r="D2495" s="414" t="s">
        <v>2221</v>
      </c>
      <c r="E2495" s="417">
        <v>1249143</v>
      </c>
      <c r="F2495" s="1475" t="s">
        <v>3105</v>
      </c>
      <c r="G2495" s="1476"/>
      <c r="H2495" s="1477"/>
      <c r="I2495" s="424">
        <v>2</v>
      </c>
      <c r="J2495" s="417">
        <v>0.3</v>
      </c>
      <c r="K2495" s="954">
        <v>0.6</v>
      </c>
      <c r="M2495" s="271"/>
      <c r="N2495" s="271"/>
      <c r="O2495" s="271"/>
    </row>
    <row r="2496" spans="3:15" s="421" customFormat="1" ht="15" customHeight="1">
      <c r="C2496" s="391">
        <v>517</v>
      </c>
      <c r="D2496" s="414" t="s">
        <v>2221</v>
      </c>
      <c r="E2496" s="417">
        <v>1249143</v>
      </c>
      <c r="F2496" s="1475" t="s">
        <v>3105</v>
      </c>
      <c r="G2496" s="1476"/>
      <c r="H2496" s="1477"/>
      <c r="I2496" s="424">
        <v>10</v>
      </c>
      <c r="J2496" s="417">
        <v>0.3</v>
      </c>
      <c r="K2496" s="954">
        <v>3</v>
      </c>
      <c r="M2496" s="271"/>
      <c r="N2496" s="271"/>
      <c r="O2496" s="271"/>
    </row>
    <row r="2497" spans="3:15" s="421" customFormat="1" ht="15" customHeight="1">
      <c r="C2497" s="391">
        <v>518</v>
      </c>
      <c r="D2497" s="414" t="s">
        <v>2221</v>
      </c>
      <c r="E2497" s="417">
        <v>1249143</v>
      </c>
      <c r="F2497" s="1475" t="s">
        <v>3105</v>
      </c>
      <c r="G2497" s="1476"/>
      <c r="H2497" s="1477"/>
      <c r="I2497" s="424">
        <v>164</v>
      </c>
      <c r="J2497" s="417">
        <v>0.3</v>
      </c>
      <c r="K2497" s="954">
        <v>49.199999999999996</v>
      </c>
      <c r="M2497" s="271"/>
      <c r="N2497" s="271"/>
      <c r="O2497" s="271"/>
    </row>
    <row r="2498" spans="3:15" s="421" customFormat="1" ht="15" customHeight="1">
      <c r="C2498" s="391">
        <v>519</v>
      </c>
      <c r="D2498" s="414" t="s">
        <v>2221</v>
      </c>
      <c r="E2498" s="417">
        <v>1249143</v>
      </c>
      <c r="F2498" s="1475" t="s">
        <v>3105</v>
      </c>
      <c r="G2498" s="1476"/>
      <c r="H2498" s="1477"/>
      <c r="I2498" s="424">
        <v>1</v>
      </c>
      <c r="J2498" s="417">
        <v>0.3</v>
      </c>
      <c r="K2498" s="954">
        <v>0.3</v>
      </c>
      <c r="M2498" s="271"/>
      <c r="N2498" s="271"/>
      <c r="O2498" s="271"/>
    </row>
    <row r="2499" spans="3:15" s="421" customFormat="1" ht="15" customHeight="1">
      <c r="C2499" s="391">
        <v>520</v>
      </c>
      <c r="D2499" s="414" t="s">
        <v>2221</v>
      </c>
      <c r="E2499" s="417">
        <v>1249143</v>
      </c>
      <c r="F2499" s="1475" t="s">
        <v>3105</v>
      </c>
      <c r="G2499" s="1476"/>
      <c r="H2499" s="1477"/>
      <c r="I2499" s="424">
        <v>20</v>
      </c>
      <c r="J2499" s="417">
        <v>0.1</v>
      </c>
      <c r="K2499" s="954">
        <v>2</v>
      </c>
      <c r="M2499" s="271"/>
      <c r="N2499" s="271"/>
      <c r="O2499" s="271"/>
    </row>
    <row r="2500" spans="3:15" s="421" customFormat="1" ht="15" customHeight="1">
      <c r="C2500" s="391">
        <v>521</v>
      </c>
      <c r="D2500" s="414" t="s">
        <v>2221</v>
      </c>
      <c r="E2500" s="417">
        <v>1249143</v>
      </c>
      <c r="F2500" s="1475" t="s">
        <v>3105</v>
      </c>
      <c r="G2500" s="1476"/>
      <c r="H2500" s="1477"/>
      <c r="I2500" s="424">
        <v>43</v>
      </c>
      <c r="J2500" s="417">
        <v>0.1</v>
      </c>
      <c r="K2500" s="954">
        <v>4.3</v>
      </c>
      <c r="M2500" s="271"/>
      <c r="N2500" s="271"/>
      <c r="O2500" s="271"/>
    </row>
    <row r="2501" spans="3:15" s="421" customFormat="1" ht="15" customHeight="1">
      <c r="C2501" s="391">
        <v>522</v>
      </c>
      <c r="D2501" s="414" t="s">
        <v>2221</v>
      </c>
      <c r="E2501" s="417">
        <v>1249143</v>
      </c>
      <c r="F2501" s="1475" t="s">
        <v>3105</v>
      </c>
      <c r="G2501" s="1476"/>
      <c r="H2501" s="1477"/>
      <c r="I2501" s="424">
        <v>28</v>
      </c>
      <c r="J2501" s="417">
        <v>0.1</v>
      </c>
      <c r="K2501" s="954">
        <v>2.8000000000000003</v>
      </c>
      <c r="M2501" s="271"/>
      <c r="N2501" s="271"/>
      <c r="O2501" s="271"/>
    </row>
    <row r="2502" spans="3:15" s="421" customFormat="1" ht="15" customHeight="1">
      <c r="C2502" s="391">
        <v>523</v>
      </c>
      <c r="D2502" s="414" t="s">
        <v>2221</v>
      </c>
      <c r="E2502" s="417">
        <v>1249143</v>
      </c>
      <c r="F2502" s="1475" t="s">
        <v>3105</v>
      </c>
      <c r="G2502" s="1476"/>
      <c r="H2502" s="1477"/>
      <c r="I2502" s="424">
        <v>26</v>
      </c>
      <c r="J2502" s="417">
        <v>0.1</v>
      </c>
      <c r="K2502" s="954">
        <v>2.6</v>
      </c>
      <c r="M2502" s="271"/>
      <c r="N2502" s="271"/>
      <c r="O2502" s="271"/>
    </row>
    <row r="2503" spans="3:15" s="421" customFormat="1" ht="15" customHeight="1">
      <c r="C2503" s="391">
        <v>524</v>
      </c>
      <c r="D2503" s="414" t="s">
        <v>2221</v>
      </c>
      <c r="E2503" s="417">
        <v>1249143</v>
      </c>
      <c r="F2503" s="1475" t="s">
        <v>3105</v>
      </c>
      <c r="G2503" s="1476"/>
      <c r="H2503" s="1477"/>
      <c r="I2503" s="424">
        <v>1</v>
      </c>
      <c r="J2503" s="417">
        <v>0.1</v>
      </c>
      <c r="K2503" s="954">
        <v>0.1</v>
      </c>
      <c r="M2503" s="271"/>
      <c r="N2503" s="271"/>
      <c r="O2503" s="271"/>
    </row>
    <row r="2504" spans="3:15" s="421" customFormat="1" ht="15" customHeight="1">
      <c r="C2504" s="391">
        <v>525</v>
      </c>
      <c r="D2504" s="414" t="s">
        <v>2221</v>
      </c>
      <c r="E2504" s="417">
        <v>1249143</v>
      </c>
      <c r="F2504" s="1475" t="s">
        <v>3105</v>
      </c>
      <c r="G2504" s="1476"/>
      <c r="H2504" s="1477"/>
      <c r="I2504" s="424">
        <v>45</v>
      </c>
      <c r="J2504" s="417">
        <v>0.1</v>
      </c>
      <c r="K2504" s="954">
        <v>4.5</v>
      </c>
      <c r="M2504" s="271"/>
      <c r="N2504" s="271"/>
      <c r="O2504" s="271"/>
    </row>
    <row r="2505" spans="3:15" s="421" customFormat="1" ht="15" customHeight="1">
      <c r="C2505" s="391">
        <v>526</v>
      </c>
      <c r="D2505" s="414" t="s">
        <v>2221</v>
      </c>
      <c r="E2505" s="417">
        <v>1249143</v>
      </c>
      <c r="F2505" s="1475" t="s">
        <v>3105</v>
      </c>
      <c r="G2505" s="1476"/>
      <c r="H2505" s="1477"/>
      <c r="I2505" s="424">
        <v>1</v>
      </c>
      <c r="J2505" s="417">
        <v>0.1</v>
      </c>
      <c r="K2505" s="954">
        <v>0.1</v>
      </c>
      <c r="M2505" s="271"/>
      <c r="N2505" s="271"/>
      <c r="O2505" s="271"/>
    </row>
    <row r="2506" spans="3:15" s="421" customFormat="1" ht="15" customHeight="1">
      <c r="C2506" s="391">
        <v>527</v>
      </c>
      <c r="D2506" s="414" t="s">
        <v>2221</v>
      </c>
      <c r="E2506" s="417">
        <v>1249143</v>
      </c>
      <c r="F2506" s="1475" t="s">
        <v>3105</v>
      </c>
      <c r="G2506" s="1476"/>
      <c r="H2506" s="1477"/>
      <c r="I2506" s="424">
        <v>50</v>
      </c>
      <c r="J2506" s="417">
        <v>0.1</v>
      </c>
      <c r="K2506" s="954">
        <v>5</v>
      </c>
      <c r="M2506" s="271"/>
      <c r="N2506" s="271"/>
      <c r="O2506" s="271"/>
    </row>
    <row r="2507" spans="3:15" s="421" customFormat="1" ht="15" customHeight="1">
      <c r="C2507" s="391">
        <v>528</v>
      </c>
      <c r="D2507" s="414" t="s">
        <v>2221</v>
      </c>
      <c r="E2507" s="417">
        <v>1249143</v>
      </c>
      <c r="F2507" s="1475" t="s">
        <v>3105</v>
      </c>
      <c r="G2507" s="1476"/>
      <c r="H2507" s="1477"/>
      <c r="I2507" s="424">
        <v>18</v>
      </c>
      <c r="J2507" s="417">
        <v>0.1</v>
      </c>
      <c r="K2507" s="954">
        <v>1.8</v>
      </c>
      <c r="M2507" s="271"/>
      <c r="N2507" s="271"/>
      <c r="O2507" s="271"/>
    </row>
    <row r="2508" spans="3:15" s="421" customFormat="1" ht="15" customHeight="1">
      <c r="C2508" s="391">
        <v>529</v>
      </c>
      <c r="D2508" s="414" t="s">
        <v>2221</v>
      </c>
      <c r="E2508" s="417">
        <v>1249143</v>
      </c>
      <c r="F2508" s="1475" t="s">
        <v>3105</v>
      </c>
      <c r="G2508" s="1476"/>
      <c r="H2508" s="1477"/>
      <c r="I2508" s="424">
        <v>18</v>
      </c>
      <c r="J2508" s="417">
        <v>0.1</v>
      </c>
      <c r="K2508" s="954">
        <v>1.8</v>
      </c>
      <c r="M2508" s="271"/>
      <c r="N2508" s="271"/>
      <c r="O2508" s="271"/>
    </row>
    <row r="2509" spans="3:15" s="421" customFormat="1" ht="15" customHeight="1">
      <c r="C2509" s="391">
        <v>530</v>
      </c>
      <c r="D2509" s="414" t="s">
        <v>2221</v>
      </c>
      <c r="E2509" s="417">
        <v>1048197</v>
      </c>
      <c r="F2509" s="1475" t="s">
        <v>3119</v>
      </c>
      <c r="G2509" s="1476"/>
      <c r="H2509" s="1477"/>
      <c r="I2509" s="424">
        <v>52</v>
      </c>
      <c r="J2509" s="417">
        <v>0.1</v>
      </c>
      <c r="K2509" s="954">
        <v>5.2</v>
      </c>
      <c r="M2509" s="271"/>
      <c r="N2509" s="271"/>
      <c r="O2509" s="271"/>
    </row>
    <row r="2510" spans="3:15" s="421" customFormat="1" ht="15" customHeight="1">
      <c r="C2510" s="391">
        <v>531</v>
      </c>
      <c r="D2510" s="414" t="s">
        <v>2221</v>
      </c>
      <c r="E2510" s="417">
        <v>1048197</v>
      </c>
      <c r="F2510" s="1475" t="s">
        <v>3119</v>
      </c>
      <c r="G2510" s="1476"/>
      <c r="H2510" s="1477"/>
      <c r="I2510" s="424">
        <v>17</v>
      </c>
      <c r="J2510" s="417">
        <v>0.1</v>
      </c>
      <c r="K2510" s="954">
        <v>1.7000000000000002</v>
      </c>
      <c r="M2510" s="271"/>
      <c r="N2510" s="271"/>
      <c r="O2510" s="271"/>
    </row>
    <row r="2511" spans="3:15" s="421" customFormat="1" ht="15" customHeight="1">
      <c r="C2511" s="391">
        <v>532</v>
      </c>
      <c r="D2511" s="414" t="s">
        <v>2221</v>
      </c>
      <c r="E2511" s="417">
        <v>1048197</v>
      </c>
      <c r="F2511" s="1475" t="s">
        <v>3119</v>
      </c>
      <c r="G2511" s="1476"/>
      <c r="H2511" s="1477"/>
      <c r="I2511" s="424">
        <v>30</v>
      </c>
      <c r="J2511" s="417">
        <v>0.1</v>
      </c>
      <c r="K2511" s="954">
        <v>3</v>
      </c>
      <c r="M2511" s="271"/>
      <c r="N2511" s="271"/>
      <c r="O2511" s="271"/>
    </row>
    <row r="2512" spans="3:15" s="421" customFormat="1" ht="15" customHeight="1">
      <c r="C2512" s="391">
        <v>533</v>
      </c>
      <c r="D2512" s="414" t="s">
        <v>2221</v>
      </c>
      <c r="E2512" s="417">
        <v>1048197</v>
      </c>
      <c r="F2512" s="1475" t="s">
        <v>3119</v>
      </c>
      <c r="G2512" s="1476"/>
      <c r="H2512" s="1477"/>
      <c r="I2512" s="424">
        <v>20</v>
      </c>
      <c r="J2512" s="417">
        <v>0.3</v>
      </c>
      <c r="K2512" s="954">
        <v>6</v>
      </c>
      <c r="M2512" s="271"/>
      <c r="N2512" s="271"/>
      <c r="O2512" s="271"/>
    </row>
    <row r="2513" spans="3:15" s="421" customFormat="1" ht="15" customHeight="1">
      <c r="C2513" s="391">
        <v>534</v>
      </c>
      <c r="D2513" s="414" t="s">
        <v>2221</v>
      </c>
      <c r="E2513" s="417">
        <v>1048197</v>
      </c>
      <c r="F2513" s="1475" t="s">
        <v>3119</v>
      </c>
      <c r="G2513" s="1476"/>
      <c r="H2513" s="1477"/>
      <c r="I2513" s="424">
        <v>30</v>
      </c>
      <c r="J2513" s="417">
        <v>0.9</v>
      </c>
      <c r="K2513" s="954">
        <v>27</v>
      </c>
      <c r="M2513" s="271"/>
      <c r="N2513" s="271"/>
      <c r="O2513" s="271"/>
    </row>
    <row r="2514" spans="3:15" s="421" customFormat="1" ht="15" customHeight="1">
      <c r="C2514" s="391">
        <v>535</v>
      </c>
      <c r="D2514" s="414" t="s">
        <v>2221</v>
      </c>
      <c r="E2514" s="417">
        <v>1048244</v>
      </c>
      <c r="F2514" s="1475" t="s">
        <v>3124</v>
      </c>
      <c r="G2514" s="1476"/>
      <c r="H2514" s="1477"/>
      <c r="I2514" s="424">
        <v>6</v>
      </c>
      <c r="J2514" s="417">
        <v>1.3</v>
      </c>
      <c r="K2514" s="954">
        <v>7.8000000000000007</v>
      </c>
      <c r="M2514" s="271"/>
      <c r="N2514" s="271"/>
      <c r="O2514" s="271"/>
    </row>
    <row r="2515" spans="3:15" s="421" customFormat="1" ht="15" customHeight="1">
      <c r="C2515" s="391">
        <v>536</v>
      </c>
      <c r="D2515" s="414" t="s">
        <v>2221</v>
      </c>
      <c r="E2515" s="417">
        <v>1048245</v>
      </c>
      <c r="F2515" s="1475" t="s">
        <v>5662</v>
      </c>
      <c r="G2515" s="1476"/>
      <c r="H2515" s="1477"/>
      <c r="I2515" s="424">
        <v>9</v>
      </c>
      <c r="J2515" s="417">
        <v>1.3</v>
      </c>
      <c r="K2515" s="954">
        <v>11.700000000000001</v>
      </c>
      <c r="M2515" s="271"/>
      <c r="N2515" s="271"/>
      <c r="O2515" s="271"/>
    </row>
    <row r="2516" spans="3:15" s="421" customFormat="1" ht="15" customHeight="1">
      <c r="C2516" s="391">
        <v>537</v>
      </c>
      <c r="D2516" s="414" t="s">
        <v>2240</v>
      </c>
      <c r="E2516" s="417">
        <v>1701954</v>
      </c>
      <c r="F2516" s="1475" t="s">
        <v>3217</v>
      </c>
      <c r="G2516" s="1476"/>
      <c r="H2516" s="1477"/>
      <c r="I2516" s="424">
        <v>12</v>
      </c>
      <c r="J2516" s="417">
        <v>1</v>
      </c>
      <c r="K2516" s="954">
        <f t="shared" ref="K2516:K2581" si="14">I2516*J2516</f>
        <v>12</v>
      </c>
      <c r="M2516" s="271"/>
      <c r="N2516" s="271"/>
      <c r="O2516" s="271"/>
    </row>
    <row r="2517" spans="3:15" s="421" customFormat="1" ht="15" customHeight="1">
      <c r="C2517" s="391">
        <v>538</v>
      </c>
      <c r="D2517" s="414" t="s">
        <v>2240</v>
      </c>
      <c r="E2517" s="417" t="s">
        <v>3218</v>
      </c>
      <c r="F2517" s="1475" t="s">
        <v>3219</v>
      </c>
      <c r="G2517" s="1476"/>
      <c r="H2517" s="1477"/>
      <c r="I2517" s="424">
        <v>4</v>
      </c>
      <c r="J2517" s="417">
        <v>3</v>
      </c>
      <c r="K2517" s="954">
        <f t="shared" si="14"/>
        <v>12</v>
      </c>
      <c r="M2517" s="271"/>
      <c r="N2517" s="271"/>
      <c r="O2517" s="271"/>
    </row>
    <row r="2518" spans="3:15" s="421" customFormat="1" ht="15" customHeight="1">
      <c r="C2518" s="391">
        <v>539</v>
      </c>
      <c r="D2518" s="414" t="s">
        <v>2240</v>
      </c>
      <c r="E2518" s="417">
        <v>1400042</v>
      </c>
      <c r="F2518" s="1475" t="s">
        <v>3221</v>
      </c>
      <c r="G2518" s="1476"/>
      <c r="H2518" s="1477"/>
      <c r="I2518" s="424">
        <v>12</v>
      </c>
      <c r="J2518" s="417">
        <v>3.1</v>
      </c>
      <c r="K2518" s="954">
        <f t="shared" si="14"/>
        <v>37.200000000000003</v>
      </c>
      <c r="M2518" s="271"/>
      <c r="N2518" s="271"/>
      <c r="O2518" s="271"/>
    </row>
    <row r="2519" spans="3:15" s="421" customFormat="1" ht="15" customHeight="1">
      <c r="C2519" s="391">
        <v>540</v>
      </c>
      <c r="D2519" s="414" t="s">
        <v>2240</v>
      </c>
      <c r="E2519" s="417">
        <v>1394473</v>
      </c>
      <c r="F2519" s="1475" t="s">
        <v>3222</v>
      </c>
      <c r="G2519" s="1476"/>
      <c r="H2519" s="1477"/>
      <c r="I2519" s="424">
        <v>20</v>
      </c>
      <c r="J2519" s="417">
        <v>4</v>
      </c>
      <c r="K2519" s="954">
        <f t="shared" si="14"/>
        <v>80</v>
      </c>
      <c r="M2519" s="271"/>
      <c r="N2519" s="271"/>
      <c r="O2519" s="271"/>
    </row>
    <row r="2520" spans="3:15" s="421" customFormat="1" ht="15" customHeight="1">
      <c r="C2520" s="391">
        <v>541</v>
      </c>
      <c r="D2520" s="414" t="s">
        <v>2240</v>
      </c>
      <c r="E2520" s="417">
        <v>1479006</v>
      </c>
      <c r="F2520" s="1475" t="s">
        <v>3223</v>
      </c>
      <c r="G2520" s="1476"/>
      <c r="H2520" s="1477"/>
      <c r="I2520" s="424">
        <v>2</v>
      </c>
      <c r="J2520" s="417">
        <v>1.04</v>
      </c>
      <c r="K2520" s="954">
        <f t="shared" si="14"/>
        <v>2.08</v>
      </c>
      <c r="M2520" s="271"/>
      <c r="N2520" s="271"/>
      <c r="O2520" s="271"/>
    </row>
    <row r="2521" spans="3:15" s="421" customFormat="1" ht="15" customHeight="1">
      <c r="C2521" s="391">
        <v>542</v>
      </c>
      <c r="D2521" s="414" t="s">
        <v>2240</v>
      </c>
      <c r="E2521" s="417">
        <v>1243241</v>
      </c>
      <c r="F2521" s="1475" t="s">
        <v>3225</v>
      </c>
      <c r="G2521" s="1476"/>
      <c r="H2521" s="1477"/>
      <c r="I2521" s="424">
        <v>3</v>
      </c>
      <c r="J2521" s="417">
        <v>1.04</v>
      </c>
      <c r="K2521" s="954">
        <f t="shared" si="14"/>
        <v>3.12</v>
      </c>
      <c r="M2521" s="271"/>
      <c r="N2521" s="271"/>
      <c r="O2521" s="271"/>
    </row>
    <row r="2522" spans="3:15" s="421" customFormat="1" ht="15" customHeight="1">
      <c r="C2522" s="391">
        <v>543</v>
      </c>
      <c r="D2522" s="414" t="s">
        <v>2240</v>
      </c>
      <c r="E2522" s="417">
        <v>1316900</v>
      </c>
      <c r="F2522" s="1475" t="s">
        <v>3227</v>
      </c>
      <c r="G2522" s="1476"/>
      <c r="H2522" s="1477"/>
      <c r="I2522" s="424">
        <v>75</v>
      </c>
      <c r="J2522" s="417">
        <v>1.06</v>
      </c>
      <c r="K2522" s="954">
        <f t="shared" si="14"/>
        <v>79.5</v>
      </c>
      <c r="M2522" s="271"/>
      <c r="N2522" s="271"/>
      <c r="O2522" s="271"/>
    </row>
    <row r="2523" spans="3:15" s="421" customFormat="1" ht="15" customHeight="1">
      <c r="C2523" s="391">
        <v>544</v>
      </c>
      <c r="D2523" s="414" t="s">
        <v>2240</v>
      </c>
      <c r="E2523" s="417">
        <v>1038461</v>
      </c>
      <c r="F2523" s="1475" t="s">
        <v>2229</v>
      </c>
      <c r="G2523" s="1476"/>
      <c r="H2523" s="1477"/>
      <c r="I2523" s="424">
        <v>141</v>
      </c>
      <c r="J2523" s="417">
        <v>1</v>
      </c>
      <c r="K2523" s="954">
        <f t="shared" si="14"/>
        <v>141</v>
      </c>
      <c r="M2523" s="271"/>
      <c r="N2523" s="271"/>
      <c r="O2523" s="271"/>
    </row>
    <row r="2524" spans="3:15" s="421" customFormat="1" ht="15" customHeight="1">
      <c r="C2524" s="391">
        <v>545</v>
      </c>
      <c r="D2524" s="414" t="s">
        <v>2240</v>
      </c>
      <c r="E2524" s="417">
        <v>1038462</v>
      </c>
      <c r="F2524" s="1475" t="s">
        <v>2230</v>
      </c>
      <c r="G2524" s="1476"/>
      <c r="H2524" s="1477"/>
      <c r="I2524" s="424">
        <v>361</v>
      </c>
      <c r="J2524" s="417">
        <v>1</v>
      </c>
      <c r="K2524" s="954">
        <f t="shared" si="14"/>
        <v>361</v>
      </c>
      <c r="M2524" s="271"/>
      <c r="N2524" s="271"/>
      <c r="O2524" s="271"/>
    </row>
    <row r="2525" spans="3:15" s="421" customFormat="1" ht="15" customHeight="1">
      <c r="C2525" s="391">
        <v>546</v>
      </c>
      <c r="D2525" s="414" t="s">
        <v>2240</v>
      </c>
      <c r="E2525" s="417" t="s">
        <v>3161</v>
      </c>
      <c r="F2525" s="1475" t="s">
        <v>2231</v>
      </c>
      <c r="G2525" s="1476"/>
      <c r="H2525" s="1477"/>
      <c r="I2525" s="424">
        <v>78</v>
      </c>
      <c r="J2525" s="417">
        <v>1</v>
      </c>
      <c r="K2525" s="954">
        <f t="shared" si="14"/>
        <v>78</v>
      </c>
      <c r="M2525" s="271"/>
      <c r="N2525" s="271"/>
      <c r="O2525" s="271"/>
    </row>
    <row r="2526" spans="3:15" s="421" customFormat="1" ht="15" customHeight="1">
      <c r="C2526" s="391">
        <v>547</v>
      </c>
      <c r="D2526" s="414" t="s">
        <v>2240</v>
      </c>
      <c r="E2526" s="417" t="s">
        <v>3162</v>
      </c>
      <c r="F2526" s="1475" t="s">
        <v>2232</v>
      </c>
      <c r="G2526" s="1476"/>
      <c r="H2526" s="1477"/>
      <c r="I2526" s="424">
        <v>166</v>
      </c>
      <c r="J2526" s="417">
        <v>1</v>
      </c>
      <c r="K2526" s="954">
        <f t="shared" si="14"/>
        <v>166</v>
      </c>
      <c r="M2526" s="271"/>
      <c r="N2526" s="271"/>
      <c r="O2526" s="271"/>
    </row>
    <row r="2527" spans="3:15" s="421" customFormat="1" ht="15" customHeight="1">
      <c r="C2527" s="391">
        <v>548</v>
      </c>
      <c r="D2527" s="414" t="s">
        <v>2240</v>
      </c>
      <c r="E2527" s="417" t="s">
        <v>3163</v>
      </c>
      <c r="F2527" s="1475" t="s">
        <v>2233</v>
      </c>
      <c r="G2527" s="1476"/>
      <c r="H2527" s="1477"/>
      <c r="I2527" s="424">
        <v>32</v>
      </c>
      <c r="J2527" s="417">
        <v>1</v>
      </c>
      <c r="K2527" s="954">
        <f t="shared" si="14"/>
        <v>32</v>
      </c>
      <c r="M2527" s="271"/>
      <c r="N2527" s="271"/>
      <c r="O2527" s="271"/>
    </row>
    <row r="2528" spans="3:15" s="421" customFormat="1" ht="15" customHeight="1">
      <c r="C2528" s="391">
        <v>549</v>
      </c>
      <c r="D2528" s="414" t="s">
        <v>2240</v>
      </c>
      <c r="E2528" s="417" t="s">
        <v>3228</v>
      </c>
      <c r="F2528" s="1475" t="s">
        <v>2234</v>
      </c>
      <c r="G2528" s="1476"/>
      <c r="H2528" s="1477"/>
      <c r="I2528" s="424">
        <v>36</v>
      </c>
      <c r="J2528" s="417">
        <v>1</v>
      </c>
      <c r="K2528" s="954">
        <f t="shared" si="14"/>
        <v>36</v>
      </c>
      <c r="M2528" s="271"/>
      <c r="N2528" s="271"/>
      <c r="O2528" s="271"/>
    </row>
    <row r="2529" spans="3:15" s="421" customFormat="1" ht="15" customHeight="1">
      <c r="C2529" s="391">
        <v>550</v>
      </c>
      <c r="D2529" s="414" t="s">
        <v>2240</v>
      </c>
      <c r="E2529" s="417" t="s">
        <v>3229</v>
      </c>
      <c r="F2529" s="1475" t="s">
        <v>3107</v>
      </c>
      <c r="G2529" s="1476"/>
      <c r="H2529" s="1477"/>
      <c r="I2529" s="424">
        <v>66</v>
      </c>
      <c r="J2529" s="417">
        <v>1</v>
      </c>
      <c r="K2529" s="954">
        <f t="shared" si="14"/>
        <v>66</v>
      </c>
      <c r="M2529" s="271"/>
      <c r="N2529" s="271"/>
      <c r="O2529" s="271"/>
    </row>
    <row r="2530" spans="3:15" s="421" customFormat="1" ht="15" customHeight="1">
      <c r="C2530" s="391">
        <v>551</v>
      </c>
      <c r="D2530" s="414" t="s">
        <v>2240</v>
      </c>
      <c r="E2530" s="417" t="s">
        <v>3165</v>
      </c>
      <c r="F2530" s="1475" t="s">
        <v>3146</v>
      </c>
      <c r="G2530" s="1476"/>
      <c r="H2530" s="1477"/>
      <c r="I2530" s="424">
        <v>36</v>
      </c>
      <c r="J2530" s="417">
        <v>1</v>
      </c>
      <c r="K2530" s="954">
        <f t="shared" si="14"/>
        <v>36</v>
      </c>
      <c r="M2530" s="271"/>
      <c r="N2530" s="271"/>
      <c r="O2530" s="271"/>
    </row>
    <row r="2531" spans="3:15" s="421" customFormat="1" ht="15" customHeight="1">
      <c r="C2531" s="391">
        <v>552</v>
      </c>
      <c r="D2531" s="414" t="s">
        <v>2240</v>
      </c>
      <c r="E2531" s="417" t="s">
        <v>3166</v>
      </c>
      <c r="F2531" s="1475" t="s">
        <v>3130</v>
      </c>
      <c r="G2531" s="1476"/>
      <c r="H2531" s="1477"/>
      <c r="I2531" s="424">
        <v>71</v>
      </c>
      <c r="J2531" s="417">
        <v>1</v>
      </c>
      <c r="K2531" s="954">
        <f t="shared" si="14"/>
        <v>71</v>
      </c>
      <c r="M2531" s="271"/>
      <c r="N2531" s="271"/>
      <c r="O2531" s="271"/>
    </row>
    <row r="2532" spans="3:15" s="421" customFormat="1" ht="15" customHeight="1">
      <c r="C2532" s="391">
        <v>553</v>
      </c>
      <c r="D2532" s="414" t="s">
        <v>2240</v>
      </c>
      <c r="E2532" s="417" t="s">
        <v>3167</v>
      </c>
      <c r="F2532" s="1475" t="s">
        <v>3131</v>
      </c>
      <c r="G2532" s="1476"/>
      <c r="H2532" s="1477"/>
      <c r="I2532" s="424">
        <v>37</v>
      </c>
      <c r="J2532" s="417">
        <v>1</v>
      </c>
      <c r="K2532" s="954">
        <f t="shared" si="14"/>
        <v>37</v>
      </c>
      <c r="M2532" s="271"/>
      <c r="N2532" s="271"/>
      <c r="O2532" s="271"/>
    </row>
    <row r="2533" spans="3:15" s="421" customFormat="1" ht="15" customHeight="1">
      <c r="C2533" s="391">
        <v>554</v>
      </c>
      <c r="D2533" s="414" t="s">
        <v>2240</v>
      </c>
      <c r="E2533" s="417" t="s">
        <v>3168</v>
      </c>
      <c r="F2533" s="1475" t="s">
        <v>3147</v>
      </c>
      <c r="G2533" s="1476"/>
      <c r="H2533" s="1477"/>
      <c r="I2533" s="424">
        <v>122</v>
      </c>
      <c r="J2533" s="417">
        <v>1</v>
      </c>
      <c r="K2533" s="954">
        <f t="shared" si="14"/>
        <v>122</v>
      </c>
      <c r="M2533" s="271"/>
      <c r="N2533" s="271"/>
      <c r="O2533" s="271"/>
    </row>
    <row r="2534" spans="3:15" s="421" customFormat="1" ht="15" customHeight="1">
      <c r="C2534" s="391">
        <v>555</v>
      </c>
      <c r="D2534" s="414" t="s">
        <v>2240</v>
      </c>
      <c r="E2534" s="417" t="s">
        <v>3169</v>
      </c>
      <c r="F2534" s="1475" t="s">
        <v>3132</v>
      </c>
      <c r="G2534" s="1476"/>
      <c r="H2534" s="1477"/>
      <c r="I2534" s="424">
        <v>24</v>
      </c>
      <c r="J2534" s="417">
        <v>1</v>
      </c>
      <c r="K2534" s="954">
        <f t="shared" si="14"/>
        <v>24</v>
      </c>
      <c r="M2534" s="271"/>
      <c r="N2534" s="271"/>
      <c r="O2534" s="271"/>
    </row>
    <row r="2535" spans="3:15" s="421" customFormat="1" ht="15" customHeight="1">
      <c r="C2535" s="391">
        <v>556</v>
      </c>
      <c r="D2535" s="414" t="s">
        <v>2240</v>
      </c>
      <c r="E2535" s="417" t="s">
        <v>3170</v>
      </c>
      <c r="F2535" s="1475" t="s">
        <v>3133</v>
      </c>
      <c r="G2535" s="1476"/>
      <c r="H2535" s="1477"/>
      <c r="I2535" s="424">
        <v>48</v>
      </c>
      <c r="J2535" s="417">
        <v>1</v>
      </c>
      <c r="K2535" s="954">
        <f t="shared" si="14"/>
        <v>48</v>
      </c>
      <c r="M2535" s="271"/>
      <c r="N2535" s="271"/>
      <c r="O2535" s="271"/>
    </row>
    <row r="2536" spans="3:15" s="421" customFormat="1" ht="15" customHeight="1">
      <c r="C2536" s="391">
        <v>557</v>
      </c>
      <c r="D2536" s="414" t="s">
        <v>2240</v>
      </c>
      <c r="E2536" s="417" t="s">
        <v>3230</v>
      </c>
      <c r="F2536" s="1475" t="s">
        <v>3231</v>
      </c>
      <c r="G2536" s="1476"/>
      <c r="H2536" s="1477"/>
      <c r="I2536" s="424">
        <v>3</v>
      </c>
      <c r="J2536" s="417">
        <v>1</v>
      </c>
      <c r="K2536" s="954">
        <f t="shared" si="14"/>
        <v>3</v>
      </c>
      <c r="M2536" s="271"/>
      <c r="N2536" s="271"/>
      <c r="O2536" s="271"/>
    </row>
    <row r="2537" spans="3:15" s="421" customFormat="1" ht="15" customHeight="1">
      <c r="C2537" s="391">
        <v>558</v>
      </c>
      <c r="D2537" s="414" t="s">
        <v>2240</v>
      </c>
      <c r="E2537" s="417" t="s">
        <v>3232</v>
      </c>
      <c r="F2537" s="1475" t="s">
        <v>3233</v>
      </c>
      <c r="G2537" s="1476"/>
      <c r="H2537" s="1477"/>
      <c r="I2537" s="424">
        <v>130</v>
      </c>
      <c r="J2537" s="417">
        <v>1</v>
      </c>
      <c r="K2537" s="954">
        <f t="shared" si="14"/>
        <v>130</v>
      </c>
      <c r="M2537" s="271"/>
      <c r="N2537" s="271"/>
      <c r="O2537" s="271"/>
    </row>
    <row r="2538" spans="3:15" s="421" customFormat="1" ht="15" customHeight="1">
      <c r="C2538" s="391">
        <v>559</v>
      </c>
      <c r="D2538" s="414" t="s">
        <v>2240</v>
      </c>
      <c r="E2538" s="417" t="s">
        <v>3234</v>
      </c>
      <c r="F2538" s="1475" t="s">
        <v>3148</v>
      </c>
      <c r="G2538" s="1476"/>
      <c r="H2538" s="1477"/>
      <c r="I2538" s="424">
        <v>3</v>
      </c>
      <c r="J2538" s="417">
        <v>1</v>
      </c>
      <c r="K2538" s="954">
        <f t="shared" si="14"/>
        <v>3</v>
      </c>
      <c r="M2538" s="271"/>
      <c r="N2538" s="271"/>
      <c r="O2538" s="271"/>
    </row>
    <row r="2539" spans="3:15" s="421" customFormat="1" ht="15" customHeight="1">
      <c r="C2539" s="391">
        <v>560</v>
      </c>
      <c r="D2539" s="414" t="s">
        <v>2240</v>
      </c>
      <c r="E2539" s="417" t="s">
        <v>3171</v>
      </c>
      <c r="F2539" s="1475" t="s">
        <v>3172</v>
      </c>
      <c r="G2539" s="1476"/>
      <c r="H2539" s="1477"/>
      <c r="I2539" s="424">
        <v>63</v>
      </c>
      <c r="J2539" s="417">
        <v>1</v>
      </c>
      <c r="K2539" s="954">
        <f t="shared" si="14"/>
        <v>63</v>
      </c>
      <c r="M2539" s="271"/>
      <c r="N2539" s="271"/>
      <c r="O2539" s="271"/>
    </row>
    <row r="2540" spans="3:15" s="421" customFormat="1" ht="15" customHeight="1">
      <c r="C2540" s="391">
        <v>561</v>
      </c>
      <c r="D2540" s="414" t="s">
        <v>2240</v>
      </c>
      <c r="E2540" s="417" t="s">
        <v>3235</v>
      </c>
      <c r="F2540" s="1475" t="s">
        <v>3236</v>
      </c>
      <c r="G2540" s="1476"/>
      <c r="H2540" s="1477"/>
      <c r="I2540" s="424">
        <v>5</v>
      </c>
      <c r="J2540" s="417">
        <v>10</v>
      </c>
      <c r="K2540" s="954">
        <f t="shared" si="14"/>
        <v>50</v>
      </c>
      <c r="M2540" s="271"/>
      <c r="N2540" s="271"/>
      <c r="O2540" s="271"/>
    </row>
    <row r="2541" spans="3:15" s="421" customFormat="1" ht="15" customHeight="1">
      <c r="C2541" s="391">
        <v>562</v>
      </c>
      <c r="D2541" s="414" t="s">
        <v>2240</v>
      </c>
      <c r="E2541" s="417" t="s">
        <v>3173</v>
      </c>
      <c r="F2541" s="1475" t="s">
        <v>3125</v>
      </c>
      <c r="G2541" s="1476"/>
      <c r="H2541" s="1477"/>
      <c r="I2541" s="424">
        <v>331</v>
      </c>
      <c r="J2541" s="417">
        <v>2.5000000000000001E-2</v>
      </c>
      <c r="K2541" s="954">
        <f t="shared" si="14"/>
        <v>8.2750000000000004</v>
      </c>
      <c r="M2541" s="271"/>
      <c r="N2541" s="271"/>
      <c r="O2541" s="271"/>
    </row>
    <row r="2542" spans="3:15" s="421" customFormat="1" ht="15" customHeight="1">
      <c r="C2542" s="391">
        <v>563</v>
      </c>
      <c r="D2542" s="414" t="s">
        <v>2240</v>
      </c>
      <c r="E2542" s="417" t="s">
        <v>3174</v>
      </c>
      <c r="F2542" s="1475" t="s">
        <v>3108</v>
      </c>
      <c r="G2542" s="1476"/>
      <c r="H2542" s="1477"/>
      <c r="I2542" s="424">
        <v>234</v>
      </c>
      <c r="J2542" s="417">
        <v>0.1</v>
      </c>
      <c r="K2542" s="954">
        <f t="shared" si="14"/>
        <v>23.400000000000002</v>
      </c>
      <c r="M2542" s="271"/>
      <c r="N2542" s="271"/>
      <c r="O2542" s="271"/>
    </row>
    <row r="2543" spans="3:15" s="421" customFormat="1" ht="15" customHeight="1">
      <c r="C2543" s="391">
        <v>564</v>
      </c>
      <c r="D2543" s="414" t="s">
        <v>2240</v>
      </c>
      <c r="E2543" s="417" t="s">
        <v>3176</v>
      </c>
      <c r="F2543" s="1475" t="s">
        <v>3110</v>
      </c>
      <c r="G2543" s="1476"/>
      <c r="H2543" s="1477"/>
      <c r="I2543" s="424">
        <v>122</v>
      </c>
      <c r="J2543" s="417">
        <v>0.1</v>
      </c>
      <c r="K2543" s="954">
        <f t="shared" si="14"/>
        <v>12.200000000000001</v>
      </c>
      <c r="M2543" s="271"/>
      <c r="N2543" s="271"/>
      <c r="O2543" s="271"/>
    </row>
    <row r="2544" spans="3:15" s="421" customFormat="1" ht="15" customHeight="1">
      <c r="C2544" s="391">
        <v>565</v>
      </c>
      <c r="D2544" s="414" t="s">
        <v>2240</v>
      </c>
      <c r="E2544" s="417" t="s">
        <v>3237</v>
      </c>
      <c r="F2544" s="1475" t="s">
        <v>3087</v>
      </c>
      <c r="G2544" s="1476"/>
      <c r="H2544" s="1477"/>
      <c r="I2544" s="424">
        <v>984</v>
      </c>
      <c r="J2544" s="417">
        <v>0.1</v>
      </c>
      <c r="K2544" s="954">
        <f t="shared" si="14"/>
        <v>98.4</v>
      </c>
      <c r="M2544" s="271"/>
      <c r="N2544" s="271"/>
      <c r="O2544" s="271"/>
    </row>
    <row r="2545" spans="3:15" s="421" customFormat="1" ht="15" customHeight="1">
      <c r="C2545" s="391">
        <v>566</v>
      </c>
      <c r="D2545" s="414" t="s">
        <v>2240</v>
      </c>
      <c r="E2545" s="417" t="s">
        <v>3178</v>
      </c>
      <c r="F2545" s="1475" t="s">
        <v>3089</v>
      </c>
      <c r="G2545" s="1476"/>
      <c r="H2545" s="1477"/>
      <c r="I2545" s="424">
        <v>92</v>
      </c>
      <c r="J2545" s="417">
        <v>0.1</v>
      </c>
      <c r="K2545" s="954">
        <f t="shared" si="14"/>
        <v>9.2000000000000011</v>
      </c>
      <c r="M2545" s="271"/>
      <c r="N2545" s="271"/>
      <c r="O2545" s="271"/>
    </row>
    <row r="2546" spans="3:15" s="421" customFormat="1" ht="15" customHeight="1">
      <c r="C2546" s="391">
        <v>567</v>
      </c>
      <c r="D2546" s="414" t="s">
        <v>2240</v>
      </c>
      <c r="E2546" s="417" t="s">
        <v>3238</v>
      </c>
      <c r="F2546" s="1475" t="s">
        <v>3090</v>
      </c>
      <c r="G2546" s="1476"/>
      <c r="H2546" s="1477"/>
      <c r="I2546" s="424">
        <v>20</v>
      </c>
      <c r="J2546" s="417">
        <v>0.1</v>
      </c>
      <c r="K2546" s="954">
        <f t="shared" si="14"/>
        <v>2</v>
      </c>
      <c r="M2546" s="271"/>
      <c r="N2546" s="271"/>
      <c r="O2546" s="271"/>
    </row>
    <row r="2547" spans="3:15" s="421" customFormat="1" ht="15" customHeight="1">
      <c r="C2547" s="391">
        <v>568</v>
      </c>
      <c r="D2547" s="414" t="s">
        <v>2240</v>
      </c>
      <c r="E2547" s="417" t="s">
        <v>3239</v>
      </c>
      <c r="F2547" s="1475" t="s">
        <v>3091</v>
      </c>
      <c r="G2547" s="1476"/>
      <c r="H2547" s="1477"/>
      <c r="I2547" s="424">
        <v>100</v>
      </c>
      <c r="J2547" s="417">
        <v>0.1</v>
      </c>
      <c r="K2547" s="954">
        <f t="shared" si="14"/>
        <v>10</v>
      </c>
      <c r="M2547" s="271"/>
      <c r="N2547" s="271"/>
      <c r="O2547" s="271"/>
    </row>
    <row r="2548" spans="3:15" s="421" customFormat="1" ht="15" customHeight="1">
      <c r="C2548" s="391">
        <v>569</v>
      </c>
      <c r="D2548" s="414" t="s">
        <v>2240</v>
      </c>
      <c r="E2548" s="417" t="s">
        <v>3179</v>
      </c>
      <c r="F2548" s="1475" t="s">
        <v>3111</v>
      </c>
      <c r="G2548" s="1476"/>
      <c r="H2548" s="1477"/>
      <c r="I2548" s="424">
        <v>324</v>
      </c>
      <c r="J2548" s="417">
        <v>0.1</v>
      </c>
      <c r="K2548" s="954">
        <f t="shared" si="14"/>
        <v>32.4</v>
      </c>
      <c r="M2548" s="271"/>
      <c r="N2548" s="271"/>
      <c r="O2548" s="271"/>
    </row>
    <row r="2549" spans="3:15" s="421" customFormat="1" ht="15" customHeight="1">
      <c r="C2549" s="391">
        <v>570</v>
      </c>
      <c r="D2549" s="414" t="s">
        <v>2240</v>
      </c>
      <c r="E2549" s="417" t="s">
        <v>3180</v>
      </c>
      <c r="F2549" s="1475" t="s">
        <v>3092</v>
      </c>
      <c r="G2549" s="1476"/>
      <c r="H2549" s="1477"/>
      <c r="I2549" s="424">
        <v>972</v>
      </c>
      <c r="J2549" s="417">
        <v>0.1</v>
      </c>
      <c r="K2549" s="954">
        <f t="shared" si="14"/>
        <v>97.2</v>
      </c>
      <c r="M2549" s="271"/>
      <c r="N2549" s="271"/>
      <c r="O2549" s="271"/>
    </row>
    <row r="2550" spans="3:15" s="421" customFormat="1" ht="15" customHeight="1">
      <c r="C2550" s="391">
        <v>571</v>
      </c>
      <c r="D2550" s="414" t="s">
        <v>2240</v>
      </c>
      <c r="E2550" s="417" t="s">
        <v>3181</v>
      </c>
      <c r="F2550" s="1475" t="s">
        <v>3093</v>
      </c>
      <c r="G2550" s="1476"/>
      <c r="H2550" s="1477"/>
      <c r="I2550" s="424">
        <v>490</v>
      </c>
      <c r="J2550" s="417">
        <v>0.1</v>
      </c>
      <c r="K2550" s="954">
        <f t="shared" si="14"/>
        <v>49</v>
      </c>
      <c r="M2550" s="271"/>
      <c r="N2550" s="271"/>
      <c r="O2550" s="271"/>
    </row>
    <row r="2551" spans="3:15" s="421" customFormat="1" ht="15" customHeight="1">
      <c r="C2551" s="391">
        <v>572</v>
      </c>
      <c r="D2551" s="414" t="s">
        <v>2240</v>
      </c>
      <c r="E2551" s="417" t="s">
        <v>3182</v>
      </c>
      <c r="F2551" s="1475" t="s">
        <v>3094</v>
      </c>
      <c r="G2551" s="1476"/>
      <c r="H2551" s="1477"/>
      <c r="I2551" s="424">
        <v>1</v>
      </c>
      <c r="J2551" s="417">
        <v>0.1</v>
      </c>
      <c r="K2551" s="954">
        <f t="shared" si="14"/>
        <v>0.1</v>
      </c>
      <c r="M2551" s="271"/>
      <c r="N2551" s="271"/>
      <c r="O2551" s="271"/>
    </row>
    <row r="2552" spans="3:15" s="421" customFormat="1" ht="15" customHeight="1">
      <c r="C2552" s="391">
        <v>573</v>
      </c>
      <c r="D2552" s="414" t="s">
        <v>2240</v>
      </c>
      <c r="E2552" s="417" t="s">
        <v>3240</v>
      </c>
      <c r="F2552" s="1475" t="s">
        <v>3113</v>
      </c>
      <c r="G2552" s="1476"/>
      <c r="H2552" s="1477"/>
      <c r="I2552" s="424">
        <v>6</v>
      </c>
      <c r="J2552" s="417">
        <v>0.1</v>
      </c>
      <c r="K2552" s="954">
        <f t="shared" si="14"/>
        <v>0.60000000000000009</v>
      </c>
      <c r="M2552" s="271"/>
      <c r="N2552" s="271"/>
      <c r="O2552" s="271"/>
    </row>
    <row r="2553" spans="3:15" s="421" customFormat="1" ht="15" customHeight="1">
      <c r="C2553" s="391">
        <v>574</v>
      </c>
      <c r="D2553" s="414" t="s">
        <v>2240</v>
      </c>
      <c r="E2553" s="417" t="s">
        <v>3241</v>
      </c>
      <c r="F2553" s="1475" t="s">
        <v>2238</v>
      </c>
      <c r="G2553" s="1476"/>
      <c r="H2553" s="1477"/>
      <c r="I2553" s="424">
        <v>33</v>
      </c>
      <c r="J2553" s="417">
        <v>0.12</v>
      </c>
      <c r="K2553" s="954">
        <f t="shared" si="14"/>
        <v>3.96</v>
      </c>
      <c r="M2553" s="271"/>
      <c r="N2553" s="271"/>
      <c r="O2553" s="271"/>
    </row>
    <row r="2554" spans="3:15" s="421" customFormat="1" ht="15" customHeight="1">
      <c r="C2554" s="391">
        <v>575</v>
      </c>
      <c r="D2554" s="414" t="s">
        <v>2240</v>
      </c>
      <c r="E2554" s="417" t="s">
        <v>3244</v>
      </c>
      <c r="F2554" s="1475" t="s">
        <v>3245</v>
      </c>
      <c r="G2554" s="1476"/>
      <c r="H2554" s="1477"/>
      <c r="I2554" s="424">
        <v>200</v>
      </c>
      <c r="J2554" s="417">
        <v>0.25</v>
      </c>
      <c r="K2554" s="954">
        <f t="shared" si="14"/>
        <v>50</v>
      </c>
      <c r="M2554" s="271"/>
      <c r="N2554" s="271"/>
      <c r="O2554" s="271"/>
    </row>
    <row r="2555" spans="3:15" s="421" customFormat="1" ht="15" customHeight="1">
      <c r="C2555" s="391">
        <v>576</v>
      </c>
      <c r="D2555" s="414" t="s">
        <v>2240</v>
      </c>
      <c r="E2555" s="417" t="s">
        <v>3183</v>
      </c>
      <c r="F2555" s="1475" t="s">
        <v>3120</v>
      </c>
      <c r="G2555" s="1476"/>
      <c r="H2555" s="1477"/>
      <c r="I2555" s="424">
        <v>63</v>
      </c>
      <c r="J2555" s="417">
        <v>0.25</v>
      </c>
      <c r="K2555" s="954">
        <f t="shared" si="14"/>
        <v>15.75</v>
      </c>
      <c r="M2555" s="271"/>
      <c r="N2555" s="271"/>
      <c r="O2555" s="271"/>
    </row>
    <row r="2556" spans="3:15" s="421" customFormat="1" ht="15" customHeight="1">
      <c r="C2556" s="391">
        <v>577</v>
      </c>
      <c r="D2556" s="414" t="s">
        <v>2240</v>
      </c>
      <c r="E2556" s="417" t="s">
        <v>3246</v>
      </c>
      <c r="F2556" s="1475" t="s">
        <v>3121</v>
      </c>
      <c r="G2556" s="1476"/>
      <c r="H2556" s="1477"/>
      <c r="I2556" s="424">
        <v>30</v>
      </c>
      <c r="J2556" s="417">
        <v>0.25</v>
      </c>
      <c r="K2556" s="954">
        <f t="shared" si="14"/>
        <v>7.5</v>
      </c>
      <c r="M2556" s="271"/>
      <c r="N2556" s="271"/>
      <c r="O2556" s="271"/>
    </row>
    <row r="2557" spans="3:15" s="421" customFormat="1" ht="15" customHeight="1">
      <c r="C2557" s="391">
        <v>578</v>
      </c>
      <c r="D2557" s="414" t="s">
        <v>2240</v>
      </c>
      <c r="E2557" s="417" t="s">
        <v>3191</v>
      </c>
      <c r="F2557" s="1475" t="s">
        <v>3095</v>
      </c>
      <c r="G2557" s="1476"/>
      <c r="H2557" s="1477"/>
      <c r="I2557" s="424">
        <v>10</v>
      </c>
      <c r="J2557" s="417">
        <v>0.3</v>
      </c>
      <c r="K2557" s="954">
        <f t="shared" si="14"/>
        <v>3</v>
      </c>
      <c r="M2557" s="271"/>
      <c r="N2557" s="271"/>
      <c r="O2557" s="271"/>
    </row>
    <row r="2558" spans="3:15" s="421" customFormat="1" ht="15" customHeight="1">
      <c r="C2558" s="391">
        <v>579</v>
      </c>
      <c r="D2558" s="414" t="s">
        <v>2240</v>
      </c>
      <c r="E2558" s="417" t="s">
        <v>3192</v>
      </c>
      <c r="F2558" s="1475" t="s">
        <v>3095</v>
      </c>
      <c r="G2558" s="1476"/>
      <c r="H2558" s="1477"/>
      <c r="I2558" s="424">
        <v>22</v>
      </c>
      <c r="J2558" s="417">
        <v>0.3</v>
      </c>
      <c r="K2558" s="954">
        <f t="shared" si="14"/>
        <v>6.6</v>
      </c>
      <c r="M2558" s="271"/>
      <c r="N2558" s="271"/>
      <c r="O2558" s="271"/>
    </row>
    <row r="2559" spans="3:15" s="421" customFormat="1" ht="15" customHeight="1">
      <c r="C2559" s="391">
        <v>580</v>
      </c>
      <c r="D2559" s="414" t="s">
        <v>2240</v>
      </c>
      <c r="E2559" s="417" t="s">
        <v>3193</v>
      </c>
      <c r="F2559" s="1475" t="s">
        <v>3194</v>
      </c>
      <c r="G2559" s="1476"/>
      <c r="H2559" s="1477"/>
      <c r="I2559" s="424">
        <v>39</v>
      </c>
      <c r="J2559" s="417">
        <v>0.3</v>
      </c>
      <c r="K2559" s="954">
        <f t="shared" si="14"/>
        <v>11.7</v>
      </c>
      <c r="M2559" s="271"/>
      <c r="N2559" s="271"/>
      <c r="O2559" s="271"/>
    </row>
    <row r="2560" spans="3:15" s="421" customFormat="1" ht="15" customHeight="1">
      <c r="C2560" s="391">
        <v>581</v>
      </c>
      <c r="D2560" s="414" t="s">
        <v>2240</v>
      </c>
      <c r="E2560" s="417" t="s">
        <v>3247</v>
      </c>
      <c r="F2560" s="1475" t="s">
        <v>3096</v>
      </c>
      <c r="G2560" s="1476"/>
      <c r="H2560" s="1477"/>
      <c r="I2560" s="424">
        <v>14</v>
      </c>
      <c r="J2560" s="417">
        <v>1</v>
      </c>
      <c r="K2560" s="954">
        <f t="shared" si="14"/>
        <v>14</v>
      </c>
      <c r="M2560" s="271"/>
      <c r="N2560" s="271"/>
      <c r="O2560" s="271"/>
    </row>
    <row r="2561" spans="3:15" s="421" customFormat="1" ht="15" customHeight="1">
      <c r="C2561" s="391">
        <v>582</v>
      </c>
      <c r="D2561" s="414" t="s">
        <v>2240</v>
      </c>
      <c r="E2561" s="417">
        <v>1249151</v>
      </c>
      <c r="F2561" s="1475" t="s">
        <v>1674</v>
      </c>
      <c r="G2561" s="1476"/>
      <c r="H2561" s="1477"/>
      <c r="I2561" s="424">
        <v>137</v>
      </c>
      <c r="J2561" s="417">
        <v>0.43</v>
      </c>
      <c r="K2561" s="954">
        <f t="shared" si="14"/>
        <v>58.91</v>
      </c>
      <c r="M2561" s="271"/>
      <c r="N2561" s="271"/>
      <c r="O2561" s="271"/>
    </row>
    <row r="2562" spans="3:15" s="421" customFormat="1" ht="15" customHeight="1">
      <c r="C2562" s="391">
        <v>583</v>
      </c>
      <c r="D2562" s="414" t="s">
        <v>2240</v>
      </c>
      <c r="E2562" s="417" t="s">
        <v>3248</v>
      </c>
      <c r="F2562" s="1475" t="s">
        <v>3249</v>
      </c>
      <c r="G2562" s="1476"/>
      <c r="H2562" s="1477"/>
      <c r="I2562" s="424">
        <v>1</v>
      </c>
      <c r="J2562" s="417">
        <v>5</v>
      </c>
      <c r="K2562" s="954">
        <f t="shared" si="14"/>
        <v>5</v>
      </c>
      <c r="M2562" s="271"/>
      <c r="N2562" s="271"/>
      <c r="O2562" s="271"/>
    </row>
    <row r="2563" spans="3:15" s="421" customFormat="1" ht="15" customHeight="1">
      <c r="C2563" s="391">
        <v>584</v>
      </c>
      <c r="D2563" s="414" t="s">
        <v>2240</v>
      </c>
      <c r="E2563" s="417" t="s">
        <v>3250</v>
      </c>
      <c r="F2563" s="1475" t="s">
        <v>3251</v>
      </c>
      <c r="G2563" s="1476"/>
      <c r="H2563" s="1477"/>
      <c r="I2563" s="424">
        <v>15</v>
      </c>
      <c r="J2563" s="417">
        <v>2</v>
      </c>
      <c r="K2563" s="954">
        <f t="shared" si="14"/>
        <v>30</v>
      </c>
      <c r="M2563" s="271"/>
      <c r="N2563" s="271"/>
      <c r="O2563" s="271"/>
    </row>
    <row r="2564" spans="3:15" s="421" customFormat="1" ht="15" customHeight="1">
      <c r="C2564" s="391">
        <v>585</v>
      </c>
      <c r="D2564" s="414" t="s">
        <v>2240</v>
      </c>
      <c r="E2564" s="417" t="s">
        <v>3196</v>
      </c>
      <c r="F2564" s="1475" t="s">
        <v>3126</v>
      </c>
      <c r="G2564" s="1476"/>
      <c r="H2564" s="1477"/>
      <c r="I2564" s="424">
        <v>30</v>
      </c>
      <c r="J2564" s="417">
        <v>0.78</v>
      </c>
      <c r="K2564" s="954">
        <f t="shared" si="14"/>
        <v>23.400000000000002</v>
      </c>
      <c r="M2564" s="271"/>
      <c r="N2564" s="271"/>
      <c r="O2564" s="271"/>
    </row>
    <row r="2565" spans="3:15" s="421" customFormat="1" ht="15" customHeight="1">
      <c r="C2565" s="391">
        <v>586</v>
      </c>
      <c r="D2565" s="414" t="s">
        <v>2240</v>
      </c>
      <c r="E2565" s="417" t="s">
        <v>3252</v>
      </c>
      <c r="F2565" s="1475" t="s">
        <v>3253</v>
      </c>
      <c r="G2565" s="1476"/>
      <c r="H2565" s="1477"/>
      <c r="I2565" s="424">
        <v>24</v>
      </c>
      <c r="J2565" s="417">
        <v>0.5</v>
      </c>
      <c r="K2565" s="954">
        <f t="shared" si="14"/>
        <v>12</v>
      </c>
      <c r="M2565" s="271"/>
      <c r="N2565" s="271"/>
      <c r="O2565" s="271"/>
    </row>
    <row r="2566" spans="3:15" s="421" customFormat="1" ht="15" customHeight="1">
      <c r="C2566" s="391">
        <v>587</v>
      </c>
      <c r="D2566" s="414" t="s">
        <v>2240</v>
      </c>
      <c r="E2566" s="417" t="s">
        <v>3156</v>
      </c>
      <c r="F2566" s="1475" t="s">
        <v>3157</v>
      </c>
      <c r="G2566" s="1476"/>
      <c r="H2566" s="1477"/>
      <c r="I2566" s="424">
        <v>200</v>
      </c>
      <c r="J2566" s="417">
        <v>0.5</v>
      </c>
      <c r="K2566" s="954">
        <f t="shared" si="14"/>
        <v>100</v>
      </c>
      <c r="M2566" s="271"/>
      <c r="N2566" s="271"/>
      <c r="O2566" s="271"/>
    </row>
    <row r="2567" spans="3:15" s="421" customFormat="1" ht="15" customHeight="1">
      <c r="C2567" s="391">
        <v>588</v>
      </c>
      <c r="D2567" s="414" t="s">
        <v>2240</v>
      </c>
      <c r="E2567" s="417" t="s">
        <v>3184</v>
      </c>
      <c r="F2567" s="1475" t="s">
        <v>3185</v>
      </c>
      <c r="G2567" s="1476"/>
      <c r="H2567" s="1477"/>
      <c r="I2567" s="424">
        <v>60</v>
      </c>
      <c r="J2567" s="417">
        <v>0.5</v>
      </c>
      <c r="K2567" s="954">
        <f t="shared" si="14"/>
        <v>30</v>
      </c>
      <c r="M2567" s="271"/>
      <c r="N2567" s="271"/>
      <c r="O2567" s="271"/>
    </row>
    <row r="2568" spans="3:15" s="421" customFormat="1" ht="15" customHeight="1">
      <c r="C2568" s="391">
        <v>589</v>
      </c>
      <c r="D2568" s="414" t="s">
        <v>2240</v>
      </c>
      <c r="E2568" s="417">
        <v>1249146</v>
      </c>
      <c r="F2568" s="1475" t="s">
        <v>3137</v>
      </c>
      <c r="G2568" s="1476"/>
      <c r="H2568" s="1477"/>
      <c r="I2568" s="424">
        <v>143</v>
      </c>
      <c r="J2568" s="417">
        <v>0.45</v>
      </c>
      <c r="K2568" s="954">
        <f t="shared" si="14"/>
        <v>64.350000000000009</v>
      </c>
      <c r="M2568" s="271"/>
      <c r="N2568" s="271"/>
      <c r="O2568" s="271"/>
    </row>
    <row r="2569" spans="3:15" s="421" customFormat="1" ht="15" customHeight="1">
      <c r="C2569" s="391">
        <v>590</v>
      </c>
      <c r="D2569" s="414" t="s">
        <v>2240</v>
      </c>
      <c r="E2569" s="417" t="s">
        <v>3186</v>
      </c>
      <c r="F2569" s="1475" t="s">
        <v>3100</v>
      </c>
      <c r="G2569" s="1476"/>
      <c r="H2569" s="1477"/>
      <c r="I2569" s="424">
        <v>75</v>
      </c>
      <c r="J2569" s="417">
        <v>1.8</v>
      </c>
      <c r="K2569" s="954">
        <f t="shared" si="14"/>
        <v>135</v>
      </c>
      <c r="M2569" s="271"/>
      <c r="N2569" s="271"/>
      <c r="O2569" s="271"/>
    </row>
    <row r="2570" spans="3:15" s="421" customFormat="1" ht="15" customHeight="1">
      <c r="C2570" s="391">
        <v>591</v>
      </c>
      <c r="D2570" s="414" t="s">
        <v>2240</v>
      </c>
      <c r="E2570" s="417" t="s">
        <v>3254</v>
      </c>
      <c r="F2570" s="1475" t="s">
        <v>3255</v>
      </c>
      <c r="G2570" s="1476"/>
      <c r="H2570" s="1477"/>
      <c r="I2570" s="424">
        <v>8</v>
      </c>
      <c r="J2570" s="417">
        <v>0.12</v>
      </c>
      <c r="K2570" s="954">
        <f t="shared" si="14"/>
        <v>0.96</v>
      </c>
      <c r="M2570" s="271"/>
      <c r="N2570" s="271"/>
      <c r="O2570" s="271"/>
    </row>
    <row r="2571" spans="3:15" s="421" customFormat="1" ht="15" customHeight="1">
      <c r="C2571" s="391">
        <v>592</v>
      </c>
      <c r="D2571" s="414" t="s">
        <v>2240</v>
      </c>
      <c r="E2571" s="417" t="s">
        <v>3256</v>
      </c>
      <c r="F2571" s="1475" t="s">
        <v>3257</v>
      </c>
      <c r="G2571" s="1476"/>
      <c r="H2571" s="1477"/>
      <c r="I2571" s="424">
        <v>34</v>
      </c>
      <c r="J2571" s="417">
        <v>0.09</v>
      </c>
      <c r="K2571" s="954">
        <f t="shared" si="14"/>
        <v>3.06</v>
      </c>
      <c r="M2571" s="271"/>
      <c r="N2571" s="271"/>
      <c r="O2571" s="271"/>
    </row>
    <row r="2572" spans="3:15" s="421" customFormat="1" ht="15" customHeight="1">
      <c r="C2572" s="391">
        <v>593</v>
      </c>
      <c r="D2572" s="414" t="s">
        <v>2240</v>
      </c>
      <c r="E2572" s="417" t="s">
        <v>3258</v>
      </c>
      <c r="F2572" s="1475" t="s">
        <v>3259</v>
      </c>
      <c r="G2572" s="1476"/>
      <c r="H2572" s="1477"/>
      <c r="I2572" s="424">
        <v>2</v>
      </c>
      <c r="J2572" s="417">
        <v>1.8</v>
      </c>
      <c r="K2572" s="954">
        <f t="shared" si="14"/>
        <v>3.6</v>
      </c>
      <c r="M2572" s="271"/>
      <c r="N2572" s="271"/>
      <c r="O2572" s="271"/>
    </row>
    <row r="2573" spans="3:15" s="421" customFormat="1" ht="15" customHeight="1">
      <c r="C2573" s="391">
        <v>594</v>
      </c>
      <c r="D2573" s="414" t="s">
        <v>2240</v>
      </c>
      <c r="E2573" s="417" t="s">
        <v>3260</v>
      </c>
      <c r="F2573" s="1475" t="s">
        <v>3138</v>
      </c>
      <c r="G2573" s="1476"/>
      <c r="H2573" s="1477"/>
      <c r="I2573" s="424">
        <v>60</v>
      </c>
      <c r="J2573" s="417">
        <v>0.1</v>
      </c>
      <c r="K2573" s="954">
        <f t="shared" si="14"/>
        <v>6</v>
      </c>
      <c r="M2573" s="271"/>
      <c r="N2573" s="271"/>
      <c r="O2573" s="271"/>
    </row>
    <row r="2574" spans="3:15" s="421" customFormat="1" ht="15" customHeight="1">
      <c r="C2574" s="391">
        <v>595</v>
      </c>
      <c r="D2574" s="414" t="s">
        <v>2240</v>
      </c>
      <c r="E2574" s="417" t="s">
        <v>3261</v>
      </c>
      <c r="F2574" s="1475" t="s">
        <v>3262</v>
      </c>
      <c r="G2574" s="1476"/>
      <c r="H2574" s="1477"/>
      <c r="I2574" s="424">
        <v>235</v>
      </c>
      <c r="J2574" s="417">
        <v>0.1</v>
      </c>
      <c r="K2574" s="954">
        <f t="shared" si="14"/>
        <v>23.5</v>
      </c>
      <c r="M2574" s="271"/>
      <c r="N2574" s="271"/>
      <c r="O2574" s="271"/>
    </row>
    <row r="2575" spans="3:15" s="421" customFormat="1" ht="15" customHeight="1">
      <c r="C2575" s="391">
        <v>596</v>
      </c>
      <c r="D2575" s="414" t="s">
        <v>2240</v>
      </c>
      <c r="E2575" s="417" t="s">
        <v>3263</v>
      </c>
      <c r="F2575" s="1475" t="s">
        <v>3264</v>
      </c>
      <c r="G2575" s="1476"/>
      <c r="H2575" s="1477"/>
      <c r="I2575" s="424">
        <v>130</v>
      </c>
      <c r="J2575" s="417">
        <v>0.1</v>
      </c>
      <c r="K2575" s="954">
        <f t="shared" si="14"/>
        <v>13</v>
      </c>
      <c r="M2575" s="271"/>
      <c r="N2575" s="271"/>
      <c r="O2575" s="271"/>
    </row>
    <row r="2576" spans="3:15" s="421" customFormat="1" ht="15" customHeight="1">
      <c r="C2576" s="391">
        <v>597</v>
      </c>
      <c r="D2576" s="414" t="s">
        <v>2240</v>
      </c>
      <c r="E2576" s="417" t="s">
        <v>3198</v>
      </c>
      <c r="F2576" s="1475" t="s">
        <v>3127</v>
      </c>
      <c r="G2576" s="1476"/>
      <c r="H2576" s="1477"/>
      <c r="I2576" s="424">
        <v>87</v>
      </c>
      <c r="J2576" s="417">
        <v>0.1</v>
      </c>
      <c r="K2576" s="954">
        <f t="shared" si="14"/>
        <v>8.7000000000000011</v>
      </c>
      <c r="M2576" s="271"/>
      <c r="N2576" s="271"/>
      <c r="O2576" s="271"/>
    </row>
    <row r="2577" spans="3:15" s="421" customFormat="1" ht="15" customHeight="1">
      <c r="C2577" s="391">
        <v>598</v>
      </c>
      <c r="D2577" s="414" t="s">
        <v>2240</v>
      </c>
      <c r="E2577" s="417" t="s">
        <v>3199</v>
      </c>
      <c r="F2577" s="1475" t="s">
        <v>3200</v>
      </c>
      <c r="G2577" s="1476"/>
      <c r="H2577" s="1477"/>
      <c r="I2577" s="424">
        <v>21</v>
      </c>
      <c r="J2577" s="417">
        <v>2.2999999999999998</v>
      </c>
      <c r="K2577" s="954">
        <f t="shared" si="14"/>
        <v>48.3</v>
      </c>
      <c r="M2577" s="271"/>
      <c r="N2577" s="271"/>
      <c r="O2577" s="271"/>
    </row>
    <row r="2578" spans="3:15" s="421" customFormat="1" ht="15" customHeight="1">
      <c r="C2578" s="391">
        <v>599</v>
      </c>
      <c r="D2578" s="414" t="s">
        <v>2240</v>
      </c>
      <c r="E2578" s="417">
        <v>1400353</v>
      </c>
      <c r="F2578" s="1475" t="s">
        <v>3265</v>
      </c>
      <c r="G2578" s="1476"/>
      <c r="H2578" s="1477"/>
      <c r="I2578" s="424">
        <v>60</v>
      </c>
      <c r="J2578" s="417">
        <v>2.5</v>
      </c>
      <c r="K2578" s="954">
        <f t="shared" si="14"/>
        <v>150</v>
      </c>
      <c r="M2578" s="271"/>
      <c r="N2578" s="271"/>
      <c r="O2578" s="271"/>
    </row>
    <row r="2579" spans="3:15" s="421" customFormat="1" ht="15" customHeight="1">
      <c r="C2579" s="391">
        <v>600</v>
      </c>
      <c r="D2579" s="414" t="s">
        <v>2240</v>
      </c>
      <c r="E2579" s="417">
        <v>1260244</v>
      </c>
      <c r="F2579" s="1475" t="s">
        <v>2239</v>
      </c>
      <c r="G2579" s="1476"/>
      <c r="H2579" s="1477"/>
      <c r="I2579" s="424">
        <v>60</v>
      </c>
      <c r="J2579" s="417">
        <v>2.5</v>
      </c>
      <c r="K2579" s="954">
        <f t="shared" si="14"/>
        <v>150</v>
      </c>
      <c r="M2579" s="271"/>
      <c r="N2579" s="271"/>
      <c r="O2579" s="271"/>
    </row>
    <row r="2580" spans="3:15" s="421" customFormat="1" ht="15" customHeight="1">
      <c r="C2580" s="391">
        <v>601</v>
      </c>
      <c r="D2580" s="414" t="s">
        <v>2240</v>
      </c>
      <c r="E2580" s="417" t="s">
        <v>3266</v>
      </c>
      <c r="F2580" s="1475" t="s">
        <v>3142</v>
      </c>
      <c r="G2580" s="1476"/>
      <c r="H2580" s="1477"/>
      <c r="I2580" s="424">
        <v>120</v>
      </c>
      <c r="J2580" s="417">
        <v>4.5</v>
      </c>
      <c r="K2580" s="954">
        <f t="shared" si="14"/>
        <v>540</v>
      </c>
      <c r="M2580" s="271"/>
      <c r="N2580" s="271"/>
      <c r="O2580" s="271"/>
    </row>
    <row r="2581" spans="3:15" s="421" customFormat="1" ht="15" customHeight="1">
      <c r="C2581" s="391">
        <v>602</v>
      </c>
      <c r="D2581" s="414" t="s">
        <v>2240</v>
      </c>
      <c r="E2581" s="417" t="s">
        <v>3201</v>
      </c>
      <c r="F2581" s="1475" t="s">
        <v>3101</v>
      </c>
      <c r="G2581" s="1476"/>
      <c r="H2581" s="1477"/>
      <c r="I2581" s="424">
        <v>272</v>
      </c>
      <c r="J2581" s="417">
        <v>0.08</v>
      </c>
      <c r="K2581" s="954">
        <f t="shared" si="14"/>
        <v>21.76</v>
      </c>
      <c r="M2581" s="271"/>
      <c r="N2581" s="271"/>
      <c r="O2581" s="271"/>
    </row>
    <row r="2582" spans="3:15" s="421" customFormat="1" ht="15" customHeight="1">
      <c r="C2582" s="391">
        <v>603</v>
      </c>
      <c r="D2582" s="414" t="s">
        <v>2240</v>
      </c>
      <c r="E2582" s="417" t="s">
        <v>3202</v>
      </c>
      <c r="F2582" s="1475" t="s">
        <v>3102</v>
      </c>
      <c r="G2582" s="1476"/>
      <c r="H2582" s="1477"/>
      <c r="I2582" s="424">
        <v>328</v>
      </c>
      <c r="J2582" s="417">
        <v>0.08</v>
      </c>
      <c r="K2582" s="954">
        <f t="shared" ref="K2582:K2646" si="15">I2582*J2582</f>
        <v>26.240000000000002</v>
      </c>
      <c r="M2582" s="271"/>
      <c r="N2582" s="271"/>
      <c r="O2582" s="271"/>
    </row>
    <row r="2583" spans="3:15" s="421" customFormat="1" ht="15" customHeight="1">
      <c r="C2583" s="391">
        <v>604</v>
      </c>
      <c r="D2583" s="414" t="s">
        <v>2240</v>
      </c>
      <c r="E2583" s="417" t="s">
        <v>3203</v>
      </c>
      <c r="F2583" s="1475" t="s">
        <v>3103</v>
      </c>
      <c r="G2583" s="1476"/>
      <c r="H2583" s="1477"/>
      <c r="I2583" s="424">
        <v>49</v>
      </c>
      <c r="J2583" s="417">
        <v>0.08</v>
      </c>
      <c r="K2583" s="954">
        <f t="shared" si="15"/>
        <v>3.92</v>
      </c>
      <c r="M2583" s="271"/>
      <c r="N2583" s="271"/>
      <c r="O2583" s="271"/>
    </row>
    <row r="2584" spans="3:15" s="421" customFormat="1" ht="15" customHeight="1">
      <c r="C2584" s="391">
        <v>605</v>
      </c>
      <c r="D2584" s="414" t="s">
        <v>2240</v>
      </c>
      <c r="E2584" s="417" t="s">
        <v>3267</v>
      </c>
      <c r="F2584" s="1475" t="s">
        <v>3104</v>
      </c>
      <c r="G2584" s="1476"/>
      <c r="H2584" s="1477"/>
      <c r="I2584" s="424">
        <v>157</v>
      </c>
      <c r="J2584" s="417">
        <v>0.08</v>
      </c>
      <c r="K2584" s="954">
        <f t="shared" si="15"/>
        <v>12.56</v>
      </c>
      <c r="M2584" s="271"/>
      <c r="N2584" s="271"/>
      <c r="O2584" s="271"/>
    </row>
    <row r="2585" spans="3:15" s="421" customFormat="1" ht="15" customHeight="1">
      <c r="C2585" s="391">
        <v>606</v>
      </c>
      <c r="D2585" s="414" t="s">
        <v>2240</v>
      </c>
      <c r="E2585" s="417" t="s">
        <v>3268</v>
      </c>
      <c r="F2585" s="1475" t="s">
        <v>3269</v>
      </c>
      <c r="G2585" s="1476"/>
      <c r="H2585" s="1477"/>
      <c r="I2585" s="424">
        <v>240</v>
      </c>
      <c r="J2585" s="417">
        <v>0.3</v>
      </c>
      <c r="K2585" s="954">
        <f t="shared" si="15"/>
        <v>72</v>
      </c>
      <c r="M2585" s="271"/>
      <c r="N2585" s="271"/>
      <c r="O2585" s="271"/>
    </row>
    <row r="2586" spans="3:15" s="421" customFormat="1" ht="15" customHeight="1">
      <c r="C2586" s="391">
        <v>607</v>
      </c>
      <c r="D2586" s="414" t="s">
        <v>2240</v>
      </c>
      <c r="E2586" s="417" t="s">
        <v>3270</v>
      </c>
      <c r="F2586" s="1475" t="s">
        <v>3271</v>
      </c>
      <c r="G2586" s="1476"/>
      <c r="H2586" s="1477"/>
      <c r="I2586" s="424">
        <v>9</v>
      </c>
      <c r="J2586" s="417">
        <v>0.06</v>
      </c>
      <c r="K2586" s="954">
        <f t="shared" si="15"/>
        <v>0.54</v>
      </c>
      <c r="M2586" s="271"/>
      <c r="N2586" s="271"/>
      <c r="O2586" s="271"/>
    </row>
    <row r="2587" spans="3:15" s="421" customFormat="1" ht="15" customHeight="1">
      <c r="C2587" s="391">
        <v>608</v>
      </c>
      <c r="D2587" s="414" t="s">
        <v>2240</v>
      </c>
      <c r="E2587" s="417" t="s">
        <v>3272</v>
      </c>
      <c r="F2587" s="1475" t="s">
        <v>3273</v>
      </c>
      <c r="G2587" s="1476"/>
      <c r="H2587" s="1477"/>
      <c r="I2587" s="424">
        <v>150</v>
      </c>
      <c r="J2587" s="417">
        <v>0.06</v>
      </c>
      <c r="K2587" s="954">
        <f t="shared" si="15"/>
        <v>9</v>
      </c>
      <c r="M2587" s="271"/>
      <c r="N2587" s="271"/>
      <c r="O2587" s="271"/>
    </row>
    <row r="2588" spans="3:15" s="421" customFormat="1" ht="15" customHeight="1">
      <c r="C2588" s="391">
        <v>609</v>
      </c>
      <c r="D2588" s="414" t="s">
        <v>2240</v>
      </c>
      <c r="E2588" s="417" t="s">
        <v>3274</v>
      </c>
      <c r="F2588" s="1475" t="s">
        <v>3275</v>
      </c>
      <c r="G2588" s="1476"/>
      <c r="H2588" s="1477"/>
      <c r="I2588" s="424">
        <v>112</v>
      </c>
      <c r="J2588" s="417">
        <v>0.5</v>
      </c>
      <c r="K2588" s="954">
        <f t="shared" si="15"/>
        <v>56</v>
      </c>
      <c r="M2588" s="271"/>
      <c r="N2588" s="271"/>
      <c r="O2588" s="271"/>
    </row>
    <row r="2589" spans="3:15" s="421" customFormat="1" ht="15" customHeight="1">
      <c r="C2589" s="391">
        <v>610</v>
      </c>
      <c r="D2589" s="414" t="s">
        <v>2240</v>
      </c>
      <c r="E2589" s="417">
        <v>1355094</v>
      </c>
      <c r="F2589" s="1475" t="s">
        <v>3212</v>
      </c>
      <c r="G2589" s="1476"/>
      <c r="H2589" s="1477"/>
      <c r="I2589" s="424">
        <v>127</v>
      </c>
      <c r="J2589" s="417">
        <v>0.62</v>
      </c>
      <c r="K2589" s="954">
        <f t="shared" si="15"/>
        <v>78.739999999999995</v>
      </c>
      <c r="M2589" s="271"/>
      <c r="N2589" s="271"/>
      <c r="O2589" s="271"/>
    </row>
    <row r="2590" spans="3:15" s="421" customFormat="1" ht="15" customHeight="1">
      <c r="C2590" s="391">
        <v>611</v>
      </c>
      <c r="D2590" s="414" t="s">
        <v>2240</v>
      </c>
      <c r="E2590" s="417">
        <v>1221691</v>
      </c>
      <c r="F2590" s="1475" t="s">
        <v>3276</v>
      </c>
      <c r="G2590" s="1476"/>
      <c r="H2590" s="1477"/>
      <c r="I2590" s="424">
        <v>17</v>
      </c>
      <c r="J2590" s="417">
        <v>0.62</v>
      </c>
      <c r="K2590" s="954">
        <f t="shared" si="15"/>
        <v>10.54</v>
      </c>
      <c r="M2590" s="271"/>
      <c r="N2590" s="271"/>
      <c r="O2590" s="271"/>
    </row>
    <row r="2591" spans="3:15" s="421" customFormat="1" ht="15" customHeight="1">
      <c r="C2591" s="391">
        <v>612</v>
      </c>
      <c r="D2591" s="414" t="s">
        <v>2240</v>
      </c>
      <c r="E2591" s="417">
        <v>1047704</v>
      </c>
      <c r="F2591" s="1475" t="s">
        <v>2236</v>
      </c>
      <c r="G2591" s="1476"/>
      <c r="H2591" s="1477"/>
      <c r="I2591" s="424">
        <v>145</v>
      </c>
      <c r="J2591" s="417">
        <v>0.62</v>
      </c>
      <c r="K2591" s="954">
        <f t="shared" si="15"/>
        <v>89.9</v>
      </c>
      <c r="M2591" s="271"/>
      <c r="N2591" s="271"/>
      <c r="O2591" s="271"/>
    </row>
    <row r="2592" spans="3:15" s="421" customFormat="1" ht="15" customHeight="1">
      <c r="C2592" s="391">
        <v>613</v>
      </c>
      <c r="D2592" s="414" t="s">
        <v>2240</v>
      </c>
      <c r="E2592" s="417" t="s">
        <v>3277</v>
      </c>
      <c r="F2592" s="1475" t="s">
        <v>3278</v>
      </c>
      <c r="G2592" s="1476"/>
      <c r="H2592" s="1477"/>
      <c r="I2592" s="424">
        <v>27</v>
      </c>
      <c r="J2592" s="417">
        <v>0.14000000000000001</v>
      </c>
      <c r="K2592" s="954">
        <f t="shared" si="15"/>
        <v>3.7800000000000002</v>
      </c>
      <c r="M2592" s="271"/>
      <c r="N2592" s="271"/>
      <c r="O2592" s="271"/>
    </row>
    <row r="2593" spans="3:15" s="421" customFormat="1" ht="15" customHeight="1">
      <c r="C2593" s="391">
        <v>614</v>
      </c>
      <c r="D2593" s="414" t="s">
        <v>2240</v>
      </c>
      <c r="E2593" s="417" t="s">
        <v>3214</v>
      </c>
      <c r="F2593" s="1475" t="s">
        <v>3129</v>
      </c>
      <c r="G2593" s="1476"/>
      <c r="H2593" s="1477"/>
      <c r="I2593" s="424">
        <v>312</v>
      </c>
      <c r="J2593" s="417">
        <v>1</v>
      </c>
      <c r="K2593" s="954">
        <f t="shared" si="15"/>
        <v>312</v>
      </c>
      <c r="M2593" s="271"/>
      <c r="N2593" s="271"/>
      <c r="O2593" s="271"/>
    </row>
    <row r="2594" spans="3:15" s="421" customFormat="1" ht="15" customHeight="1">
      <c r="C2594" s="391">
        <v>615</v>
      </c>
      <c r="D2594" s="414" t="s">
        <v>2240</v>
      </c>
      <c r="E2594" s="417" t="s">
        <v>3279</v>
      </c>
      <c r="F2594" s="1475" t="s">
        <v>3144</v>
      </c>
      <c r="G2594" s="1476"/>
      <c r="H2594" s="1477"/>
      <c r="I2594" s="424">
        <v>30</v>
      </c>
      <c r="J2594" s="417">
        <v>1</v>
      </c>
      <c r="K2594" s="954">
        <f t="shared" si="15"/>
        <v>30</v>
      </c>
      <c r="M2594" s="271"/>
      <c r="N2594" s="271"/>
      <c r="O2594" s="271"/>
    </row>
    <row r="2595" spans="3:15" s="421" customFormat="1" ht="15" customHeight="1">
      <c r="C2595" s="391">
        <v>616</v>
      </c>
      <c r="D2595" s="414" t="s">
        <v>2240</v>
      </c>
      <c r="E2595" s="417" t="s">
        <v>3280</v>
      </c>
      <c r="F2595" s="1475" t="s">
        <v>2237</v>
      </c>
      <c r="G2595" s="1476"/>
      <c r="H2595" s="1477"/>
      <c r="I2595" s="424">
        <v>192</v>
      </c>
      <c r="J2595" s="417">
        <v>2</v>
      </c>
      <c r="K2595" s="954">
        <f t="shared" si="15"/>
        <v>384</v>
      </c>
      <c r="M2595" s="271"/>
      <c r="N2595" s="271"/>
      <c r="O2595" s="271"/>
    </row>
    <row r="2596" spans="3:15" s="421" customFormat="1" ht="15" customHeight="1">
      <c r="C2596" s="391">
        <v>617</v>
      </c>
      <c r="D2596" s="414" t="s">
        <v>2240</v>
      </c>
      <c r="E2596" s="417">
        <v>1017275</v>
      </c>
      <c r="F2596" s="1475" t="s">
        <v>3281</v>
      </c>
      <c r="G2596" s="1476"/>
      <c r="H2596" s="1477"/>
      <c r="I2596" s="424">
        <v>3</v>
      </c>
      <c r="J2596" s="417">
        <v>32</v>
      </c>
      <c r="K2596" s="954">
        <f t="shared" si="15"/>
        <v>96</v>
      </c>
      <c r="M2596" s="271"/>
      <c r="N2596" s="271"/>
      <c r="O2596" s="271"/>
    </row>
    <row r="2597" spans="3:15" s="421" customFormat="1" ht="15" customHeight="1">
      <c r="C2597" s="391">
        <v>618</v>
      </c>
      <c r="D2597" s="414" t="s">
        <v>2240</v>
      </c>
      <c r="E2597" s="417" t="s">
        <v>3187</v>
      </c>
      <c r="F2597" s="1475" t="s">
        <v>3117</v>
      </c>
      <c r="G2597" s="1476"/>
      <c r="H2597" s="1477"/>
      <c r="I2597" s="424">
        <v>919</v>
      </c>
      <c r="J2597" s="417">
        <v>0.2</v>
      </c>
      <c r="K2597" s="954">
        <f t="shared" si="15"/>
        <v>183.8</v>
      </c>
      <c r="M2597" s="271"/>
      <c r="N2597" s="271"/>
      <c r="O2597" s="271"/>
    </row>
    <row r="2598" spans="3:15" s="421" customFormat="1" ht="15" customHeight="1">
      <c r="C2598" s="391">
        <v>619</v>
      </c>
      <c r="D2598" s="414" t="s">
        <v>2240</v>
      </c>
      <c r="E2598" s="417" t="s">
        <v>3216</v>
      </c>
      <c r="F2598" s="1475" t="s">
        <v>3119</v>
      </c>
      <c r="G2598" s="1476"/>
      <c r="H2598" s="1477"/>
      <c r="I2598" s="424">
        <v>44</v>
      </c>
      <c r="J2598" s="417">
        <v>0.8</v>
      </c>
      <c r="K2598" s="954">
        <f t="shared" si="15"/>
        <v>35.200000000000003</v>
      </c>
      <c r="M2598" s="271"/>
      <c r="N2598" s="271"/>
      <c r="O2598" s="271"/>
    </row>
    <row r="2599" spans="3:15" s="421" customFormat="1" ht="15" customHeight="1">
      <c r="C2599" s="391">
        <v>620</v>
      </c>
      <c r="D2599" s="414" t="s">
        <v>2240</v>
      </c>
      <c r="E2599" s="417">
        <v>1141092</v>
      </c>
      <c r="F2599" s="1475" t="s">
        <v>3123</v>
      </c>
      <c r="G2599" s="1476"/>
      <c r="H2599" s="1477"/>
      <c r="I2599" s="424">
        <v>1</v>
      </c>
      <c r="J2599" s="417">
        <v>0.8</v>
      </c>
      <c r="K2599" s="954">
        <f t="shared" si="15"/>
        <v>0.8</v>
      </c>
      <c r="M2599" s="271"/>
      <c r="N2599" s="271"/>
      <c r="O2599" s="271"/>
    </row>
    <row r="2600" spans="3:15" s="421" customFormat="1" ht="15" customHeight="1">
      <c r="C2600" s="391">
        <v>621</v>
      </c>
      <c r="D2600" s="414" t="s">
        <v>2256</v>
      </c>
      <c r="E2600" s="417">
        <v>1701954</v>
      </c>
      <c r="F2600" s="1475" t="s">
        <v>3217</v>
      </c>
      <c r="G2600" s="1476"/>
      <c r="H2600" s="1477"/>
      <c r="I2600" s="424">
        <v>5</v>
      </c>
      <c r="J2600" s="417">
        <v>0.1</v>
      </c>
      <c r="K2600" s="954">
        <f t="shared" si="15"/>
        <v>0.5</v>
      </c>
      <c r="M2600" s="271"/>
      <c r="N2600" s="271"/>
      <c r="O2600" s="271"/>
    </row>
    <row r="2601" spans="3:15" s="421" customFormat="1" ht="15" customHeight="1">
      <c r="C2601" s="391">
        <v>622</v>
      </c>
      <c r="D2601" s="414" t="s">
        <v>2256</v>
      </c>
      <c r="E2601" s="417">
        <v>1544311</v>
      </c>
      <c r="F2601" s="1475" t="s">
        <v>3219</v>
      </c>
      <c r="G2601" s="1476"/>
      <c r="H2601" s="1477"/>
      <c r="I2601" s="424">
        <v>4</v>
      </c>
      <c r="J2601" s="417">
        <v>2.4</v>
      </c>
      <c r="K2601" s="954">
        <f t="shared" si="15"/>
        <v>9.6</v>
      </c>
      <c r="M2601" s="271"/>
      <c r="N2601" s="271"/>
      <c r="O2601" s="271"/>
    </row>
    <row r="2602" spans="3:15" s="421" customFormat="1" ht="15" customHeight="1">
      <c r="C2602" s="391">
        <v>623</v>
      </c>
      <c r="D2602" s="414" t="s">
        <v>2256</v>
      </c>
      <c r="E2602" s="417">
        <v>1047072</v>
      </c>
      <c r="F2602" s="1475" t="s">
        <v>3328</v>
      </c>
      <c r="G2602" s="1476"/>
      <c r="H2602" s="1477"/>
      <c r="I2602" s="424">
        <v>1</v>
      </c>
      <c r="J2602" s="417">
        <v>4</v>
      </c>
      <c r="K2602" s="954">
        <f t="shared" si="15"/>
        <v>4</v>
      </c>
      <c r="M2602" s="271"/>
      <c r="N2602" s="271"/>
      <c r="O2602" s="271"/>
    </row>
    <row r="2603" spans="3:15" s="421" customFormat="1" ht="15" customHeight="1">
      <c r="C2603" s="391">
        <v>624</v>
      </c>
      <c r="D2603" s="414" t="s">
        <v>2256</v>
      </c>
      <c r="E2603" s="417">
        <v>1681786</v>
      </c>
      <c r="F2603" s="1475" t="s">
        <v>3150</v>
      </c>
      <c r="G2603" s="1476"/>
      <c r="H2603" s="1477"/>
      <c r="I2603" s="424">
        <v>4</v>
      </c>
      <c r="J2603" s="417">
        <v>2</v>
      </c>
      <c r="K2603" s="954">
        <f t="shared" si="15"/>
        <v>8</v>
      </c>
      <c r="M2603" s="271"/>
      <c r="N2603" s="271"/>
      <c r="O2603" s="271"/>
    </row>
    <row r="2604" spans="3:15" s="421" customFormat="1" ht="15" customHeight="1">
      <c r="C2604" s="391">
        <v>625</v>
      </c>
      <c r="D2604" s="414" t="s">
        <v>2256</v>
      </c>
      <c r="E2604" s="417">
        <v>1681786</v>
      </c>
      <c r="F2604" s="1475" t="s">
        <v>3150</v>
      </c>
      <c r="G2604" s="1476"/>
      <c r="H2604" s="1477"/>
      <c r="I2604" s="424">
        <v>4</v>
      </c>
      <c r="J2604" s="417">
        <v>2</v>
      </c>
      <c r="K2604" s="954">
        <f t="shared" si="15"/>
        <v>8</v>
      </c>
      <c r="M2604" s="271"/>
      <c r="N2604" s="271"/>
      <c r="O2604" s="271"/>
    </row>
    <row r="2605" spans="3:15" s="421" customFormat="1" ht="15" customHeight="1">
      <c r="C2605" s="391">
        <v>626</v>
      </c>
      <c r="D2605" s="414" t="s">
        <v>2256</v>
      </c>
      <c r="E2605" s="417">
        <v>1681786</v>
      </c>
      <c r="F2605" s="1475" t="s">
        <v>3150</v>
      </c>
      <c r="G2605" s="1476"/>
      <c r="H2605" s="1477"/>
      <c r="I2605" s="424">
        <v>15</v>
      </c>
      <c r="J2605" s="417">
        <v>2</v>
      </c>
      <c r="K2605" s="954">
        <f t="shared" si="15"/>
        <v>30</v>
      </c>
      <c r="M2605" s="271"/>
      <c r="N2605" s="271"/>
      <c r="O2605" s="271"/>
    </row>
    <row r="2606" spans="3:15" s="421" customFormat="1" ht="15" customHeight="1">
      <c r="C2606" s="391">
        <v>627</v>
      </c>
      <c r="D2606" s="414" t="s">
        <v>2256</v>
      </c>
      <c r="E2606" s="417">
        <v>1400042</v>
      </c>
      <c r="F2606" s="1475" t="s">
        <v>3221</v>
      </c>
      <c r="G2606" s="1476"/>
      <c r="H2606" s="1477"/>
      <c r="I2606" s="424">
        <v>22</v>
      </c>
      <c r="J2606" s="417">
        <v>2</v>
      </c>
      <c r="K2606" s="954">
        <f t="shared" si="15"/>
        <v>44</v>
      </c>
      <c r="M2606" s="271"/>
      <c r="N2606" s="271"/>
      <c r="O2606" s="271"/>
    </row>
    <row r="2607" spans="3:15" s="421" customFormat="1" ht="15" customHeight="1">
      <c r="C2607" s="391">
        <v>628</v>
      </c>
      <c r="D2607" s="414" t="s">
        <v>2256</v>
      </c>
      <c r="E2607" s="417">
        <v>1400042</v>
      </c>
      <c r="F2607" s="1475" t="s">
        <v>3221</v>
      </c>
      <c r="G2607" s="1476"/>
      <c r="H2607" s="1477"/>
      <c r="I2607" s="424">
        <v>10</v>
      </c>
      <c r="J2607" s="417">
        <v>1</v>
      </c>
      <c r="K2607" s="954">
        <f t="shared" si="15"/>
        <v>10</v>
      </c>
      <c r="M2607" s="271"/>
      <c r="N2607" s="271"/>
      <c r="O2607" s="271"/>
    </row>
    <row r="2608" spans="3:15" s="421" customFormat="1" ht="15" customHeight="1">
      <c r="C2608" s="391">
        <v>629</v>
      </c>
      <c r="D2608" s="414" t="s">
        <v>2256</v>
      </c>
      <c r="E2608" s="417">
        <v>1400042</v>
      </c>
      <c r="F2608" s="1475" t="s">
        <v>3221</v>
      </c>
      <c r="G2608" s="1476"/>
      <c r="H2608" s="1477"/>
      <c r="I2608" s="424">
        <v>12</v>
      </c>
      <c r="J2608" s="417">
        <v>1</v>
      </c>
      <c r="K2608" s="954">
        <f t="shared" si="15"/>
        <v>12</v>
      </c>
      <c r="M2608" s="271"/>
      <c r="N2608" s="271"/>
      <c r="O2608" s="271"/>
    </row>
    <row r="2609" spans="3:15" s="421" customFormat="1" ht="15" customHeight="1">
      <c r="C2609" s="391">
        <v>630</v>
      </c>
      <c r="D2609" s="414" t="s">
        <v>2256</v>
      </c>
      <c r="E2609" s="417">
        <v>1316900</v>
      </c>
      <c r="F2609" s="1475" t="s">
        <v>3227</v>
      </c>
      <c r="G2609" s="1476"/>
      <c r="H2609" s="1477"/>
      <c r="I2609" s="424">
        <v>75</v>
      </c>
      <c r="J2609" s="417">
        <v>1.5</v>
      </c>
      <c r="K2609" s="954">
        <f t="shared" si="15"/>
        <v>112.5</v>
      </c>
      <c r="M2609" s="271"/>
      <c r="N2609" s="271"/>
      <c r="O2609" s="271"/>
    </row>
    <row r="2610" spans="3:15" s="421" customFormat="1" ht="15" customHeight="1">
      <c r="C2610" s="391">
        <v>631</v>
      </c>
      <c r="D2610" s="414" t="s">
        <v>2256</v>
      </c>
      <c r="E2610" s="417">
        <v>1038461</v>
      </c>
      <c r="F2610" s="1475" t="s">
        <v>2229</v>
      </c>
      <c r="G2610" s="1476"/>
      <c r="H2610" s="1477"/>
      <c r="I2610" s="424">
        <v>4</v>
      </c>
      <c r="J2610" s="417">
        <v>1.5</v>
      </c>
      <c r="K2610" s="954">
        <f t="shared" si="15"/>
        <v>6</v>
      </c>
      <c r="M2610" s="271"/>
      <c r="N2610" s="271"/>
      <c r="O2610" s="271"/>
    </row>
    <row r="2611" spans="3:15" s="421" customFormat="1" ht="15" customHeight="1">
      <c r="C2611" s="391">
        <v>632</v>
      </c>
      <c r="D2611" s="414" t="s">
        <v>2256</v>
      </c>
      <c r="E2611" s="417">
        <v>1038461</v>
      </c>
      <c r="F2611" s="1475" t="s">
        <v>2229</v>
      </c>
      <c r="G2611" s="1476"/>
      <c r="H2611" s="1477"/>
      <c r="I2611" s="424">
        <v>5</v>
      </c>
      <c r="J2611" s="417">
        <v>1.5</v>
      </c>
      <c r="K2611" s="954">
        <f t="shared" si="15"/>
        <v>7.5</v>
      </c>
      <c r="M2611" s="271"/>
      <c r="N2611" s="271"/>
      <c r="O2611" s="271"/>
    </row>
    <row r="2612" spans="3:15" s="421" customFormat="1" ht="15" customHeight="1">
      <c r="C2612" s="391">
        <v>633</v>
      </c>
      <c r="D2612" s="414" t="s">
        <v>2256</v>
      </c>
      <c r="E2612" s="417">
        <v>1038461</v>
      </c>
      <c r="F2612" s="1475" t="s">
        <v>2229</v>
      </c>
      <c r="G2612" s="1476"/>
      <c r="H2612" s="1477"/>
      <c r="I2612" s="424">
        <v>11</v>
      </c>
      <c r="J2612" s="417">
        <v>1.5</v>
      </c>
      <c r="K2612" s="954">
        <f t="shared" si="15"/>
        <v>16.5</v>
      </c>
      <c r="M2612" s="271"/>
      <c r="N2612" s="271"/>
      <c r="O2612" s="271"/>
    </row>
    <row r="2613" spans="3:15" s="421" customFormat="1" ht="15" customHeight="1">
      <c r="C2613" s="391">
        <v>634</v>
      </c>
      <c r="D2613" s="414" t="s">
        <v>2256</v>
      </c>
      <c r="E2613" s="417">
        <v>1038461</v>
      </c>
      <c r="F2613" s="1475" t="s">
        <v>2229</v>
      </c>
      <c r="G2613" s="1476"/>
      <c r="H2613" s="1477"/>
      <c r="I2613" s="424">
        <v>10</v>
      </c>
      <c r="J2613" s="417">
        <v>1.5</v>
      </c>
      <c r="K2613" s="954">
        <f t="shared" si="15"/>
        <v>15</v>
      </c>
      <c r="M2613" s="271"/>
      <c r="N2613" s="271"/>
      <c r="O2613" s="271"/>
    </row>
    <row r="2614" spans="3:15" s="421" customFormat="1" ht="15" customHeight="1">
      <c r="C2614" s="391">
        <v>635</v>
      </c>
      <c r="D2614" s="414" t="s">
        <v>2256</v>
      </c>
      <c r="E2614" s="417">
        <v>1038461</v>
      </c>
      <c r="F2614" s="1475" t="s">
        <v>2229</v>
      </c>
      <c r="G2614" s="1476"/>
      <c r="H2614" s="1477"/>
      <c r="I2614" s="424">
        <v>2</v>
      </c>
      <c r="J2614" s="417">
        <v>1.5</v>
      </c>
      <c r="K2614" s="954">
        <f t="shared" si="15"/>
        <v>3</v>
      </c>
      <c r="M2614" s="271"/>
      <c r="N2614" s="271"/>
      <c r="O2614" s="271"/>
    </row>
    <row r="2615" spans="3:15" s="421" customFormat="1" ht="15" customHeight="1">
      <c r="C2615" s="391">
        <v>636</v>
      </c>
      <c r="D2615" s="414" t="s">
        <v>2256</v>
      </c>
      <c r="E2615" s="417">
        <v>1038462</v>
      </c>
      <c r="F2615" s="1475" t="s">
        <v>2230</v>
      </c>
      <c r="G2615" s="1476"/>
      <c r="H2615" s="1477"/>
      <c r="I2615" s="424">
        <v>24</v>
      </c>
      <c r="J2615" s="417">
        <v>1.5</v>
      </c>
      <c r="K2615" s="954">
        <f t="shared" si="15"/>
        <v>36</v>
      </c>
      <c r="M2615" s="271"/>
      <c r="N2615" s="271"/>
      <c r="O2615" s="271"/>
    </row>
    <row r="2616" spans="3:15" s="421" customFormat="1" ht="15" customHeight="1">
      <c r="C2616" s="391">
        <v>637</v>
      </c>
      <c r="D2616" s="414" t="s">
        <v>2256</v>
      </c>
      <c r="E2616" s="417">
        <v>1038462</v>
      </c>
      <c r="F2616" s="1475" t="s">
        <v>2230</v>
      </c>
      <c r="G2616" s="1476"/>
      <c r="H2616" s="1477"/>
      <c r="I2616" s="424">
        <v>12</v>
      </c>
      <c r="J2616" s="417">
        <v>1.5</v>
      </c>
      <c r="K2616" s="954">
        <f t="shared" si="15"/>
        <v>18</v>
      </c>
      <c r="M2616" s="271"/>
      <c r="N2616" s="271"/>
      <c r="O2616" s="271"/>
    </row>
    <row r="2617" spans="3:15" s="421" customFormat="1" ht="15" customHeight="1">
      <c r="C2617" s="391">
        <v>638</v>
      </c>
      <c r="D2617" s="414" t="s">
        <v>2256</v>
      </c>
      <c r="E2617" s="417">
        <v>1038462</v>
      </c>
      <c r="F2617" s="1475" t="s">
        <v>2230</v>
      </c>
      <c r="G2617" s="1476"/>
      <c r="H2617" s="1477"/>
      <c r="I2617" s="424">
        <v>1</v>
      </c>
      <c r="J2617" s="417">
        <v>1.5</v>
      </c>
      <c r="K2617" s="954">
        <f t="shared" si="15"/>
        <v>1.5</v>
      </c>
      <c r="M2617" s="271"/>
      <c r="N2617" s="271"/>
      <c r="O2617" s="271"/>
    </row>
    <row r="2618" spans="3:15" s="421" customFormat="1" ht="15" customHeight="1">
      <c r="C2618" s="391">
        <v>639</v>
      </c>
      <c r="D2618" s="414" t="s">
        <v>2256</v>
      </c>
      <c r="E2618" s="417">
        <v>1038462</v>
      </c>
      <c r="F2618" s="1475" t="s">
        <v>2230</v>
      </c>
      <c r="G2618" s="1476"/>
      <c r="H2618" s="1477"/>
      <c r="I2618" s="424">
        <v>23</v>
      </c>
      <c r="J2618" s="417">
        <v>1.5</v>
      </c>
      <c r="K2618" s="954">
        <f t="shared" si="15"/>
        <v>34.5</v>
      </c>
      <c r="M2618" s="271"/>
      <c r="N2618" s="271"/>
      <c r="O2618" s="271"/>
    </row>
    <row r="2619" spans="3:15" s="421" customFormat="1" ht="15" customHeight="1">
      <c r="C2619" s="391">
        <v>640</v>
      </c>
      <c r="D2619" s="414" t="s">
        <v>2256</v>
      </c>
      <c r="E2619" s="417">
        <v>1038462</v>
      </c>
      <c r="F2619" s="1475" t="s">
        <v>2230</v>
      </c>
      <c r="G2619" s="1476"/>
      <c r="H2619" s="1477"/>
      <c r="I2619" s="424">
        <v>26</v>
      </c>
      <c r="J2619" s="417">
        <v>1.5</v>
      </c>
      <c r="K2619" s="954">
        <f t="shared" si="15"/>
        <v>39</v>
      </c>
      <c r="M2619" s="271"/>
      <c r="N2619" s="271"/>
      <c r="O2619" s="271"/>
    </row>
    <row r="2620" spans="3:15" s="421" customFormat="1" ht="15" customHeight="1">
      <c r="C2620" s="391">
        <v>641</v>
      </c>
      <c r="D2620" s="414" t="s">
        <v>2256</v>
      </c>
      <c r="E2620" s="417">
        <v>1038462</v>
      </c>
      <c r="F2620" s="1475" t="s">
        <v>2230</v>
      </c>
      <c r="G2620" s="1476"/>
      <c r="H2620" s="1477"/>
      <c r="I2620" s="424">
        <v>28</v>
      </c>
      <c r="J2620" s="417">
        <v>1.5</v>
      </c>
      <c r="K2620" s="954">
        <f t="shared" si="15"/>
        <v>42</v>
      </c>
      <c r="M2620" s="271"/>
      <c r="N2620" s="271"/>
      <c r="O2620" s="271"/>
    </row>
    <row r="2621" spans="3:15" s="421" customFormat="1" ht="15" customHeight="1">
      <c r="C2621" s="391">
        <v>642</v>
      </c>
      <c r="D2621" s="414" t="s">
        <v>2256</v>
      </c>
      <c r="E2621" s="417">
        <v>1038462</v>
      </c>
      <c r="F2621" s="1475" t="s">
        <v>2230</v>
      </c>
      <c r="G2621" s="1476"/>
      <c r="H2621" s="1477"/>
      <c r="I2621" s="424">
        <v>35</v>
      </c>
      <c r="J2621" s="417">
        <v>1.5</v>
      </c>
      <c r="K2621" s="954">
        <f t="shared" si="15"/>
        <v>52.5</v>
      </c>
      <c r="M2621" s="271"/>
      <c r="N2621" s="271"/>
      <c r="O2621" s="271"/>
    </row>
    <row r="2622" spans="3:15" s="421" customFormat="1" ht="15" customHeight="1">
      <c r="C2622" s="391">
        <v>643</v>
      </c>
      <c r="D2622" s="414" t="s">
        <v>2256</v>
      </c>
      <c r="E2622" s="417">
        <v>1038462</v>
      </c>
      <c r="F2622" s="1475" t="s">
        <v>2230</v>
      </c>
      <c r="G2622" s="1476"/>
      <c r="H2622" s="1477"/>
      <c r="I2622" s="424">
        <v>27</v>
      </c>
      <c r="J2622" s="417">
        <v>1.5</v>
      </c>
      <c r="K2622" s="954">
        <f t="shared" si="15"/>
        <v>40.5</v>
      </c>
      <c r="M2622" s="271"/>
      <c r="N2622" s="271"/>
      <c r="O2622" s="271"/>
    </row>
    <row r="2623" spans="3:15" s="421" customFormat="1" ht="15" customHeight="1">
      <c r="C2623" s="391">
        <v>644</v>
      </c>
      <c r="D2623" s="414" t="s">
        <v>2256</v>
      </c>
      <c r="E2623" s="417">
        <v>1038462</v>
      </c>
      <c r="F2623" s="1475" t="s">
        <v>2230</v>
      </c>
      <c r="G2623" s="1476"/>
      <c r="H2623" s="1477"/>
      <c r="I2623" s="424">
        <v>37</v>
      </c>
      <c r="J2623" s="417">
        <v>1.5</v>
      </c>
      <c r="K2623" s="954">
        <f t="shared" si="15"/>
        <v>55.5</v>
      </c>
      <c r="M2623" s="271"/>
      <c r="N2623" s="271"/>
      <c r="O2623" s="271"/>
    </row>
    <row r="2624" spans="3:15" s="421" customFormat="1" ht="15" customHeight="1">
      <c r="C2624" s="391">
        <v>645</v>
      </c>
      <c r="D2624" s="414" t="s">
        <v>2256</v>
      </c>
      <c r="E2624" s="417">
        <v>1038462</v>
      </c>
      <c r="F2624" s="1475" t="s">
        <v>2230</v>
      </c>
      <c r="G2624" s="1476"/>
      <c r="H2624" s="1477"/>
      <c r="I2624" s="424">
        <v>42</v>
      </c>
      <c r="J2624" s="417">
        <v>1.5</v>
      </c>
      <c r="K2624" s="954">
        <f t="shared" si="15"/>
        <v>63</v>
      </c>
      <c r="M2624" s="271"/>
      <c r="N2624" s="271"/>
      <c r="O2624" s="271"/>
    </row>
    <row r="2625" spans="3:15" s="421" customFormat="1" ht="15" customHeight="1">
      <c r="C2625" s="391">
        <v>646</v>
      </c>
      <c r="D2625" s="414" t="s">
        <v>2256</v>
      </c>
      <c r="E2625" s="417">
        <v>1038462</v>
      </c>
      <c r="F2625" s="1475" t="s">
        <v>2230</v>
      </c>
      <c r="G2625" s="1476"/>
      <c r="H2625" s="1477"/>
      <c r="I2625" s="424">
        <v>27</v>
      </c>
      <c r="J2625" s="417">
        <v>1.5</v>
      </c>
      <c r="K2625" s="954">
        <f t="shared" si="15"/>
        <v>40.5</v>
      </c>
      <c r="M2625" s="271"/>
      <c r="N2625" s="271"/>
      <c r="O2625" s="271"/>
    </row>
    <row r="2626" spans="3:15" s="421" customFormat="1" ht="15" customHeight="1">
      <c r="C2626" s="391">
        <v>647</v>
      </c>
      <c r="D2626" s="414" t="s">
        <v>2256</v>
      </c>
      <c r="E2626" s="417">
        <v>1038462</v>
      </c>
      <c r="F2626" s="1475" t="s">
        <v>2230</v>
      </c>
      <c r="G2626" s="1476"/>
      <c r="H2626" s="1477"/>
      <c r="I2626" s="424">
        <v>3</v>
      </c>
      <c r="J2626" s="417">
        <v>1.5</v>
      </c>
      <c r="K2626" s="954">
        <f t="shared" si="15"/>
        <v>4.5</v>
      </c>
      <c r="M2626" s="271"/>
      <c r="N2626" s="271"/>
      <c r="O2626" s="271"/>
    </row>
    <row r="2627" spans="3:15" s="421" customFormat="1" ht="15" customHeight="1">
      <c r="C2627" s="391">
        <v>648</v>
      </c>
      <c r="D2627" s="414" t="s">
        <v>2256</v>
      </c>
      <c r="E2627" s="417">
        <v>1038462</v>
      </c>
      <c r="F2627" s="1475" t="s">
        <v>2230</v>
      </c>
      <c r="G2627" s="1476"/>
      <c r="H2627" s="1477"/>
      <c r="I2627" s="424">
        <v>6</v>
      </c>
      <c r="J2627" s="417">
        <v>1.5</v>
      </c>
      <c r="K2627" s="954">
        <f t="shared" si="15"/>
        <v>9</v>
      </c>
      <c r="M2627" s="271"/>
      <c r="N2627" s="271"/>
      <c r="O2627" s="271"/>
    </row>
    <row r="2628" spans="3:15" s="421" customFormat="1" ht="15" customHeight="1">
      <c r="C2628" s="391">
        <v>649</v>
      </c>
      <c r="D2628" s="414" t="s">
        <v>2256</v>
      </c>
      <c r="E2628" s="417">
        <v>1038462</v>
      </c>
      <c r="F2628" s="1475" t="s">
        <v>2230</v>
      </c>
      <c r="G2628" s="1476"/>
      <c r="H2628" s="1477"/>
      <c r="I2628" s="424">
        <v>10</v>
      </c>
      <c r="J2628" s="417">
        <v>1.5</v>
      </c>
      <c r="K2628" s="954">
        <f t="shared" si="15"/>
        <v>15</v>
      </c>
      <c r="M2628" s="271"/>
      <c r="N2628" s="271"/>
      <c r="O2628" s="271"/>
    </row>
    <row r="2629" spans="3:15" s="421" customFormat="1" ht="15" customHeight="1">
      <c r="C2629" s="391">
        <v>650</v>
      </c>
      <c r="D2629" s="414" t="s">
        <v>2256</v>
      </c>
      <c r="E2629" s="417">
        <v>1038462</v>
      </c>
      <c r="F2629" s="1475" t="s">
        <v>2230</v>
      </c>
      <c r="G2629" s="1476"/>
      <c r="H2629" s="1477"/>
      <c r="I2629" s="424">
        <v>72</v>
      </c>
      <c r="J2629" s="417">
        <v>1.5</v>
      </c>
      <c r="K2629" s="954">
        <f t="shared" si="15"/>
        <v>108</v>
      </c>
      <c r="M2629" s="271"/>
      <c r="N2629" s="271"/>
      <c r="O2629" s="271"/>
    </row>
    <row r="2630" spans="3:15" s="421" customFormat="1" ht="15" customHeight="1">
      <c r="C2630" s="391">
        <v>651</v>
      </c>
      <c r="D2630" s="414" t="s">
        <v>2256</v>
      </c>
      <c r="E2630" s="417">
        <v>1038463</v>
      </c>
      <c r="F2630" s="1475" t="s">
        <v>2231</v>
      </c>
      <c r="G2630" s="1476"/>
      <c r="H2630" s="1477"/>
      <c r="I2630" s="424">
        <v>40</v>
      </c>
      <c r="J2630" s="417">
        <v>1.5</v>
      </c>
      <c r="K2630" s="954">
        <f t="shared" si="15"/>
        <v>60</v>
      </c>
      <c r="M2630" s="271"/>
      <c r="N2630" s="271"/>
      <c r="O2630" s="271"/>
    </row>
    <row r="2631" spans="3:15" s="421" customFormat="1" ht="15" customHeight="1">
      <c r="C2631" s="391">
        <v>652</v>
      </c>
      <c r="D2631" s="414" t="s">
        <v>2256</v>
      </c>
      <c r="E2631" s="417">
        <v>1038463</v>
      </c>
      <c r="F2631" s="1475" t="s">
        <v>2231</v>
      </c>
      <c r="G2631" s="1476"/>
      <c r="H2631" s="1477"/>
      <c r="I2631" s="424">
        <v>25</v>
      </c>
      <c r="J2631" s="417">
        <v>1.5</v>
      </c>
      <c r="K2631" s="954">
        <f t="shared" si="15"/>
        <v>37.5</v>
      </c>
      <c r="M2631" s="271"/>
      <c r="N2631" s="271"/>
      <c r="O2631" s="271"/>
    </row>
    <row r="2632" spans="3:15" s="421" customFormat="1" ht="15" customHeight="1">
      <c r="C2632" s="391">
        <v>653</v>
      </c>
      <c r="D2632" s="414" t="s">
        <v>2256</v>
      </c>
      <c r="E2632" s="417">
        <v>1038463</v>
      </c>
      <c r="F2632" s="1475" t="s">
        <v>2231</v>
      </c>
      <c r="G2632" s="1476"/>
      <c r="H2632" s="1477"/>
      <c r="I2632" s="424">
        <v>22</v>
      </c>
      <c r="J2632" s="417">
        <v>1.5</v>
      </c>
      <c r="K2632" s="954">
        <f t="shared" si="15"/>
        <v>33</v>
      </c>
      <c r="M2632" s="271"/>
      <c r="N2632" s="271"/>
      <c r="O2632" s="271"/>
    </row>
    <row r="2633" spans="3:15" s="421" customFormat="1" ht="15" customHeight="1">
      <c r="C2633" s="391">
        <v>654</v>
      </c>
      <c r="D2633" s="414" t="s">
        <v>2256</v>
      </c>
      <c r="E2633" s="417">
        <v>1038463</v>
      </c>
      <c r="F2633" s="1475" t="s">
        <v>2231</v>
      </c>
      <c r="G2633" s="1476"/>
      <c r="H2633" s="1477"/>
      <c r="I2633" s="424">
        <v>12</v>
      </c>
      <c r="J2633" s="417">
        <v>1.5</v>
      </c>
      <c r="K2633" s="954">
        <f t="shared" si="15"/>
        <v>18</v>
      </c>
      <c r="M2633" s="271"/>
      <c r="N2633" s="271"/>
      <c r="O2633" s="271"/>
    </row>
    <row r="2634" spans="3:15" s="421" customFormat="1" ht="15" customHeight="1">
      <c r="C2634" s="391">
        <v>655</v>
      </c>
      <c r="D2634" s="414" t="s">
        <v>2256</v>
      </c>
      <c r="E2634" s="417">
        <v>1038463</v>
      </c>
      <c r="F2634" s="1475" t="s">
        <v>2231</v>
      </c>
      <c r="G2634" s="1476"/>
      <c r="H2634" s="1477"/>
      <c r="I2634" s="424">
        <v>5</v>
      </c>
      <c r="J2634" s="417">
        <v>1.5</v>
      </c>
      <c r="K2634" s="954">
        <f t="shared" si="15"/>
        <v>7.5</v>
      </c>
      <c r="M2634" s="271"/>
      <c r="N2634" s="271"/>
      <c r="O2634" s="271"/>
    </row>
    <row r="2635" spans="3:15" s="421" customFormat="1" ht="15" customHeight="1">
      <c r="C2635" s="391">
        <v>656</v>
      </c>
      <c r="D2635" s="414" t="s">
        <v>2256</v>
      </c>
      <c r="E2635" s="417">
        <v>1038463</v>
      </c>
      <c r="F2635" s="1475" t="s">
        <v>2231</v>
      </c>
      <c r="G2635" s="1476"/>
      <c r="H2635" s="1477"/>
      <c r="I2635" s="424">
        <v>5</v>
      </c>
      <c r="J2635" s="417">
        <v>1.5</v>
      </c>
      <c r="K2635" s="954">
        <f t="shared" si="15"/>
        <v>7.5</v>
      </c>
      <c r="M2635" s="271"/>
      <c r="N2635" s="271"/>
      <c r="O2635" s="271"/>
    </row>
    <row r="2636" spans="3:15" s="421" customFormat="1" ht="15" customHeight="1">
      <c r="C2636" s="391">
        <v>657</v>
      </c>
      <c r="D2636" s="414" t="s">
        <v>2256</v>
      </c>
      <c r="E2636" s="417">
        <v>1038463</v>
      </c>
      <c r="F2636" s="1475" t="s">
        <v>2231</v>
      </c>
      <c r="G2636" s="1476"/>
      <c r="H2636" s="1477"/>
      <c r="I2636" s="424">
        <v>5</v>
      </c>
      <c r="J2636" s="417">
        <v>1.5</v>
      </c>
      <c r="K2636" s="954">
        <f t="shared" si="15"/>
        <v>7.5</v>
      </c>
      <c r="M2636" s="271"/>
      <c r="N2636" s="271"/>
      <c r="O2636" s="271"/>
    </row>
    <row r="2637" spans="3:15" s="421" customFormat="1" ht="15" customHeight="1">
      <c r="C2637" s="391">
        <v>658</v>
      </c>
      <c r="D2637" s="414" t="s">
        <v>2256</v>
      </c>
      <c r="E2637" s="417">
        <v>1038463</v>
      </c>
      <c r="F2637" s="1475" t="s">
        <v>2231</v>
      </c>
      <c r="G2637" s="1476"/>
      <c r="H2637" s="1477"/>
      <c r="I2637" s="424">
        <v>6</v>
      </c>
      <c r="J2637" s="417">
        <v>1.5</v>
      </c>
      <c r="K2637" s="954">
        <f t="shared" si="15"/>
        <v>9</v>
      </c>
      <c r="M2637" s="271"/>
      <c r="N2637" s="271"/>
      <c r="O2637" s="271"/>
    </row>
    <row r="2638" spans="3:15" s="421" customFormat="1" ht="15" customHeight="1">
      <c r="C2638" s="391">
        <v>659</v>
      </c>
      <c r="D2638" s="414" t="s">
        <v>2256</v>
      </c>
      <c r="E2638" s="417">
        <v>1038463</v>
      </c>
      <c r="F2638" s="1475" t="s">
        <v>2231</v>
      </c>
      <c r="G2638" s="1476"/>
      <c r="H2638" s="1477"/>
      <c r="I2638" s="424">
        <v>12</v>
      </c>
      <c r="J2638" s="417">
        <v>1.5</v>
      </c>
      <c r="K2638" s="954">
        <f t="shared" si="15"/>
        <v>18</v>
      </c>
      <c r="M2638" s="271"/>
      <c r="N2638" s="271"/>
      <c r="O2638" s="271"/>
    </row>
    <row r="2639" spans="3:15" s="421" customFormat="1" ht="15" customHeight="1">
      <c r="C2639" s="391">
        <v>660</v>
      </c>
      <c r="D2639" s="414" t="s">
        <v>2256</v>
      </c>
      <c r="E2639" s="417">
        <v>1038463</v>
      </c>
      <c r="F2639" s="1475" t="s">
        <v>2231</v>
      </c>
      <c r="G2639" s="1476"/>
      <c r="H2639" s="1477"/>
      <c r="I2639" s="424">
        <v>16</v>
      </c>
      <c r="J2639" s="417">
        <v>1.5</v>
      </c>
      <c r="K2639" s="954">
        <f t="shared" si="15"/>
        <v>24</v>
      </c>
      <c r="M2639" s="271"/>
      <c r="N2639" s="271"/>
      <c r="O2639" s="271"/>
    </row>
    <row r="2640" spans="3:15" s="421" customFormat="1" ht="15" customHeight="1">
      <c r="C2640" s="391">
        <v>661</v>
      </c>
      <c r="D2640" s="414" t="s">
        <v>2256</v>
      </c>
      <c r="E2640" s="417">
        <v>1038463</v>
      </c>
      <c r="F2640" s="1475" t="s">
        <v>2231</v>
      </c>
      <c r="G2640" s="1476"/>
      <c r="H2640" s="1477"/>
      <c r="I2640" s="424">
        <v>36</v>
      </c>
      <c r="J2640" s="417">
        <v>1.5</v>
      </c>
      <c r="K2640" s="954">
        <f t="shared" si="15"/>
        <v>54</v>
      </c>
      <c r="M2640" s="271"/>
      <c r="N2640" s="271"/>
      <c r="O2640" s="271"/>
    </row>
    <row r="2641" spans="3:15" s="421" customFormat="1" ht="15" customHeight="1">
      <c r="C2641" s="391">
        <v>662</v>
      </c>
      <c r="D2641" s="414" t="s">
        <v>2256</v>
      </c>
      <c r="E2641" s="417">
        <v>1038463</v>
      </c>
      <c r="F2641" s="1475" t="s">
        <v>2231</v>
      </c>
      <c r="G2641" s="1476"/>
      <c r="H2641" s="1477"/>
      <c r="I2641" s="424">
        <v>4</v>
      </c>
      <c r="J2641" s="417">
        <v>1.5</v>
      </c>
      <c r="K2641" s="954">
        <f t="shared" si="15"/>
        <v>6</v>
      </c>
      <c r="M2641" s="271"/>
      <c r="N2641" s="271"/>
      <c r="O2641" s="271"/>
    </row>
    <row r="2642" spans="3:15" s="421" customFormat="1" ht="15" customHeight="1">
      <c r="C2642" s="391">
        <v>663</v>
      </c>
      <c r="D2642" s="414" t="s">
        <v>2256</v>
      </c>
      <c r="E2642" s="417">
        <v>1038463</v>
      </c>
      <c r="F2642" s="1475" t="s">
        <v>2231</v>
      </c>
      <c r="G2642" s="1476"/>
      <c r="H2642" s="1477"/>
      <c r="I2642" s="424">
        <v>21</v>
      </c>
      <c r="J2642" s="417">
        <v>1.5</v>
      </c>
      <c r="K2642" s="954">
        <f t="shared" si="15"/>
        <v>31.5</v>
      </c>
      <c r="M2642" s="271"/>
      <c r="N2642" s="271"/>
      <c r="O2642" s="271"/>
    </row>
    <row r="2643" spans="3:15" s="421" customFormat="1" ht="15" customHeight="1">
      <c r="C2643" s="391">
        <v>664</v>
      </c>
      <c r="D2643" s="414" t="s">
        <v>2256</v>
      </c>
      <c r="E2643" s="417">
        <v>1038463</v>
      </c>
      <c r="F2643" s="1475" t="s">
        <v>2231</v>
      </c>
      <c r="G2643" s="1476"/>
      <c r="H2643" s="1477"/>
      <c r="I2643" s="424">
        <v>19</v>
      </c>
      <c r="J2643" s="417">
        <v>1.5</v>
      </c>
      <c r="K2643" s="954">
        <f t="shared" si="15"/>
        <v>28.5</v>
      </c>
      <c r="M2643" s="271"/>
      <c r="N2643" s="271"/>
      <c r="O2643" s="271"/>
    </row>
    <row r="2644" spans="3:15" s="421" customFormat="1" ht="15" customHeight="1">
      <c r="C2644" s="391">
        <v>665</v>
      </c>
      <c r="D2644" s="414" t="s">
        <v>2256</v>
      </c>
      <c r="E2644" s="417">
        <v>1038463</v>
      </c>
      <c r="F2644" s="1475" t="s">
        <v>2231</v>
      </c>
      <c r="G2644" s="1476"/>
      <c r="H2644" s="1477"/>
      <c r="I2644" s="424">
        <v>11</v>
      </c>
      <c r="J2644" s="417">
        <v>1.5</v>
      </c>
      <c r="K2644" s="954">
        <f t="shared" si="15"/>
        <v>16.5</v>
      </c>
      <c r="M2644" s="271"/>
      <c r="N2644" s="271"/>
      <c r="O2644" s="271"/>
    </row>
    <row r="2645" spans="3:15" s="421" customFormat="1" ht="15" customHeight="1">
      <c r="C2645" s="391">
        <v>666</v>
      </c>
      <c r="D2645" s="414" t="s">
        <v>2256</v>
      </c>
      <c r="E2645" s="417">
        <v>1038463</v>
      </c>
      <c r="F2645" s="1475" t="s">
        <v>2231</v>
      </c>
      <c r="G2645" s="1476"/>
      <c r="H2645" s="1477"/>
      <c r="I2645" s="424">
        <v>72</v>
      </c>
      <c r="J2645" s="417">
        <v>1.5</v>
      </c>
      <c r="K2645" s="954">
        <f t="shared" si="15"/>
        <v>108</v>
      </c>
      <c r="M2645" s="271"/>
      <c r="N2645" s="271"/>
      <c r="O2645" s="271"/>
    </row>
    <row r="2646" spans="3:15" s="421" customFormat="1" ht="15" customHeight="1">
      <c r="C2646" s="391">
        <v>667</v>
      </c>
      <c r="D2646" s="414" t="s">
        <v>2256</v>
      </c>
      <c r="E2646" s="417">
        <v>1038464</v>
      </c>
      <c r="F2646" s="1475" t="s">
        <v>2232</v>
      </c>
      <c r="G2646" s="1476"/>
      <c r="H2646" s="1477"/>
      <c r="I2646" s="424">
        <v>4</v>
      </c>
      <c r="J2646" s="417">
        <v>1.5</v>
      </c>
      <c r="K2646" s="954">
        <f t="shared" si="15"/>
        <v>6</v>
      </c>
      <c r="M2646" s="271"/>
      <c r="N2646" s="271"/>
      <c r="O2646" s="271"/>
    </row>
    <row r="2647" spans="3:15" s="421" customFormat="1" ht="15" customHeight="1">
      <c r="C2647" s="391">
        <v>668</v>
      </c>
      <c r="D2647" s="414" t="s">
        <v>2256</v>
      </c>
      <c r="E2647" s="417">
        <v>1038464</v>
      </c>
      <c r="F2647" s="1475" t="s">
        <v>2232</v>
      </c>
      <c r="G2647" s="1476"/>
      <c r="H2647" s="1477"/>
      <c r="I2647" s="424">
        <v>100</v>
      </c>
      <c r="J2647" s="417">
        <v>1.5</v>
      </c>
      <c r="K2647" s="954">
        <f t="shared" ref="K2647:K2710" si="16">I2647*J2647</f>
        <v>150</v>
      </c>
      <c r="M2647" s="271"/>
      <c r="N2647" s="271"/>
      <c r="O2647" s="271"/>
    </row>
    <row r="2648" spans="3:15" s="421" customFormat="1" ht="15" customHeight="1">
      <c r="C2648" s="391">
        <v>669</v>
      </c>
      <c r="D2648" s="414" t="s">
        <v>2256</v>
      </c>
      <c r="E2648" s="417">
        <v>1038464</v>
      </c>
      <c r="F2648" s="1475" t="s">
        <v>2232</v>
      </c>
      <c r="G2648" s="1476"/>
      <c r="H2648" s="1477"/>
      <c r="I2648" s="424">
        <v>17</v>
      </c>
      <c r="J2648" s="417">
        <v>1.5</v>
      </c>
      <c r="K2648" s="954">
        <f t="shared" si="16"/>
        <v>25.5</v>
      </c>
      <c r="M2648" s="271"/>
      <c r="N2648" s="271"/>
      <c r="O2648" s="271"/>
    </row>
    <row r="2649" spans="3:15" s="421" customFormat="1" ht="15" customHeight="1">
      <c r="C2649" s="391">
        <v>670</v>
      </c>
      <c r="D2649" s="414" t="s">
        <v>2256</v>
      </c>
      <c r="E2649" s="417">
        <v>1038464</v>
      </c>
      <c r="F2649" s="1475" t="s">
        <v>2232</v>
      </c>
      <c r="G2649" s="1476"/>
      <c r="H2649" s="1477"/>
      <c r="I2649" s="424">
        <v>120</v>
      </c>
      <c r="J2649" s="417">
        <v>1.5</v>
      </c>
      <c r="K2649" s="954">
        <f t="shared" si="16"/>
        <v>180</v>
      </c>
      <c r="M2649" s="271"/>
      <c r="N2649" s="271"/>
      <c r="O2649" s="271"/>
    </row>
    <row r="2650" spans="3:15" s="421" customFormat="1" ht="15" customHeight="1">
      <c r="C2650" s="391">
        <v>671</v>
      </c>
      <c r="D2650" s="414" t="s">
        <v>2256</v>
      </c>
      <c r="E2650" s="417">
        <v>1038464</v>
      </c>
      <c r="F2650" s="1475" t="s">
        <v>2232</v>
      </c>
      <c r="G2650" s="1476"/>
      <c r="H2650" s="1477"/>
      <c r="I2650" s="424">
        <v>35</v>
      </c>
      <c r="J2650" s="417">
        <v>1.5</v>
      </c>
      <c r="K2650" s="954">
        <f t="shared" si="16"/>
        <v>52.5</v>
      </c>
      <c r="M2650" s="271"/>
      <c r="N2650" s="271"/>
      <c r="O2650" s="271"/>
    </row>
    <row r="2651" spans="3:15" s="421" customFormat="1" ht="15" customHeight="1">
      <c r="C2651" s="391">
        <v>672</v>
      </c>
      <c r="D2651" s="414" t="s">
        <v>2256</v>
      </c>
      <c r="E2651" s="417">
        <v>1038464</v>
      </c>
      <c r="F2651" s="1475" t="s">
        <v>2232</v>
      </c>
      <c r="G2651" s="1476"/>
      <c r="H2651" s="1477"/>
      <c r="I2651" s="424">
        <v>44</v>
      </c>
      <c r="J2651" s="417">
        <v>1.5</v>
      </c>
      <c r="K2651" s="954">
        <f t="shared" si="16"/>
        <v>66</v>
      </c>
      <c r="M2651" s="271"/>
      <c r="N2651" s="271"/>
      <c r="O2651" s="271"/>
    </row>
    <row r="2652" spans="3:15" s="421" customFormat="1" ht="15" customHeight="1">
      <c r="C2652" s="391">
        <v>673</v>
      </c>
      <c r="D2652" s="414" t="s">
        <v>2256</v>
      </c>
      <c r="E2652" s="417">
        <v>1038464</v>
      </c>
      <c r="F2652" s="1475" t="s">
        <v>2232</v>
      </c>
      <c r="G2652" s="1476"/>
      <c r="H2652" s="1477"/>
      <c r="I2652" s="424">
        <v>28</v>
      </c>
      <c r="J2652" s="417">
        <v>1.5</v>
      </c>
      <c r="K2652" s="954">
        <f t="shared" si="16"/>
        <v>42</v>
      </c>
      <c r="M2652" s="271"/>
      <c r="N2652" s="271"/>
      <c r="O2652" s="271"/>
    </row>
    <row r="2653" spans="3:15" s="421" customFormat="1" ht="15" customHeight="1">
      <c r="C2653" s="391">
        <v>674</v>
      </c>
      <c r="D2653" s="414" t="s">
        <v>2256</v>
      </c>
      <c r="E2653" s="417">
        <v>1038464</v>
      </c>
      <c r="F2653" s="1475" t="s">
        <v>2232</v>
      </c>
      <c r="G2653" s="1476"/>
      <c r="H2653" s="1477"/>
      <c r="I2653" s="424">
        <v>18</v>
      </c>
      <c r="J2653" s="417">
        <v>1.5</v>
      </c>
      <c r="K2653" s="954">
        <f t="shared" si="16"/>
        <v>27</v>
      </c>
      <c r="M2653" s="271"/>
      <c r="N2653" s="271"/>
      <c r="O2653" s="271"/>
    </row>
    <row r="2654" spans="3:15" s="421" customFormat="1" ht="15" customHeight="1">
      <c r="C2654" s="391">
        <v>675</v>
      </c>
      <c r="D2654" s="414" t="s">
        <v>2256</v>
      </c>
      <c r="E2654" s="417">
        <v>1038464</v>
      </c>
      <c r="F2654" s="1475" t="s">
        <v>2232</v>
      </c>
      <c r="G2654" s="1476"/>
      <c r="H2654" s="1477"/>
      <c r="I2654" s="424">
        <v>20</v>
      </c>
      <c r="J2654" s="417">
        <v>1.5</v>
      </c>
      <c r="K2654" s="954">
        <f t="shared" si="16"/>
        <v>30</v>
      </c>
      <c r="M2654" s="271"/>
      <c r="N2654" s="271"/>
      <c r="O2654" s="271"/>
    </row>
    <row r="2655" spans="3:15" s="421" customFormat="1" ht="15" customHeight="1">
      <c r="C2655" s="391">
        <v>676</v>
      </c>
      <c r="D2655" s="414" t="s">
        <v>2256</v>
      </c>
      <c r="E2655" s="417">
        <v>1038464</v>
      </c>
      <c r="F2655" s="1475" t="s">
        <v>2232</v>
      </c>
      <c r="G2655" s="1476"/>
      <c r="H2655" s="1477"/>
      <c r="I2655" s="424">
        <v>25</v>
      </c>
      <c r="J2655" s="417">
        <v>1.5</v>
      </c>
      <c r="K2655" s="954">
        <f t="shared" si="16"/>
        <v>37.5</v>
      </c>
      <c r="M2655" s="271"/>
      <c r="N2655" s="271"/>
      <c r="O2655" s="271"/>
    </row>
    <row r="2656" spans="3:15" s="421" customFormat="1" ht="15" customHeight="1">
      <c r="C2656" s="391">
        <v>677</v>
      </c>
      <c r="D2656" s="414" t="s">
        <v>2256</v>
      </c>
      <c r="E2656" s="417">
        <v>1038464</v>
      </c>
      <c r="F2656" s="1475" t="s">
        <v>2232</v>
      </c>
      <c r="G2656" s="1476"/>
      <c r="H2656" s="1477"/>
      <c r="I2656" s="424">
        <v>25</v>
      </c>
      <c r="J2656" s="417">
        <v>1.5</v>
      </c>
      <c r="K2656" s="954">
        <f t="shared" si="16"/>
        <v>37.5</v>
      </c>
      <c r="M2656" s="271"/>
      <c r="N2656" s="271"/>
      <c r="O2656" s="271"/>
    </row>
    <row r="2657" spans="3:15" s="421" customFormat="1" ht="15" customHeight="1">
      <c r="C2657" s="391">
        <v>678</v>
      </c>
      <c r="D2657" s="414" t="s">
        <v>2256</v>
      </c>
      <c r="E2657" s="417">
        <v>1038464</v>
      </c>
      <c r="F2657" s="1475" t="s">
        <v>2232</v>
      </c>
      <c r="G2657" s="1476"/>
      <c r="H2657" s="1477"/>
      <c r="I2657" s="424">
        <v>4</v>
      </c>
      <c r="J2657" s="417">
        <v>1.5</v>
      </c>
      <c r="K2657" s="954">
        <f t="shared" si="16"/>
        <v>6</v>
      </c>
      <c r="M2657" s="271"/>
      <c r="N2657" s="271"/>
      <c r="O2657" s="271"/>
    </row>
    <row r="2658" spans="3:15" s="421" customFormat="1" ht="15" customHeight="1">
      <c r="C2658" s="391">
        <v>679</v>
      </c>
      <c r="D2658" s="414" t="s">
        <v>2256</v>
      </c>
      <c r="E2658" s="417">
        <v>1038464</v>
      </c>
      <c r="F2658" s="1475" t="s">
        <v>2232</v>
      </c>
      <c r="G2658" s="1476"/>
      <c r="H2658" s="1477"/>
      <c r="I2658" s="424">
        <v>28</v>
      </c>
      <c r="J2658" s="417">
        <v>1.5</v>
      </c>
      <c r="K2658" s="954">
        <f t="shared" si="16"/>
        <v>42</v>
      </c>
      <c r="M2658" s="271"/>
      <c r="N2658" s="271"/>
      <c r="O2658" s="271"/>
    </row>
    <row r="2659" spans="3:15" s="421" customFormat="1" ht="15" customHeight="1">
      <c r="C2659" s="391">
        <v>680</v>
      </c>
      <c r="D2659" s="414" t="s">
        <v>2256</v>
      </c>
      <c r="E2659" s="417">
        <v>1038464</v>
      </c>
      <c r="F2659" s="1475" t="s">
        <v>2232</v>
      </c>
      <c r="G2659" s="1476"/>
      <c r="H2659" s="1477"/>
      <c r="I2659" s="424">
        <v>34</v>
      </c>
      <c r="J2659" s="417">
        <v>1.5</v>
      </c>
      <c r="K2659" s="954">
        <f t="shared" si="16"/>
        <v>51</v>
      </c>
      <c r="M2659" s="271"/>
      <c r="N2659" s="271"/>
      <c r="O2659" s="271"/>
    </row>
    <row r="2660" spans="3:15" s="421" customFormat="1" ht="15" customHeight="1">
      <c r="C2660" s="391">
        <v>681</v>
      </c>
      <c r="D2660" s="414" t="s">
        <v>2256</v>
      </c>
      <c r="E2660" s="417">
        <v>1038464</v>
      </c>
      <c r="F2660" s="1475" t="s">
        <v>2232</v>
      </c>
      <c r="G2660" s="1476"/>
      <c r="H2660" s="1477"/>
      <c r="I2660" s="424">
        <v>7</v>
      </c>
      <c r="J2660" s="417">
        <v>1.5</v>
      </c>
      <c r="K2660" s="954">
        <f t="shared" si="16"/>
        <v>10.5</v>
      </c>
      <c r="M2660" s="271"/>
      <c r="N2660" s="271"/>
      <c r="O2660" s="271"/>
    </row>
    <row r="2661" spans="3:15" s="421" customFormat="1" ht="15" customHeight="1">
      <c r="C2661" s="391">
        <v>682</v>
      </c>
      <c r="D2661" s="414" t="s">
        <v>2256</v>
      </c>
      <c r="E2661" s="417">
        <v>1038464</v>
      </c>
      <c r="F2661" s="1475" t="s">
        <v>2232</v>
      </c>
      <c r="G2661" s="1476"/>
      <c r="H2661" s="1477"/>
      <c r="I2661" s="424">
        <v>3</v>
      </c>
      <c r="J2661" s="417">
        <v>1.5</v>
      </c>
      <c r="K2661" s="954">
        <f t="shared" si="16"/>
        <v>4.5</v>
      </c>
      <c r="M2661" s="271"/>
      <c r="N2661" s="271"/>
      <c r="O2661" s="271"/>
    </row>
    <row r="2662" spans="3:15" s="421" customFormat="1" ht="15" customHeight="1">
      <c r="C2662" s="391">
        <v>683</v>
      </c>
      <c r="D2662" s="414" t="s">
        <v>2256</v>
      </c>
      <c r="E2662" s="417">
        <v>1038464</v>
      </c>
      <c r="F2662" s="1475" t="s">
        <v>2232</v>
      </c>
      <c r="G2662" s="1476"/>
      <c r="H2662" s="1477"/>
      <c r="I2662" s="424">
        <v>5</v>
      </c>
      <c r="J2662" s="417">
        <v>1.5</v>
      </c>
      <c r="K2662" s="954">
        <f t="shared" si="16"/>
        <v>7.5</v>
      </c>
      <c r="M2662" s="271"/>
      <c r="N2662" s="271"/>
      <c r="O2662" s="271"/>
    </row>
    <row r="2663" spans="3:15" s="421" customFormat="1" ht="15" customHeight="1">
      <c r="C2663" s="391">
        <v>684</v>
      </c>
      <c r="D2663" s="414" t="s">
        <v>2256</v>
      </c>
      <c r="E2663" s="417">
        <v>1038464</v>
      </c>
      <c r="F2663" s="1475" t="s">
        <v>2232</v>
      </c>
      <c r="G2663" s="1476"/>
      <c r="H2663" s="1477"/>
      <c r="I2663" s="424">
        <v>1</v>
      </c>
      <c r="J2663" s="417">
        <v>1.5</v>
      </c>
      <c r="K2663" s="954">
        <f t="shared" si="16"/>
        <v>1.5</v>
      </c>
      <c r="M2663" s="271"/>
      <c r="N2663" s="271"/>
      <c r="O2663" s="271"/>
    </row>
    <row r="2664" spans="3:15" s="421" customFormat="1" ht="15" customHeight="1">
      <c r="C2664" s="391">
        <v>685</v>
      </c>
      <c r="D2664" s="414" t="s">
        <v>2256</v>
      </c>
      <c r="E2664" s="417">
        <v>1038464</v>
      </c>
      <c r="F2664" s="1475" t="s">
        <v>2232</v>
      </c>
      <c r="G2664" s="1476"/>
      <c r="H2664" s="1477"/>
      <c r="I2664" s="424">
        <v>24</v>
      </c>
      <c r="J2664" s="417">
        <v>1.5</v>
      </c>
      <c r="K2664" s="954">
        <f t="shared" si="16"/>
        <v>36</v>
      </c>
      <c r="M2664" s="271"/>
      <c r="N2664" s="271"/>
      <c r="O2664" s="271"/>
    </row>
    <row r="2665" spans="3:15" s="421" customFormat="1" ht="15" customHeight="1">
      <c r="C2665" s="391">
        <v>686</v>
      </c>
      <c r="D2665" s="414" t="s">
        <v>2256</v>
      </c>
      <c r="E2665" s="417">
        <v>1038466</v>
      </c>
      <c r="F2665" s="1475" t="s">
        <v>2234</v>
      </c>
      <c r="G2665" s="1476"/>
      <c r="H2665" s="1477"/>
      <c r="I2665" s="424">
        <v>48</v>
      </c>
      <c r="J2665" s="417">
        <v>1.5</v>
      </c>
      <c r="K2665" s="954">
        <f t="shared" si="16"/>
        <v>72</v>
      </c>
      <c r="M2665" s="271"/>
      <c r="N2665" s="271"/>
      <c r="O2665" s="271"/>
    </row>
    <row r="2666" spans="3:15" s="421" customFormat="1" ht="15" customHeight="1">
      <c r="C2666" s="391">
        <v>687</v>
      </c>
      <c r="D2666" s="414" t="s">
        <v>2256</v>
      </c>
      <c r="E2666" s="417">
        <v>1038467</v>
      </c>
      <c r="F2666" s="1475" t="s">
        <v>3107</v>
      </c>
      <c r="G2666" s="1476"/>
      <c r="H2666" s="1477"/>
      <c r="I2666" s="424">
        <v>17</v>
      </c>
      <c r="J2666" s="417">
        <v>1.5</v>
      </c>
      <c r="K2666" s="954">
        <f t="shared" si="16"/>
        <v>25.5</v>
      </c>
      <c r="M2666" s="271"/>
      <c r="N2666" s="271"/>
      <c r="O2666" s="271"/>
    </row>
    <row r="2667" spans="3:15" s="421" customFormat="1" ht="15" customHeight="1">
      <c r="C2667" s="391">
        <v>688</v>
      </c>
      <c r="D2667" s="414" t="s">
        <v>2256</v>
      </c>
      <c r="E2667" s="417">
        <v>1038467</v>
      </c>
      <c r="F2667" s="1475" t="s">
        <v>3107</v>
      </c>
      <c r="G2667" s="1476"/>
      <c r="H2667" s="1477"/>
      <c r="I2667" s="424">
        <v>75</v>
      </c>
      <c r="J2667" s="417">
        <v>1.5</v>
      </c>
      <c r="K2667" s="954">
        <f t="shared" si="16"/>
        <v>112.5</v>
      </c>
      <c r="M2667" s="271"/>
      <c r="N2667" s="271"/>
      <c r="O2667" s="271"/>
    </row>
    <row r="2668" spans="3:15" s="421" customFormat="1" ht="15" customHeight="1">
      <c r="C2668" s="391">
        <v>689</v>
      </c>
      <c r="D2668" s="414" t="s">
        <v>2256</v>
      </c>
      <c r="E2668" s="417">
        <v>1038468</v>
      </c>
      <c r="F2668" s="1475" t="s">
        <v>2235</v>
      </c>
      <c r="G2668" s="1476"/>
      <c r="H2668" s="1477"/>
      <c r="I2668" s="424">
        <v>6</v>
      </c>
      <c r="J2668" s="417">
        <v>1.5</v>
      </c>
      <c r="K2668" s="954">
        <f t="shared" si="16"/>
        <v>9</v>
      </c>
      <c r="M2668" s="271"/>
      <c r="N2668" s="271"/>
      <c r="O2668" s="271"/>
    </row>
    <row r="2669" spans="3:15" s="421" customFormat="1" ht="15" customHeight="1">
      <c r="C2669" s="391">
        <v>690</v>
      </c>
      <c r="D2669" s="414" t="s">
        <v>2256</v>
      </c>
      <c r="E2669" s="417">
        <v>1038468</v>
      </c>
      <c r="F2669" s="1475" t="s">
        <v>2235</v>
      </c>
      <c r="G2669" s="1476"/>
      <c r="H2669" s="1477"/>
      <c r="I2669" s="424">
        <v>6</v>
      </c>
      <c r="J2669" s="417">
        <v>1.5</v>
      </c>
      <c r="K2669" s="954">
        <f t="shared" si="16"/>
        <v>9</v>
      </c>
      <c r="M2669" s="271"/>
      <c r="N2669" s="271"/>
      <c r="O2669" s="271"/>
    </row>
    <row r="2670" spans="3:15" s="421" customFormat="1" ht="15" customHeight="1">
      <c r="C2670" s="391">
        <v>691</v>
      </c>
      <c r="D2670" s="414" t="s">
        <v>2256</v>
      </c>
      <c r="E2670" s="417">
        <v>1038468</v>
      </c>
      <c r="F2670" s="1475" t="s">
        <v>2235</v>
      </c>
      <c r="G2670" s="1476"/>
      <c r="H2670" s="1477"/>
      <c r="I2670" s="424">
        <v>6</v>
      </c>
      <c r="J2670" s="417">
        <v>1.5</v>
      </c>
      <c r="K2670" s="954">
        <f t="shared" si="16"/>
        <v>9</v>
      </c>
      <c r="M2670" s="271"/>
      <c r="N2670" s="271"/>
      <c r="O2670" s="271"/>
    </row>
    <row r="2671" spans="3:15" s="421" customFormat="1" ht="15" customHeight="1">
      <c r="C2671" s="391">
        <v>692</v>
      </c>
      <c r="D2671" s="414" t="s">
        <v>2256</v>
      </c>
      <c r="E2671" s="417">
        <v>1038468</v>
      </c>
      <c r="F2671" s="1475" t="s">
        <v>2235</v>
      </c>
      <c r="G2671" s="1476"/>
      <c r="H2671" s="1477"/>
      <c r="I2671" s="424">
        <v>4</v>
      </c>
      <c r="J2671" s="417">
        <v>1.5</v>
      </c>
      <c r="K2671" s="954">
        <f t="shared" si="16"/>
        <v>6</v>
      </c>
      <c r="M2671" s="271"/>
      <c r="N2671" s="271"/>
      <c r="O2671" s="271"/>
    </row>
    <row r="2672" spans="3:15" s="421" customFormat="1" ht="15" customHeight="1">
      <c r="C2672" s="391">
        <v>693</v>
      </c>
      <c r="D2672" s="414" t="s">
        <v>2256</v>
      </c>
      <c r="E2672" s="417">
        <v>1038474</v>
      </c>
      <c r="F2672" s="1475" t="s">
        <v>3146</v>
      </c>
      <c r="G2672" s="1476"/>
      <c r="H2672" s="1477"/>
      <c r="I2672" s="424">
        <v>10</v>
      </c>
      <c r="J2672" s="417">
        <v>1.5</v>
      </c>
      <c r="K2672" s="954">
        <f t="shared" si="16"/>
        <v>15</v>
      </c>
      <c r="M2672" s="271"/>
      <c r="N2672" s="271"/>
      <c r="O2672" s="271"/>
    </row>
    <row r="2673" spans="3:15" s="421" customFormat="1" ht="15" customHeight="1">
      <c r="C2673" s="391">
        <v>694</v>
      </c>
      <c r="D2673" s="414" t="s">
        <v>2256</v>
      </c>
      <c r="E2673" s="417">
        <v>1038474</v>
      </c>
      <c r="F2673" s="1475" t="s">
        <v>3146</v>
      </c>
      <c r="G2673" s="1476"/>
      <c r="H2673" s="1477"/>
      <c r="I2673" s="424">
        <v>50</v>
      </c>
      <c r="J2673" s="417">
        <v>1.5</v>
      </c>
      <c r="K2673" s="954">
        <f t="shared" si="16"/>
        <v>75</v>
      </c>
      <c r="M2673" s="271"/>
      <c r="N2673" s="271"/>
      <c r="O2673" s="271"/>
    </row>
    <row r="2674" spans="3:15" s="421" customFormat="1" ht="15" customHeight="1">
      <c r="C2674" s="391">
        <v>695</v>
      </c>
      <c r="D2674" s="414" t="s">
        <v>2256</v>
      </c>
      <c r="E2674" s="417">
        <v>1038474</v>
      </c>
      <c r="F2674" s="1475" t="s">
        <v>3146</v>
      </c>
      <c r="G2674" s="1476"/>
      <c r="H2674" s="1477"/>
      <c r="I2674" s="424">
        <v>11</v>
      </c>
      <c r="J2674" s="417">
        <v>1.5</v>
      </c>
      <c r="K2674" s="954">
        <f t="shared" si="16"/>
        <v>16.5</v>
      </c>
      <c r="M2674" s="271"/>
      <c r="N2674" s="271"/>
      <c r="O2674" s="271"/>
    </row>
    <row r="2675" spans="3:15" s="421" customFormat="1" ht="15" customHeight="1">
      <c r="C2675" s="391">
        <v>696</v>
      </c>
      <c r="D2675" s="414" t="s">
        <v>2256</v>
      </c>
      <c r="E2675" s="417">
        <v>1038475</v>
      </c>
      <c r="F2675" s="1475" t="s">
        <v>3130</v>
      </c>
      <c r="G2675" s="1476"/>
      <c r="H2675" s="1477"/>
      <c r="I2675" s="424">
        <v>6</v>
      </c>
      <c r="J2675" s="417">
        <v>1.5</v>
      </c>
      <c r="K2675" s="954">
        <f t="shared" si="16"/>
        <v>9</v>
      </c>
      <c r="M2675" s="271"/>
      <c r="N2675" s="271"/>
      <c r="O2675" s="271"/>
    </row>
    <row r="2676" spans="3:15" s="421" customFormat="1" ht="15" customHeight="1">
      <c r="C2676" s="391">
        <v>697</v>
      </c>
      <c r="D2676" s="414" t="s">
        <v>2256</v>
      </c>
      <c r="E2676" s="417">
        <v>1038475</v>
      </c>
      <c r="F2676" s="1475" t="s">
        <v>3130</v>
      </c>
      <c r="G2676" s="1476"/>
      <c r="H2676" s="1477"/>
      <c r="I2676" s="424">
        <v>40</v>
      </c>
      <c r="J2676" s="417">
        <v>1.5</v>
      </c>
      <c r="K2676" s="954">
        <f t="shared" si="16"/>
        <v>60</v>
      </c>
      <c r="M2676" s="271"/>
      <c r="N2676" s="271"/>
      <c r="O2676" s="271"/>
    </row>
    <row r="2677" spans="3:15" s="421" customFormat="1" ht="15" customHeight="1">
      <c r="C2677" s="391">
        <v>698</v>
      </c>
      <c r="D2677" s="414" t="s">
        <v>2256</v>
      </c>
      <c r="E2677" s="417">
        <v>1038475</v>
      </c>
      <c r="F2677" s="1475" t="s">
        <v>3130</v>
      </c>
      <c r="G2677" s="1476"/>
      <c r="H2677" s="1477"/>
      <c r="I2677" s="424">
        <v>40</v>
      </c>
      <c r="J2677" s="417">
        <v>1.5</v>
      </c>
      <c r="K2677" s="954">
        <f t="shared" si="16"/>
        <v>60</v>
      </c>
      <c r="M2677" s="271"/>
      <c r="N2677" s="271"/>
      <c r="O2677" s="271"/>
    </row>
    <row r="2678" spans="3:15" s="421" customFormat="1" ht="15" customHeight="1">
      <c r="C2678" s="391">
        <v>699</v>
      </c>
      <c r="D2678" s="414" t="s">
        <v>2256</v>
      </c>
      <c r="E2678" s="417">
        <v>1038475</v>
      </c>
      <c r="F2678" s="1475" t="s">
        <v>3130</v>
      </c>
      <c r="G2678" s="1476"/>
      <c r="H2678" s="1477"/>
      <c r="I2678" s="424">
        <v>31</v>
      </c>
      <c r="J2678" s="417">
        <v>1.5</v>
      </c>
      <c r="K2678" s="954">
        <f t="shared" si="16"/>
        <v>46.5</v>
      </c>
      <c r="M2678" s="271"/>
      <c r="N2678" s="271"/>
      <c r="O2678" s="271"/>
    </row>
    <row r="2679" spans="3:15" s="421" customFormat="1" ht="15" customHeight="1">
      <c r="C2679" s="391">
        <v>700</v>
      </c>
      <c r="D2679" s="414" t="s">
        <v>2256</v>
      </c>
      <c r="E2679" s="417">
        <v>1038475</v>
      </c>
      <c r="F2679" s="1475" t="s">
        <v>3130</v>
      </c>
      <c r="G2679" s="1476"/>
      <c r="H2679" s="1477"/>
      <c r="I2679" s="424">
        <v>1</v>
      </c>
      <c r="J2679" s="417">
        <v>1.5</v>
      </c>
      <c r="K2679" s="954">
        <f t="shared" si="16"/>
        <v>1.5</v>
      </c>
      <c r="M2679" s="271"/>
      <c r="N2679" s="271"/>
      <c r="O2679" s="271"/>
    </row>
    <row r="2680" spans="3:15" s="421" customFormat="1" ht="15" customHeight="1">
      <c r="C2680" s="391">
        <v>701</v>
      </c>
      <c r="D2680" s="414" t="s">
        <v>2256</v>
      </c>
      <c r="E2680" s="417">
        <v>1038475</v>
      </c>
      <c r="F2680" s="1475" t="s">
        <v>3130</v>
      </c>
      <c r="G2680" s="1476"/>
      <c r="H2680" s="1477"/>
      <c r="I2680" s="424">
        <v>10</v>
      </c>
      <c r="J2680" s="417">
        <v>1.5</v>
      </c>
      <c r="K2680" s="954">
        <f t="shared" si="16"/>
        <v>15</v>
      </c>
      <c r="M2680" s="271"/>
      <c r="N2680" s="271"/>
      <c r="O2680" s="271"/>
    </row>
    <row r="2681" spans="3:15" s="421" customFormat="1" ht="15" customHeight="1">
      <c r="C2681" s="391">
        <v>702</v>
      </c>
      <c r="D2681" s="414" t="s">
        <v>2256</v>
      </c>
      <c r="E2681" s="417">
        <v>1038475</v>
      </c>
      <c r="F2681" s="1475" t="s">
        <v>3130</v>
      </c>
      <c r="G2681" s="1476"/>
      <c r="H2681" s="1477"/>
      <c r="I2681" s="424">
        <v>15</v>
      </c>
      <c r="J2681" s="417">
        <v>1.5</v>
      </c>
      <c r="K2681" s="954">
        <f t="shared" si="16"/>
        <v>22.5</v>
      </c>
      <c r="M2681" s="271"/>
      <c r="N2681" s="271"/>
      <c r="O2681" s="271"/>
    </row>
    <row r="2682" spans="3:15" s="421" customFormat="1" ht="15" customHeight="1">
      <c r="C2682" s="391">
        <v>703</v>
      </c>
      <c r="D2682" s="414" t="s">
        <v>2256</v>
      </c>
      <c r="E2682" s="417">
        <v>1038475</v>
      </c>
      <c r="F2682" s="1475" t="s">
        <v>3130</v>
      </c>
      <c r="G2682" s="1476"/>
      <c r="H2682" s="1477"/>
      <c r="I2682" s="424">
        <v>4</v>
      </c>
      <c r="J2682" s="417">
        <v>1.5</v>
      </c>
      <c r="K2682" s="954">
        <f t="shared" si="16"/>
        <v>6</v>
      </c>
      <c r="M2682" s="271"/>
      <c r="N2682" s="271"/>
      <c r="O2682" s="271"/>
    </row>
    <row r="2683" spans="3:15" s="421" customFormat="1" ht="15" customHeight="1">
      <c r="C2683" s="391">
        <v>704</v>
      </c>
      <c r="D2683" s="414" t="s">
        <v>2256</v>
      </c>
      <c r="E2683" s="417">
        <v>1038475</v>
      </c>
      <c r="F2683" s="1475" t="s">
        <v>3130</v>
      </c>
      <c r="G2683" s="1476"/>
      <c r="H2683" s="1477"/>
      <c r="I2683" s="424">
        <v>22</v>
      </c>
      <c r="J2683" s="417">
        <v>1.5</v>
      </c>
      <c r="K2683" s="954">
        <f t="shared" si="16"/>
        <v>33</v>
      </c>
      <c r="M2683" s="271"/>
      <c r="N2683" s="271"/>
      <c r="O2683" s="271"/>
    </row>
    <row r="2684" spans="3:15" s="421" customFormat="1" ht="15" customHeight="1">
      <c r="C2684" s="391">
        <v>705</v>
      </c>
      <c r="D2684" s="414" t="s">
        <v>2256</v>
      </c>
      <c r="E2684" s="417">
        <v>1038476</v>
      </c>
      <c r="F2684" s="1475" t="s">
        <v>3131</v>
      </c>
      <c r="G2684" s="1476"/>
      <c r="H2684" s="1477"/>
      <c r="I2684" s="424">
        <v>144</v>
      </c>
      <c r="J2684" s="417">
        <v>1.5</v>
      </c>
      <c r="K2684" s="954">
        <f t="shared" si="16"/>
        <v>216</v>
      </c>
      <c r="M2684" s="271"/>
      <c r="N2684" s="271"/>
      <c r="O2684" s="271"/>
    </row>
    <row r="2685" spans="3:15" s="421" customFormat="1" ht="15" customHeight="1">
      <c r="C2685" s="391">
        <v>706</v>
      </c>
      <c r="D2685" s="414" t="s">
        <v>2256</v>
      </c>
      <c r="E2685" s="417">
        <v>1038476</v>
      </c>
      <c r="F2685" s="1475" t="s">
        <v>3131</v>
      </c>
      <c r="G2685" s="1476"/>
      <c r="H2685" s="1477"/>
      <c r="I2685" s="424">
        <v>34</v>
      </c>
      <c r="J2685" s="417">
        <v>1.5</v>
      </c>
      <c r="K2685" s="954">
        <f t="shared" si="16"/>
        <v>51</v>
      </c>
      <c r="M2685" s="271"/>
      <c r="N2685" s="271"/>
      <c r="O2685" s="271"/>
    </row>
    <row r="2686" spans="3:15" s="421" customFormat="1" ht="15" customHeight="1">
      <c r="C2686" s="391">
        <v>707</v>
      </c>
      <c r="D2686" s="414" t="s">
        <v>2256</v>
      </c>
      <c r="E2686" s="417">
        <v>1038476</v>
      </c>
      <c r="F2686" s="1475" t="s">
        <v>3131</v>
      </c>
      <c r="G2686" s="1476"/>
      <c r="H2686" s="1477"/>
      <c r="I2686" s="424">
        <v>24</v>
      </c>
      <c r="J2686" s="417">
        <v>1.5</v>
      </c>
      <c r="K2686" s="954">
        <f t="shared" si="16"/>
        <v>36</v>
      </c>
      <c r="M2686" s="271"/>
      <c r="N2686" s="271"/>
      <c r="O2686" s="271"/>
    </row>
    <row r="2687" spans="3:15" s="421" customFormat="1" ht="15" customHeight="1">
      <c r="C2687" s="391">
        <v>708</v>
      </c>
      <c r="D2687" s="414" t="s">
        <v>2256</v>
      </c>
      <c r="E2687" s="417">
        <v>1038476</v>
      </c>
      <c r="F2687" s="1475" t="s">
        <v>3131</v>
      </c>
      <c r="G2687" s="1476"/>
      <c r="H2687" s="1477"/>
      <c r="I2687" s="424">
        <v>10</v>
      </c>
      <c r="J2687" s="417">
        <v>1.5</v>
      </c>
      <c r="K2687" s="954">
        <f t="shared" si="16"/>
        <v>15</v>
      </c>
      <c r="M2687" s="271"/>
      <c r="N2687" s="271"/>
      <c r="O2687" s="271"/>
    </row>
    <row r="2688" spans="3:15" s="421" customFormat="1" ht="15" customHeight="1">
      <c r="C2688" s="391">
        <v>709</v>
      </c>
      <c r="D2688" s="414" t="s">
        <v>2256</v>
      </c>
      <c r="E2688" s="417">
        <v>1038476</v>
      </c>
      <c r="F2688" s="1475" t="s">
        <v>3131</v>
      </c>
      <c r="G2688" s="1476"/>
      <c r="H2688" s="1477"/>
      <c r="I2688" s="424">
        <v>10</v>
      </c>
      <c r="J2688" s="417">
        <v>1.5</v>
      </c>
      <c r="K2688" s="954">
        <f t="shared" si="16"/>
        <v>15</v>
      </c>
      <c r="M2688" s="271"/>
      <c r="N2688" s="271"/>
      <c r="O2688" s="271"/>
    </row>
    <row r="2689" spans="3:15" s="421" customFormat="1" ht="15" customHeight="1">
      <c r="C2689" s="391">
        <v>710</v>
      </c>
      <c r="D2689" s="414" t="s">
        <v>2256</v>
      </c>
      <c r="E2689" s="417">
        <v>1038476</v>
      </c>
      <c r="F2689" s="1475" t="s">
        <v>3131</v>
      </c>
      <c r="G2689" s="1476"/>
      <c r="H2689" s="1477"/>
      <c r="I2689" s="424">
        <v>10</v>
      </c>
      <c r="J2689" s="417">
        <v>1.5</v>
      </c>
      <c r="K2689" s="954">
        <f t="shared" si="16"/>
        <v>15</v>
      </c>
      <c r="M2689" s="271"/>
      <c r="N2689" s="271"/>
      <c r="O2689" s="271"/>
    </row>
    <row r="2690" spans="3:15" s="421" customFormat="1" ht="15" customHeight="1">
      <c r="C2690" s="391">
        <v>711</v>
      </c>
      <c r="D2690" s="414" t="s">
        <v>2256</v>
      </c>
      <c r="E2690" s="417">
        <v>1038476</v>
      </c>
      <c r="F2690" s="1475" t="s">
        <v>3131</v>
      </c>
      <c r="G2690" s="1476"/>
      <c r="H2690" s="1477"/>
      <c r="I2690" s="424">
        <v>4</v>
      </c>
      <c r="J2690" s="417">
        <v>1.5</v>
      </c>
      <c r="K2690" s="954">
        <f t="shared" si="16"/>
        <v>6</v>
      </c>
      <c r="M2690" s="271"/>
      <c r="N2690" s="271"/>
      <c r="O2690" s="271"/>
    </row>
    <row r="2691" spans="3:15" s="421" customFormat="1" ht="15" customHeight="1">
      <c r="C2691" s="391">
        <v>712</v>
      </c>
      <c r="D2691" s="414" t="s">
        <v>2256</v>
      </c>
      <c r="E2691" s="417">
        <v>1038476</v>
      </c>
      <c r="F2691" s="1475" t="s">
        <v>3131</v>
      </c>
      <c r="G2691" s="1476"/>
      <c r="H2691" s="1477"/>
      <c r="I2691" s="424">
        <v>22</v>
      </c>
      <c r="J2691" s="417">
        <v>1.5</v>
      </c>
      <c r="K2691" s="954">
        <f t="shared" si="16"/>
        <v>33</v>
      </c>
      <c r="M2691" s="271"/>
      <c r="N2691" s="271"/>
      <c r="O2691" s="271"/>
    </row>
    <row r="2692" spans="3:15" s="421" customFormat="1" ht="15" customHeight="1">
      <c r="C2692" s="391">
        <v>713</v>
      </c>
      <c r="D2692" s="414" t="s">
        <v>2256</v>
      </c>
      <c r="E2692" s="417">
        <v>1342644</v>
      </c>
      <c r="F2692" s="1475" t="s">
        <v>3147</v>
      </c>
      <c r="G2692" s="1476"/>
      <c r="H2692" s="1477"/>
      <c r="I2692" s="424">
        <v>87</v>
      </c>
      <c r="J2692" s="417">
        <v>1.5</v>
      </c>
      <c r="K2692" s="954">
        <f t="shared" si="16"/>
        <v>130.5</v>
      </c>
      <c r="M2692" s="271"/>
      <c r="N2692" s="271"/>
      <c r="O2692" s="271"/>
    </row>
    <row r="2693" spans="3:15" s="421" customFormat="1" ht="15" customHeight="1">
      <c r="C2693" s="391">
        <v>714</v>
      </c>
      <c r="D2693" s="414" t="s">
        <v>2256</v>
      </c>
      <c r="E2693" s="417">
        <v>1038477</v>
      </c>
      <c r="F2693" s="1475" t="s">
        <v>3147</v>
      </c>
      <c r="G2693" s="1476"/>
      <c r="H2693" s="1477"/>
      <c r="I2693" s="424">
        <v>24</v>
      </c>
      <c r="J2693" s="417">
        <v>1.5</v>
      </c>
      <c r="K2693" s="954">
        <f t="shared" si="16"/>
        <v>36</v>
      </c>
      <c r="M2693" s="271"/>
      <c r="N2693" s="271"/>
      <c r="O2693" s="271"/>
    </row>
    <row r="2694" spans="3:15" s="421" customFormat="1" ht="15" customHeight="1">
      <c r="C2694" s="391">
        <v>715</v>
      </c>
      <c r="D2694" s="414" t="s">
        <v>2256</v>
      </c>
      <c r="E2694" s="417">
        <v>1038477</v>
      </c>
      <c r="F2694" s="1475" t="s">
        <v>3147</v>
      </c>
      <c r="G2694" s="1476"/>
      <c r="H2694" s="1477"/>
      <c r="I2694" s="424">
        <v>17</v>
      </c>
      <c r="J2694" s="417">
        <v>1.5</v>
      </c>
      <c r="K2694" s="954">
        <f t="shared" si="16"/>
        <v>25.5</v>
      </c>
      <c r="M2694" s="271"/>
      <c r="N2694" s="271"/>
      <c r="O2694" s="271"/>
    </row>
    <row r="2695" spans="3:15" s="421" customFormat="1" ht="15" customHeight="1">
      <c r="C2695" s="391">
        <v>716</v>
      </c>
      <c r="D2695" s="414" t="s">
        <v>2256</v>
      </c>
      <c r="E2695" s="417">
        <v>1038477</v>
      </c>
      <c r="F2695" s="1475" t="s">
        <v>3147</v>
      </c>
      <c r="G2695" s="1476"/>
      <c r="H2695" s="1477"/>
      <c r="I2695" s="424">
        <v>10</v>
      </c>
      <c r="J2695" s="417">
        <v>1.5</v>
      </c>
      <c r="K2695" s="954">
        <f t="shared" si="16"/>
        <v>15</v>
      </c>
      <c r="M2695" s="271"/>
      <c r="N2695" s="271"/>
      <c r="O2695" s="271"/>
    </row>
    <row r="2696" spans="3:15" s="421" customFormat="1" ht="15" customHeight="1">
      <c r="C2696" s="391">
        <v>717</v>
      </c>
      <c r="D2696" s="414" t="s">
        <v>2256</v>
      </c>
      <c r="E2696" s="417">
        <v>1038477</v>
      </c>
      <c r="F2696" s="1475" t="s">
        <v>3147</v>
      </c>
      <c r="G2696" s="1476"/>
      <c r="H2696" s="1477"/>
      <c r="I2696" s="424">
        <v>60</v>
      </c>
      <c r="J2696" s="417">
        <v>1.5</v>
      </c>
      <c r="K2696" s="954">
        <f t="shared" si="16"/>
        <v>90</v>
      </c>
      <c r="M2696" s="271"/>
      <c r="N2696" s="271"/>
      <c r="O2696" s="271"/>
    </row>
    <row r="2697" spans="3:15" s="421" customFormat="1" ht="15" customHeight="1">
      <c r="C2697" s="391">
        <v>718</v>
      </c>
      <c r="D2697" s="414" t="s">
        <v>2256</v>
      </c>
      <c r="E2697" s="417">
        <v>1038477</v>
      </c>
      <c r="F2697" s="1475" t="s">
        <v>3147</v>
      </c>
      <c r="G2697" s="1476"/>
      <c r="H2697" s="1477"/>
      <c r="I2697" s="424">
        <v>7</v>
      </c>
      <c r="J2697" s="417">
        <v>1.5</v>
      </c>
      <c r="K2697" s="954">
        <f t="shared" si="16"/>
        <v>10.5</v>
      </c>
      <c r="M2697" s="271"/>
      <c r="N2697" s="271"/>
      <c r="O2697" s="271"/>
    </row>
    <row r="2698" spans="3:15" s="421" customFormat="1" ht="15" customHeight="1">
      <c r="C2698" s="391">
        <v>719</v>
      </c>
      <c r="D2698" s="414" t="s">
        <v>2256</v>
      </c>
      <c r="E2698" s="417">
        <v>1342645</v>
      </c>
      <c r="F2698" s="1475" t="s">
        <v>3132</v>
      </c>
      <c r="G2698" s="1476"/>
      <c r="H2698" s="1477"/>
      <c r="I2698" s="424">
        <v>10</v>
      </c>
      <c r="J2698" s="417">
        <v>1.5</v>
      </c>
      <c r="K2698" s="954">
        <f t="shared" si="16"/>
        <v>15</v>
      </c>
      <c r="M2698" s="271"/>
      <c r="N2698" s="271"/>
      <c r="O2698" s="271"/>
    </row>
    <row r="2699" spans="3:15" s="421" customFormat="1" ht="15" customHeight="1">
      <c r="C2699" s="391">
        <v>720</v>
      </c>
      <c r="D2699" s="414" t="s">
        <v>2256</v>
      </c>
      <c r="E2699" s="417">
        <v>1038478</v>
      </c>
      <c r="F2699" s="1475" t="s">
        <v>3132</v>
      </c>
      <c r="G2699" s="1476"/>
      <c r="H2699" s="1477"/>
      <c r="I2699" s="424">
        <v>4</v>
      </c>
      <c r="J2699" s="417">
        <v>1.5</v>
      </c>
      <c r="K2699" s="954">
        <f t="shared" si="16"/>
        <v>6</v>
      </c>
      <c r="M2699" s="271"/>
      <c r="N2699" s="271"/>
      <c r="O2699" s="271"/>
    </row>
    <row r="2700" spans="3:15" s="421" customFormat="1" ht="15" customHeight="1">
      <c r="C2700" s="391">
        <v>721</v>
      </c>
      <c r="D2700" s="414" t="s">
        <v>2256</v>
      </c>
      <c r="E2700" s="417">
        <v>1038479</v>
      </c>
      <c r="F2700" s="1475" t="s">
        <v>3133</v>
      </c>
      <c r="G2700" s="1476"/>
      <c r="H2700" s="1477"/>
      <c r="I2700" s="424">
        <v>1</v>
      </c>
      <c r="J2700" s="417">
        <v>1.5</v>
      </c>
      <c r="K2700" s="954">
        <f t="shared" si="16"/>
        <v>1.5</v>
      </c>
      <c r="M2700" s="271"/>
      <c r="N2700" s="271"/>
      <c r="O2700" s="271"/>
    </row>
    <row r="2701" spans="3:15" s="421" customFormat="1" ht="15" customHeight="1">
      <c r="C2701" s="391">
        <v>722</v>
      </c>
      <c r="D2701" s="414" t="s">
        <v>2256</v>
      </c>
      <c r="E2701" s="417">
        <v>1366950</v>
      </c>
      <c r="F2701" s="1475" t="s">
        <v>3153</v>
      </c>
      <c r="G2701" s="1476"/>
      <c r="H2701" s="1477"/>
      <c r="I2701" s="424">
        <v>8</v>
      </c>
      <c r="J2701" s="417">
        <v>1.5</v>
      </c>
      <c r="K2701" s="954">
        <f t="shared" si="16"/>
        <v>12</v>
      </c>
      <c r="M2701" s="271"/>
      <c r="N2701" s="271"/>
      <c r="O2701" s="271"/>
    </row>
    <row r="2702" spans="3:15" s="421" customFormat="1" ht="15" customHeight="1">
      <c r="C2702" s="391">
        <v>723</v>
      </c>
      <c r="D2702" s="414" t="s">
        <v>2256</v>
      </c>
      <c r="E2702" s="417">
        <v>1366952</v>
      </c>
      <c r="F2702" s="1475" t="s">
        <v>3148</v>
      </c>
      <c r="G2702" s="1476"/>
      <c r="H2702" s="1477"/>
      <c r="I2702" s="424">
        <v>94</v>
      </c>
      <c r="J2702" s="417">
        <v>1.5</v>
      </c>
      <c r="K2702" s="954">
        <f t="shared" si="16"/>
        <v>141</v>
      </c>
      <c r="M2702" s="271"/>
      <c r="N2702" s="271"/>
      <c r="O2702" s="271"/>
    </row>
    <row r="2703" spans="3:15" s="421" customFormat="1" ht="15" customHeight="1">
      <c r="C2703" s="391">
        <v>724</v>
      </c>
      <c r="D2703" s="414" t="s">
        <v>2256</v>
      </c>
      <c r="E2703" s="417">
        <v>1366952</v>
      </c>
      <c r="F2703" s="1475" t="s">
        <v>3148</v>
      </c>
      <c r="G2703" s="1476"/>
      <c r="H2703" s="1477"/>
      <c r="I2703" s="424">
        <v>63</v>
      </c>
      <c r="J2703" s="417">
        <v>1.5</v>
      </c>
      <c r="K2703" s="954">
        <f t="shared" si="16"/>
        <v>94.5</v>
      </c>
      <c r="M2703" s="271"/>
      <c r="N2703" s="271"/>
      <c r="O2703" s="271"/>
    </row>
    <row r="2704" spans="3:15" s="421" customFormat="1" ht="15" customHeight="1">
      <c r="C2704" s="391">
        <v>725</v>
      </c>
      <c r="D2704" s="414" t="s">
        <v>2256</v>
      </c>
      <c r="E2704" s="417">
        <v>1366952</v>
      </c>
      <c r="F2704" s="1475" t="s">
        <v>3148</v>
      </c>
      <c r="G2704" s="1476"/>
      <c r="H2704" s="1477"/>
      <c r="I2704" s="424">
        <v>140</v>
      </c>
      <c r="J2704" s="417">
        <v>1.5</v>
      </c>
      <c r="K2704" s="954">
        <f t="shared" si="16"/>
        <v>210</v>
      </c>
      <c r="M2704" s="271"/>
      <c r="N2704" s="271"/>
      <c r="O2704" s="271"/>
    </row>
    <row r="2705" spans="3:15" s="421" customFormat="1" ht="15" customHeight="1">
      <c r="C2705" s="391">
        <v>726</v>
      </c>
      <c r="D2705" s="414" t="s">
        <v>2256</v>
      </c>
      <c r="E2705" s="417">
        <v>1479006</v>
      </c>
      <c r="F2705" s="1475" t="s">
        <v>5663</v>
      </c>
      <c r="G2705" s="1476"/>
      <c r="H2705" s="1477"/>
      <c r="I2705" s="424">
        <v>115</v>
      </c>
      <c r="J2705" s="417">
        <v>3</v>
      </c>
      <c r="K2705" s="954">
        <f t="shared" si="16"/>
        <v>345</v>
      </c>
      <c r="M2705" s="271"/>
      <c r="N2705" s="271"/>
      <c r="O2705" s="271"/>
    </row>
    <row r="2706" spans="3:15" s="421" customFormat="1" ht="15" customHeight="1">
      <c r="C2706" s="391">
        <v>727</v>
      </c>
      <c r="D2706" s="414" t="s">
        <v>2256</v>
      </c>
      <c r="E2706" s="417">
        <v>1243241</v>
      </c>
      <c r="F2706" s="1475" t="s">
        <v>5664</v>
      </c>
      <c r="G2706" s="1476"/>
      <c r="H2706" s="1477"/>
      <c r="I2706" s="424">
        <v>3</v>
      </c>
      <c r="J2706" s="417">
        <v>4</v>
      </c>
      <c r="K2706" s="954">
        <f t="shared" si="16"/>
        <v>12</v>
      </c>
      <c r="M2706" s="271"/>
      <c r="N2706" s="271"/>
      <c r="O2706" s="271"/>
    </row>
    <row r="2707" spans="3:15" s="421" customFormat="1" ht="15" customHeight="1">
      <c r="C2707" s="391">
        <v>728</v>
      </c>
      <c r="D2707" s="414" t="s">
        <v>2256</v>
      </c>
      <c r="E2707" s="417">
        <v>2500172</v>
      </c>
      <c r="F2707" s="1475" t="s">
        <v>3236</v>
      </c>
      <c r="G2707" s="1476"/>
      <c r="H2707" s="1477"/>
      <c r="I2707" s="424">
        <v>8</v>
      </c>
      <c r="J2707" s="417">
        <v>5</v>
      </c>
      <c r="K2707" s="954">
        <f t="shared" si="16"/>
        <v>40</v>
      </c>
      <c r="M2707" s="271"/>
      <c r="N2707" s="271"/>
      <c r="O2707" s="271"/>
    </row>
    <row r="2708" spans="3:15" s="421" customFormat="1" ht="15" customHeight="1">
      <c r="C2708" s="391">
        <v>729</v>
      </c>
      <c r="D2708" s="414" t="s">
        <v>2256</v>
      </c>
      <c r="E2708" s="417">
        <v>1312106</v>
      </c>
      <c r="F2708" s="1475" t="s">
        <v>3125</v>
      </c>
      <c r="G2708" s="1476"/>
      <c r="H2708" s="1477"/>
      <c r="I2708" s="424">
        <v>205</v>
      </c>
      <c r="J2708" s="417">
        <v>0.1</v>
      </c>
      <c r="K2708" s="954">
        <f t="shared" si="16"/>
        <v>20.5</v>
      </c>
      <c r="M2708" s="271"/>
      <c r="N2708" s="271"/>
      <c r="O2708" s="271"/>
    </row>
    <row r="2709" spans="3:15" s="421" customFormat="1" ht="15" customHeight="1">
      <c r="C2709" s="391">
        <v>730</v>
      </c>
      <c r="D2709" s="414" t="s">
        <v>2256</v>
      </c>
      <c r="E2709" s="417">
        <v>1312106</v>
      </c>
      <c r="F2709" s="1475" t="s">
        <v>3125</v>
      </c>
      <c r="G2709" s="1476"/>
      <c r="H2709" s="1477"/>
      <c r="I2709" s="424">
        <v>35</v>
      </c>
      <c r="J2709" s="417">
        <v>0.1</v>
      </c>
      <c r="K2709" s="954">
        <f t="shared" si="16"/>
        <v>3.5</v>
      </c>
      <c r="M2709" s="271"/>
      <c r="N2709" s="271"/>
      <c r="O2709" s="271"/>
    </row>
    <row r="2710" spans="3:15" s="421" customFormat="1" ht="15" customHeight="1">
      <c r="C2710" s="391">
        <v>731</v>
      </c>
      <c r="D2710" s="414" t="s">
        <v>2256</v>
      </c>
      <c r="E2710" s="417">
        <v>1312106</v>
      </c>
      <c r="F2710" s="1475" t="s">
        <v>3125</v>
      </c>
      <c r="G2710" s="1476"/>
      <c r="H2710" s="1477"/>
      <c r="I2710" s="424">
        <v>42</v>
      </c>
      <c r="J2710" s="417">
        <v>0.1</v>
      </c>
      <c r="K2710" s="954">
        <f t="shared" si="16"/>
        <v>4.2</v>
      </c>
      <c r="M2710" s="271"/>
      <c r="N2710" s="271"/>
      <c r="O2710" s="271"/>
    </row>
    <row r="2711" spans="3:15" s="421" customFormat="1" ht="15" customHeight="1">
      <c r="C2711" s="391">
        <v>732</v>
      </c>
      <c r="D2711" s="414" t="s">
        <v>2256</v>
      </c>
      <c r="E2711" s="417">
        <v>1312106</v>
      </c>
      <c r="F2711" s="1475" t="s">
        <v>3125</v>
      </c>
      <c r="G2711" s="1476"/>
      <c r="H2711" s="1477"/>
      <c r="I2711" s="424">
        <v>140</v>
      </c>
      <c r="J2711" s="417">
        <v>0.1</v>
      </c>
      <c r="K2711" s="954">
        <f t="shared" ref="K2711:K2774" si="17">I2711*J2711</f>
        <v>14</v>
      </c>
      <c r="M2711" s="271"/>
      <c r="N2711" s="271"/>
      <c r="O2711" s="271"/>
    </row>
    <row r="2712" spans="3:15" s="421" customFormat="1" ht="15" customHeight="1">
      <c r="C2712" s="391">
        <v>733</v>
      </c>
      <c r="D2712" s="414" t="s">
        <v>2256</v>
      </c>
      <c r="E2712" s="417">
        <v>1014505</v>
      </c>
      <c r="F2712" s="1475" t="s">
        <v>3108</v>
      </c>
      <c r="G2712" s="1476"/>
      <c r="H2712" s="1477"/>
      <c r="I2712" s="424">
        <v>39</v>
      </c>
      <c r="J2712" s="417">
        <v>0.5</v>
      </c>
      <c r="K2712" s="954">
        <f t="shared" si="17"/>
        <v>19.5</v>
      </c>
      <c r="M2712" s="271"/>
      <c r="N2712" s="271"/>
      <c r="O2712" s="271"/>
    </row>
    <row r="2713" spans="3:15" s="421" customFormat="1" ht="15" customHeight="1">
      <c r="C2713" s="391">
        <v>734</v>
      </c>
      <c r="D2713" s="414" t="s">
        <v>2256</v>
      </c>
      <c r="E2713" s="417">
        <v>1014505</v>
      </c>
      <c r="F2713" s="1475" t="s">
        <v>3108</v>
      </c>
      <c r="G2713" s="1476"/>
      <c r="H2713" s="1477"/>
      <c r="I2713" s="424">
        <v>37</v>
      </c>
      <c r="J2713" s="417">
        <v>0.5</v>
      </c>
      <c r="K2713" s="954">
        <f t="shared" si="17"/>
        <v>18.5</v>
      </c>
      <c r="M2713" s="271"/>
      <c r="N2713" s="271"/>
      <c r="O2713" s="271"/>
    </row>
    <row r="2714" spans="3:15" s="421" customFormat="1" ht="15" customHeight="1">
      <c r="C2714" s="391">
        <v>735</v>
      </c>
      <c r="D2714" s="414" t="s">
        <v>2256</v>
      </c>
      <c r="E2714" s="417">
        <v>1014505</v>
      </c>
      <c r="F2714" s="1475" t="s">
        <v>3108</v>
      </c>
      <c r="G2714" s="1476"/>
      <c r="H2714" s="1477"/>
      <c r="I2714" s="424">
        <v>42</v>
      </c>
      <c r="J2714" s="417">
        <v>0.5</v>
      </c>
      <c r="K2714" s="954">
        <f t="shared" si="17"/>
        <v>21</v>
      </c>
      <c r="M2714" s="271"/>
      <c r="N2714" s="271"/>
      <c r="O2714" s="271"/>
    </row>
    <row r="2715" spans="3:15" s="421" customFormat="1" ht="15" customHeight="1">
      <c r="C2715" s="391">
        <v>736</v>
      </c>
      <c r="D2715" s="414" t="s">
        <v>2256</v>
      </c>
      <c r="E2715" s="417">
        <v>1014505</v>
      </c>
      <c r="F2715" s="1475" t="s">
        <v>3108</v>
      </c>
      <c r="G2715" s="1476"/>
      <c r="H2715" s="1477"/>
      <c r="I2715" s="424">
        <v>28</v>
      </c>
      <c r="J2715" s="417">
        <v>0.5</v>
      </c>
      <c r="K2715" s="954">
        <f t="shared" si="17"/>
        <v>14</v>
      </c>
      <c r="M2715" s="271"/>
      <c r="N2715" s="271"/>
      <c r="O2715" s="271"/>
    </row>
    <row r="2716" spans="3:15" s="421" customFormat="1" ht="15" customHeight="1">
      <c r="C2716" s="391">
        <v>737</v>
      </c>
      <c r="D2716" s="414" t="s">
        <v>2256</v>
      </c>
      <c r="E2716" s="417">
        <v>1014505</v>
      </c>
      <c r="F2716" s="1475" t="s">
        <v>3108</v>
      </c>
      <c r="G2716" s="1476"/>
      <c r="H2716" s="1477"/>
      <c r="I2716" s="424">
        <v>35</v>
      </c>
      <c r="J2716" s="417">
        <v>0.5</v>
      </c>
      <c r="K2716" s="954">
        <f t="shared" si="17"/>
        <v>17.5</v>
      </c>
      <c r="M2716" s="271"/>
      <c r="N2716" s="271"/>
      <c r="O2716" s="271"/>
    </row>
    <row r="2717" spans="3:15" s="421" customFormat="1" ht="15" customHeight="1">
      <c r="C2717" s="391">
        <v>738</v>
      </c>
      <c r="D2717" s="414" t="s">
        <v>2256</v>
      </c>
      <c r="E2717" s="417">
        <v>1014505</v>
      </c>
      <c r="F2717" s="1475" t="s">
        <v>3108</v>
      </c>
      <c r="G2717" s="1476"/>
      <c r="H2717" s="1477"/>
      <c r="I2717" s="424">
        <v>6</v>
      </c>
      <c r="J2717" s="417">
        <v>0.5</v>
      </c>
      <c r="K2717" s="954">
        <f t="shared" si="17"/>
        <v>3</v>
      </c>
      <c r="M2717" s="271"/>
      <c r="N2717" s="271"/>
      <c r="O2717" s="271"/>
    </row>
    <row r="2718" spans="3:15" s="421" customFormat="1" ht="15" customHeight="1">
      <c r="C2718" s="391">
        <v>739</v>
      </c>
      <c r="D2718" s="414" t="s">
        <v>2256</v>
      </c>
      <c r="E2718" s="417">
        <v>1014505</v>
      </c>
      <c r="F2718" s="1475" t="s">
        <v>3108</v>
      </c>
      <c r="G2718" s="1476"/>
      <c r="H2718" s="1477"/>
      <c r="I2718" s="424">
        <v>6</v>
      </c>
      <c r="J2718" s="417">
        <v>0.5</v>
      </c>
      <c r="K2718" s="954">
        <f t="shared" si="17"/>
        <v>3</v>
      </c>
      <c r="M2718" s="271"/>
      <c r="N2718" s="271"/>
      <c r="O2718" s="271"/>
    </row>
    <row r="2719" spans="3:15" s="421" customFormat="1" ht="15" customHeight="1">
      <c r="C2719" s="391">
        <v>740</v>
      </c>
      <c r="D2719" s="414" t="s">
        <v>2256</v>
      </c>
      <c r="E2719" s="417">
        <v>1014505</v>
      </c>
      <c r="F2719" s="1475" t="s">
        <v>3108</v>
      </c>
      <c r="G2719" s="1476"/>
      <c r="H2719" s="1477"/>
      <c r="I2719" s="424">
        <v>6</v>
      </c>
      <c r="J2719" s="417">
        <v>0.5</v>
      </c>
      <c r="K2719" s="954">
        <f t="shared" si="17"/>
        <v>3</v>
      </c>
      <c r="M2719" s="271"/>
      <c r="N2719" s="271"/>
      <c r="O2719" s="271"/>
    </row>
    <row r="2720" spans="3:15" s="421" customFormat="1" ht="15" customHeight="1">
      <c r="C2720" s="391">
        <v>741</v>
      </c>
      <c r="D2720" s="414" t="s">
        <v>2256</v>
      </c>
      <c r="E2720" s="417">
        <v>1014505</v>
      </c>
      <c r="F2720" s="1475" t="s">
        <v>3108</v>
      </c>
      <c r="G2720" s="1476"/>
      <c r="H2720" s="1477"/>
      <c r="I2720" s="424">
        <v>15</v>
      </c>
      <c r="J2720" s="417">
        <v>0.5</v>
      </c>
      <c r="K2720" s="954">
        <f t="shared" si="17"/>
        <v>7.5</v>
      </c>
      <c r="M2720" s="271"/>
      <c r="N2720" s="271"/>
      <c r="O2720" s="271"/>
    </row>
    <row r="2721" spans="3:15" s="421" customFormat="1" ht="15" customHeight="1">
      <c r="C2721" s="391">
        <v>742</v>
      </c>
      <c r="D2721" s="414" t="s">
        <v>2256</v>
      </c>
      <c r="E2721" s="417">
        <v>1014505</v>
      </c>
      <c r="F2721" s="1475" t="s">
        <v>3108</v>
      </c>
      <c r="G2721" s="1476"/>
      <c r="H2721" s="1477"/>
      <c r="I2721" s="424">
        <v>12</v>
      </c>
      <c r="J2721" s="417">
        <v>0.5</v>
      </c>
      <c r="K2721" s="954">
        <f t="shared" si="17"/>
        <v>6</v>
      </c>
      <c r="M2721" s="271"/>
      <c r="N2721" s="271"/>
      <c r="O2721" s="271"/>
    </row>
    <row r="2722" spans="3:15" s="421" customFormat="1" ht="15" customHeight="1">
      <c r="C2722" s="391">
        <v>743</v>
      </c>
      <c r="D2722" s="414" t="s">
        <v>2256</v>
      </c>
      <c r="E2722" s="417">
        <v>1014505</v>
      </c>
      <c r="F2722" s="1475" t="s">
        <v>3108</v>
      </c>
      <c r="G2722" s="1476"/>
      <c r="H2722" s="1477"/>
      <c r="I2722" s="424">
        <v>39</v>
      </c>
      <c r="J2722" s="417">
        <v>0.5</v>
      </c>
      <c r="K2722" s="954">
        <f t="shared" si="17"/>
        <v>19.5</v>
      </c>
      <c r="M2722" s="271"/>
      <c r="N2722" s="271"/>
      <c r="O2722" s="271"/>
    </row>
    <row r="2723" spans="3:15" s="421" customFormat="1" ht="15" customHeight="1">
      <c r="C2723" s="391">
        <v>744</v>
      </c>
      <c r="D2723" s="414" t="s">
        <v>2256</v>
      </c>
      <c r="E2723" s="417">
        <v>1014505</v>
      </c>
      <c r="F2723" s="1475" t="s">
        <v>3108</v>
      </c>
      <c r="G2723" s="1476"/>
      <c r="H2723" s="1477"/>
      <c r="I2723" s="424">
        <v>33</v>
      </c>
      <c r="J2723" s="417">
        <v>0.5</v>
      </c>
      <c r="K2723" s="954">
        <f t="shared" si="17"/>
        <v>16.5</v>
      </c>
      <c r="M2723" s="271"/>
      <c r="N2723" s="271"/>
      <c r="O2723" s="271"/>
    </row>
    <row r="2724" spans="3:15" s="421" customFormat="1" ht="15" customHeight="1">
      <c r="C2724" s="391">
        <v>745</v>
      </c>
      <c r="D2724" s="414" t="s">
        <v>2256</v>
      </c>
      <c r="E2724" s="417">
        <v>1014505</v>
      </c>
      <c r="F2724" s="1475" t="s">
        <v>3108</v>
      </c>
      <c r="G2724" s="1476"/>
      <c r="H2724" s="1477"/>
      <c r="I2724" s="424">
        <v>114</v>
      </c>
      <c r="J2724" s="417">
        <v>0.5</v>
      </c>
      <c r="K2724" s="954">
        <f t="shared" si="17"/>
        <v>57</v>
      </c>
      <c r="M2724" s="271"/>
      <c r="N2724" s="271"/>
      <c r="O2724" s="271"/>
    </row>
    <row r="2725" spans="3:15" s="421" customFormat="1" ht="15" customHeight="1">
      <c r="C2725" s="391">
        <v>746</v>
      </c>
      <c r="D2725" s="414" t="s">
        <v>2256</v>
      </c>
      <c r="E2725" s="417">
        <v>1379074</v>
      </c>
      <c r="F2725" s="1475" t="s">
        <v>3109</v>
      </c>
      <c r="G2725" s="1476"/>
      <c r="H2725" s="1477"/>
      <c r="I2725" s="424">
        <v>113</v>
      </c>
      <c r="J2725" s="417">
        <v>0.5</v>
      </c>
      <c r="K2725" s="954">
        <f t="shared" si="17"/>
        <v>56.5</v>
      </c>
      <c r="M2725" s="271"/>
      <c r="N2725" s="271"/>
      <c r="O2725" s="271"/>
    </row>
    <row r="2726" spans="3:15" s="421" customFormat="1" ht="15" customHeight="1">
      <c r="C2726" s="391">
        <v>747</v>
      </c>
      <c r="D2726" s="414" t="s">
        <v>2256</v>
      </c>
      <c r="E2726" s="417">
        <v>1014154</v>
      </c>
      <c r="F2726" s="1475" t="s">
        <v>3110</v>
      </c>
      <c r="G2726" s="1476"/>
      <c r="H2726" s="1477"/>
      <c r="I2726" s="424">
        <v>15</v>
      </c>
      <c r="J2726" s="417">
        <v>0.5</v>
      </c>
      <c r="K2726" s="954">
        <f t="shared" si="17"/>
        <v>7.5</v>
      </c>
      <c r="M2726" s="271"/>
      <c r="N2726" s="271"/>
      <c r="O2726" s="271"/>
    </row>
    <row r="2727" spans="3:15" s="421" customFormat="1" ht="15" customHeight="1">
      <c r="C2727" s="391">
        <v>748</v>
      </c>
      <c r="D2727" s="414" t="s">
        <v>2256</v>
      </c>
      <c r="E2727" s="417">
        <v>1014154</v>
      </c>
      <c r="F2727" s="1475" t="s">
        <v>3110</v>
      </c>
      <c r="G2727" s="1476"/>
      <c r="H2727" s="1477"/>
      <c r="I2727" s="424">
        <v>15</v>
      </c>
      <c r="J2727" s="417">
        <v>0.5</v>
      </c>
      <c r="K2727" s="954">
        <f t="shared" si="17"/>
        <v>7.5</v>
      </c>
      <c r="M2727" s="271"/>
      <c r="N2727" s="271"/>
      <c r="O2727" s="271"/>
    </row>
    <row r="2728" spans="3:15" s="421" customFormat="1" ht="15" customHeight="1">
      <c r="C2728" s="391">
        <v>749</v>
      </c>
      <c r="D2728" s="414" t="s">
        <v>2256</v>
      </c>
      <c r="E2728" s="417">
        <v>1014154</v>
      </c>
      <c r="F2728" s="1475" t="s">
        <v>3110</v>
      </c>
      <c r="G2728" s="1476"/>
      <c r="H2728" s="1477"/>
      <c r="I2728" s="424">
        <v>113</v>
      </c>
      <c r="J2728" s="417">
        <v>0.5</v>
      </c>
      <c r="K2728" s="954">
        <f t="shared" si="17"/>
        <v>56.5</v>
      </c>
      <c r="M2728" s="271"/>
      <c r="N2728" s="271"/>
      <c r="O2728" s="271"/>
    </row>
    <row r="2729" spans="3:15" s="421" customFormat="1" ht="15" customHeight="1">
      <c r="C2729" s="391">
        <v>750</v>
      </c>
      <c r="D2729" s="414" t="s">
        <v>2256</v>
      </c>
      <c r="E2729" s="417">
        <v>1334499</v>
      </c>
      <c r="F2729" s="1475" t="s">
        <v>3087</v>
      </c>
      <c r="G2729" s="1476"/>
      <c r="H2729" s="1477"/>
      <c r="I2729" s="424">
        <v>210</v>
      </c>
      <c r="J2729" s="417">
        <v>0.5</v>
      </c>
      <c r="K2729" s="954">
        <f t="shared" si="17"/>
        <v>105</v>
      </c>
      <c r="M2729" s="271"/>
      <c r="N2729" s="271"/>
      <c r="O2729" s="271"/>
    </row>
    <row r="2730" spans="3:15" s="421" customFormat="1" ht="15" customHeight="1">
      <c r="C2730" s="391">
        <v>751</v>
      </c>
      <c r="D2730" s="414" t="s">
        <v>2256</v>
      </c>
      <c r="E2730" s="417">
        <v>1334499</v>
      </c>
      <c r="F2730" s="1475" t="s">
        <v>3087</v>
      </c>
      <c r="G2730" s="1476"/>
      <c r="H2730" s="1477"/>
      <c r="I2730" s="424">
        <v>34</v>
      </c>
      <c r="J2730" s="417">
        <v>0.5</v>
      </c>
      <c r="K2730" s="954">
        <f t="shared" si="17"/>
        <v>17</v>
      </c>
      <c r="M2730" s="271"/>
      <c r="N2730" s="271"/>
      <c r="O2730" s="271"/>
    </row>
    <row r="2731" spans="3:15" s="421" customFormat="1" ht="15" customHeight="1">
      <c r="C2731" s="391">
        <v>752</v>
      </c>
      <c r="D2731" s="414" t="s">
        <v>2256</v>
      </c>
      <c r="E2731" s="417">
        <v>1334499</v>
      </c>
      <c r="F2731" s="1475" t="s">
        <v>3087</v>
      </c>
      <c r="G2731" s="1476"/>
      <c r="H2731" s="1477"/>
      <c r="I2731" s="424">
        <v>398</v>
      </c>
      <c r="J2731" s="417">
        <v>0.5</v>
      </c>
      <c r="K2731" s="954">
        <f t="shared" si="17"/>
        <v>199</v>
      </c>
      <c r="M2731" s="271"/>
      <c r="N2731" s="271"/>
      <c r="O2731" s="271"/>
    </row>
    <row r="2732" spans="3:15" s="421" customFormat="1" ht="15" customHeight="1">
      <c r="C2732" s="391">
        <v>753</v>
      </c>
      <c r="D2732" s="414" t="s">
        <v>2256</v>
      </c>
      <c r="E2732" s="417">
        <v>1334497</v>
      </c>
      <c r="F2732" s="1475" t="s">
        <v>3089</v>
      </c>
      <c r="G2732" s="1476"/>
      <c r="H2732" s="1477"/>
      <c r="I2732" s="424">
        <v>192</v>
      </c>
      <c r="J2732" s="417">
        <v>0.5</v>
      </c>
      <c r="K2732" s="954">
        <f t="shared" si="17"/>
        <v>96</v>
      </c>
      <c r="M2732" s="271"/>
      <c r="N2732" s="271"/>
      <c r="O2732" s="271"/>
    </row>
    <row r="2733" spans="3:15" s="421" customFormat="1" ht="15" customHeight="1">
      <c r="C2733" s="391">
        <v>754</v>
      </c>
      <c r="D2733" s="414" t="s">
        <v>2256</v>
      </c>
      <c r="E2733" s="417">
        <v>1334497</v>
      </c>
      <c r="F2733" s="1475" t="s">
        <v>3089</v>
      </c>
      <c r="G2733" s="1476"/>
      <c r="H2733" s="1477"/>
      <c r="I2733" s="424">
        <v>42</v>
      </c>
      <c r="J2733" s="417">
        <v>0.5</v>
      </c>
      <c r="K2733" s="954">
        <f t="shared" si="17"/>
        <v>21</v>
      </c>
      <c r="M2733" s="271"/>
      <c r="N2733" s="271"/>
      <c r="O2733" s="271"/>
    </row>
    <row r="2734" spans="3:15" s="421" customFormat="1" ht="15" customHeight="1">
      <c r="C2734" s="391">
        <v>755</v>
      </c>
      <c r="D2734" s="414" t="s">
        <v>2256</v>
      </c>
      <c r="E2734" s="417">
        <v>1334497</v>
      </c>
      <c r="F2734" s="1475" t="s">
        <v>3089</v>
      </c>
      <c r="G2734" s="1476"/>
      <c r="H2734" s="1477"/>
      <c r="I2734" s="424">
        <v>45</v>
      </c>
      <c r="J2734" s="417">
        <v>0.5</v>
      </c>
      <c r="K2734" s="954">
        <f t="shared" si="17"/>
        <v>22.5</v>
      </c>
      <c r="M2734" s="271"/>
      <c r="N2734" s="271"/>
      <c r="O2734" s="271"/>
    </row>
    <row r="2735" spans="3:15" s="421" customFormat="1" ht="15" customHeight="1">
      <c r="C2735" s="391">
        <v>756</v>
      </c>
      <c r="D2735" s="414" t="s">
        <v>2256</v>
      </c>
      <c r="E2735" s="417">
        <v>1334497</v>
      </c>
      <c r="F2735" s="1475" t="s">
        <v>3089</v>
      </c>
      <c r="G2735" s="1476"/>
      <c r="H2735" s="1477"/>
      <c r="I2735" s="424">
        <v>41</v>
      </c>
      <c r="J2735" s="417">
        <v>0.5</v>
      </c>
      <c r="K2735" s="954">
        <f t="shared" si="17"/>
        <v>20.5</v>
      </c>
      <c r="M2735" s="271"/>
      <c r="N2735" s="271"/>
      <c r="O2735" s="271"/>
    </row>
    <row r="2736" spans="3:15" s="421" customFormat="1" ht="15" customHeight="1">
      <c r="C2736" s="391">
        <v>757</v>
      </c>
      <c r="D2736" s="414" t="s">
        <v>2256</v>
      </c>
      <c r="E2736" s="417">
        <v>1334497</v>
      </c>
      <c r="F2736" s="1475" t="s">
        <v>3089</v>
      </c>
      <c r="G2736" s="1476"/>
      <c r="H2736" s="1477"/>
      <c r="I2736" s="424">
        <v>27</v>
      </c>
      <c r="J2736" s="417">
        <v>0.5</v>
      </c>
      <c r="K2736" s="954">
        <f t="shared" si="17"/>
        <v>13.5</v>
      </c>
      <c r="M2736" s="271"/>
      <c r="N2736" s="271"/>
      <c r="O2736" s="271"/>
    </row>
    <row r="2737" spans="3:15" s="421" customFormat="1" ht="15" customHeight="1">
      <c r="C2737" s="391">
        <v>758</v>
      </c>
      <c r="D2737" s="414" t="s">
        <v>2256</v>
      </c>
      <c r="E2737" s="417">
        <v>1334497</v>
      </c>
      <c r="F2737" s="1475" t="s">
        <v>3089</v>
      </c>
      <c r="G2737" s="1476"/>
      <c r="H2737" s="1477"/>
      <c r="I2737" s="424">
        <v>33</v>
      </c>
      <c r="J2737" s="417">
        <v>0.5</v>
      </c>
      <c r="K2737" s="954">
        <f t="shared" si="17"/>
        <v>16.5</v>
      </c>
      <c r="M2737" s="271"/>
      <c r="N2737" s="271"/>
      <c r="O2737" s="271"/>
    </row>
    <row r="2738" spans="3:15" s="421" customFormat="1" ht="15" customHeight="1">
      <c r="C2738" s="391">
        <v>759</v>
      </c>
      <c r="D2738" s="414" t="s">
        <v>2256</v>
      </c>
      <c r="E2738" s="417">
        <v>1144604</v>
      </c>
      <c r="F2738" s="1475" t="s">
        <v>3090</v>
      </c>
      <c r="G2738" s="1476"/>
      <c r="H2738" s="1477"/>
      <c r="I2738" s="424">
        <v>27</v>
      </c>
      <c r="J2738" s="417">
        <v>0.2</v>
      </c>
      <c r="K2738" s="954">
        <f t="shared" si="17"/>
        <v>5.4</v>
      </c>
      <c r="M2738" s="271"/>
      <c r="N2738" s="271"/>
      <c r="O2738" s="271"/>
    </row>
    <row r="2739" spans="3:15" s="421" customFormat="1" ht="15" customHeight="1">
      <c r="C2739" s="391">
        <v>760</v>
      </c>
      <c r="D2739" s="414" t="s">
        <v>2256</v>
      </c>
      <c r="E2739" s="417">
        <v>1144604</v>
      </c>
      <c r="F2739" s="1475" t="s">
        <v>3090</v>
      </c>
      <c r="G2739" s="1476"/>
      <c r="H2739" s="1477"/>
      <c r="I2739" s="424">
        <v>40</v>
      </c>
      <c r="J2739" s="417">
        <v>0.2</v>
      </c>
      <c r="K2739" s="954">
        <f t="shared" si="17"/>
        <v>8</v>
      </c>
      <c r="M2739" s="271"/>
      <c r="N2739" s="271"/>
      <c r="O2739" s="271"/>
    </row>
    <row r="2740" spans="3:15" s="421" customFormat="1" ht="15" customHeight="1">
      <c r="C2740" s="391">
        <v>761</v>
      </c>
      <c r="D2740" s="414" t="s">
        <v>2256</v>
      </c>
      <c r="E2740" s="417">
        <v>1144604</v>
      </c>
      <c r="F2740" s="1475" t="s">
        <v>3090</v>
      </c>
      <c r="G2740" s="1476"/>
      <c r="H2740" s="1477"/>
      <c r="I2740" s="424">
        <v>41</v>
      </c>
      <c r="J2740" s="417">
        <v>0.2</v>
      </c>
      <c r="K2740" s="954">
        <f t="shared" si="17"/>
        <v>8.2000000000000011</v>
      </c>
      <c r="M2740" s="271"/>
      <c r="N2740" s="271"/>
      <c r="O2740" s="271"/>
    </row>
    <row r="2741" spans="3:15" s="421" customFormat="1" ht="15" customHeight="1">
      <c r="C2741" s="391">
        <v>762</v>
      </c>
      <c r="D2741" s="414" t="s">
        <v>2256</v>
      </c>
      <c r="E2741" s="417">
        <v>1144603</v>
      </c>
      <c r="F2741" s="1475" t="s">
        <v>3091</v>
      </c>
      <c r="G2741" s="1476"/>
      <c r="H2741" s="1477"/>
      <c r="I2741" s="424">
        <v>57</v>
      </c>
      <c r="J2741" s="417">
        <v>0.2</v>
      </c>
      <c r="K2741" s="954">
        <f t="shared" si="17"/>
        <v>11.4</v>
      </c>
      <c r="M2741" s="271"/>
      <c r="N2741" s="271"/>
      <c r="O2741" s="271"/>
    </row>
    <row r="2742" spans="3:15" s="421" customFormat="1" ht="15" customHeight="1">
      <c r="C2742" s="391">
        <v>763</v>
      </c>
      <c r="D2742" s="414" t="s">
        <v>2256</v>
      </c>
      <c r="E2742" s="417">
        <v>1144603</v>
      </c>
      <c r="F2742" s="1475" t="s">
        <v>3091</v>
      </c>
      <c r="G2742" s="1476"/>
      <c r="H2742" s="1477"/>
      <c r="I2742" s="424">
        <v>1</v>
      </c>
      <c r="J2742" s="417">
        <v>0.2</v>
      </c>
      <c r="K2742" s="954">
        <f t="shared" si="17"/>
        <v>0.2</v>
      </c>
      <c r="M2742" s="271"/>
      <c r="N2742" s="271"/>
      <c r="O2742" s="271"/>
    </row>
    <row r="2743" spans="3:15" s="421" customFormat="1" ht="15" customHeight="1">
      <c r="C2743" s="391">
        <v>764</v>
      </c>
      <c r="D2743" s="414" t="s">
        <v>2256</v>
      </c>
      <c r="E2743" s="417">
        <v>1144603</v>
      </c>
      <c r="F2743" s="1475" t="s">
        <v>3091</v>
      </c>
      <c r="G2743" s="1476"/>
      <c r="H2743" s="1477"/>
      <c r="I2743" s="424">
        <v>15</v>
      </c>
      <c r="J2743" s="417">
        <v>0.2</v>
      </c>
      <c r="K2743" s="954">
        <f t="shared" si="17"/>
        <v>3</v>
      </c>
      <c r="M2743" s="271"/>
      <c r="N2743" s="271"/>
      <c r="O2743" s="271"/>
    </row>
    <row r="2744" spans="3:15" s="421" customFormat="1" ht="15" customHeight="1">
      <c r="C2744" s="391">
        <v>765</v>
      </c>
      <c r="D2744" s="414" t="s">
        <v>2256</v>
      </c>
      <c r="E2744" s="417">
        <v>1144603</v>
      </c>
      <c r="F2744" s="1475" t="s">
        <v>3091</v>
      </c>
      <c r="G2744" s="1476"/>
      <c r="H2744" s="1477"/>
      <c r="I2744" s="424">
        <v>4</v>
      </c>
      <c r="J2744" s="417">
        <v>0.2</v>
      </c>
      <c r="K2744" s="954">
        <f t="shared" si="17"/>
        <v>0.8</v>
      </c>
      <c r="M2744" s="271"/>
      <c r="N2744" s="271"/>
      <c r="O2744" s="271"/>
    </row>
    <row r="2745" spans="3:15" s="421" customFormat="1" ht="15" customHeight="1">
      <c r="C2745" s="391">
        <v>766</v>
      </c>
      <c r="D2745" s="414" t="s">
        <v>2256</v>
      </c>
      <c r="E2745" s="417">
        <v>1144603</v>
      </c>
      <c r="F2745" s="1475" t="s">
        <v>3091</v>
      </c>
      <c r="G2745" s="1476"/>
      <c r="H2745" s="1477"/>
      <c r="I2745" s="424">
        <v>75</v>
      </c>
      <c r="J2745" s="417">
        <v>0.2</v>
      </c>
      <c r="K2745" s="954">
        <f t="shared" si="17"/>
        <v>15</v>
      </c>
      <c r="M2745" s="271"/>
      <c r="N2745" s="271"/>
      <c r="O2745" s="271"/>
    </row>
    <row r="2746" spans="3:15" s="421" customFormat="1" ht="15" customHeight="1">
      <c r="C2746" s="391">
        <v>767</v>
      </c>
      <c r="D2746" s="414" t="s">
        <v>2256</v>
      </c>
      <c r="E2746" s="417">
        <v>1149896</v>
      </c>
      <c r="F2746" s="1475" t="s">
        <v>3111</v>
      </c>
      <c r="G2746" s="1476"/>
      <c r="H2746" s="1477"/>
      <c r="I2746" s="424">
        <v>7</v>
      </c>
      <c r="J2746" s="417">
        <v>0.2</v>
      </c>
      <c r="K2746" s="954">
        <f t="shared" si="17"/>
        <v>1.4000000000000001</v>
      </c>
      <c r="M2746" s="271"/>
      <c r="N2746" s="271"/>
      <c r="O2746" s="271"/>
    </row>
    <row r="2747" spans="3:15" s="421" customFormat="1" ht="15" customHeight="1">
      <c r="C2747" s="391">
        <v>768</v>
      </c>
      <c r="D2747" s="414" t="s">
        <v>2256</v>
      </c>
      <c r="E2747" s="417">
        <v>1149896</v>
      </c>
      <c r="F2747" s="1475" t="s">
        <v>3111</v>
      </c>
      <c r="G2747" s="1476"/>
      <c r="H2747" s="1477"/>
      <c r="I2747" s="424">
        <v>19</v>
      </c>
      <c r="J2747" s="417">
        <v>0.2</v>
      </c>
      <c r="K2747" s="954">
        <f t="shared" si="17"/>
        <v>3.8000000000000003</v>
      </c>
      <c r="M2747" s="271"/>
      <c r="N2747" s="271"/>
      <c r="O2747" s="271"/>
    </row>
    <row r="2748" spans="3:15" s="421" customFormat="1" ht="15" customHeight="1">
      <c r="C2748" s="391">
        <v>769</v>
      </c>
      <c r="D2748" s="414" t="s">
        <v>2256</v>
      </c>
      <c r="E2748" s="417">
        <v>1149896</v>
      </c>
      <c r="F2748" s="1475" t="s">
        <v>3111</v>
      </c>
      <c r="G2748" s="1476"/>
      <c r="H2748" s="1477"/>
      <c r="I2748" s="424">
        <v>44</v>
      </c>
      <c r="J2748" s="417">
        <v>0.2</v>
      </c>
      <c r="K2748" s="954">
        <f t="shared" si="17"/>
        <v>8.8000000000000007</v>
      </c>
      <c r="M2748" s="271"/>
      <c r="N2748" s="271"/>
      <c r="O2748" s="271"/>
    </row>
    <row r="2749" spans="3:15" s="421" customFormat="1" ht="15" customHeight="1">
      <c r="C2749" s="391">
        <v>770</v>
      </c>
      <c r="D2749" s="414" t="s">
        <v>2256</v>
      </c>
      <c r="E2749" s="417">
        <v>1149896</v>
      </c>
      <c r="F2749" s="1475" t="s">
        <v>3111</v>
      </c>
      <c r="G2749" s="1476"/>
      <c r="H2749" s="1477"/>
      <c r="I2749" s="424">
        <v>44</v>
      </c>
      <c r="J2749" s="417">
        <v>0.2</v>
      </c>
      <c r="K2749" s="954">
        <f t="shared" si="17"/>
        <v>8.8000000000000007</v>
      </c>
      <c r="M2749" s="271"/>
      <c r="N2749" s="271"/>
      <c r="O2749" s="271"/>
    </row>
    <row r="2750" spans="3:15" s="421" customFormat="1" ht="15" customHeight="1">
      <c r="C2750" s="391">
        <v>771</v>
      </c>
      <c r="D2750" s="414" t="s">
        <v>2256</v>
      </c>
      <c r="E2750" s="417">
        <v>1149896</v>
      </c>
      <c r="F2750" s="1475" t="s">
        <v>3111</v>
      </c>
      <c r="G2750" s="1476"/>
      <c r="H2750" s="1477"/>
      <c r="I2750" s="424">
        <v>44</v>
      </c>
      <c r="J2750" s="417">
        <v>0.2</v>
      </c>
      <c r="K2750" s="954">
        <f t="shared" si="17"/>
        <v>8.8000000000000007</v>
      </c>
      <c r="M2750" s="271"/>
      <c r="N2750" s="271"/>
      <c r="O2750" s="271"/>
    </row>
    <row r="2751" spans="3:15" s="421" customFormat="1" ht="15" customHeight="1">
      <c r="C2751" s="391">
        <v>772</v>
      </c>
      <c r="D2751" s="414" t="s">
        <v>2256</v>
      </c>
      <c r="E2751" s="417">
        <v>1071608</v>
      </c>
      <c r="F2751" s="1475" t="s">
        <v>3092</v>
      </c>
      <c r="G2751" s="1476"/>
      <c r="H2751" s="1477"/>
      <c r="I2751" s="424">
        <v>402</v>
      </c>
      <c r="J2751" s="417">
        <v>0.2</v>
      </c>
      <c r="K2751" s="954">
        <f t="shared" si="17"/>
        <v>80.400000000000006</v>
      </c>
      <c r="M2751" s="271"/>
      <c r="N2751" s="271"/>
      <c r="O2751" s="271"/>
    </row>
    <row r="2752" spans="3:15" s="421" customFormat="1" ht="15" customHeight="1">
      <c r="C2752" s="391">
        <v>773</v>
      </c>
      <c r="D2752" s="414" t="s">
        <v>2256</v>
      </c>
      <c r="E2752" s="417">
        <v>1071608</v>
      </c>
      <c r="F2752" s="1475" t="s">
        <v>3092</v>
      </c>
      <c r="G2752" s="1476"/>
      <c r="H2752" s="1477"/>
      <c r="I2752" s="424">
        <v>34</v>
      </c>
      <c r="J2752" s="417">
        <v>0.2</v>
      </c>
      <c r="K2752" s="954">
        <f t="shared" si="17"/>
        <v>6.8000000000000007</v>
      </c>
      <c r="M2752" s="271"/>
      <c r="N2752" s="271"/>
      <c r="O2752" s="271"/>
    </row>
    <row r="2753" spans="3:15" s="421" customFormat="1" ht="15" customHeight="1">
      <c r="C2753" s="391">
        <v>774</v>
      </c>
      <c r="D2753" s="414" t="s">
        <v>2256</v>
      </c>
      <c r="E2753" s="417">
        <v>1071608</v>
      </c>
      <c r="F2753" s="1475" t="s">
        <v>3092</v>
      </c>
      <c r="G2753" s="1476"/>
      <c r="H2753" s="1477"/>
      <c r="I2753" s="424">
        <v>42</v>
      </c>
      <c r="J2753" s="417">
        <v>0.2</v>
      </c>
      <c r="K2753" s="954">
        <f t="shared" si="17"/>
        <v>8.4</v>
      </c>
      <c r="M2753" s="271"/>
      <c r="N2753" s="271"/>
      <c r="O2753" s="271"/>
    </row>
    <row r="2754" spans="3:15" s="421" customFormat="1" ht="15" customHeight="1">
      <c r="C2754" s="391">
        <v>775</v>
      </c>
      <c r="D2754" s="414" t="s">
        <v>2256</v>
      </c>
      <c r="E2754" s="417">
        <v>1071608</v>
      </c>
      <c r="F2754" s="1475" t="s">
        <v>3092</v>
      </c>
      <c r="G2754" s="1476"/>
      <c r="H2754" s="1477"/>
      <c r="I2754" s="424">
        <v>45</v>
      </c>
      <c r="J2754" s="417">
        <v>0.2</v>
      </c>
      <c r="K2754" s="954">
        <f t="shared" si="17"/>
        <v>9</v>
      </c>
      <c r="M2754" s="271"/>
      <c r="N2754" s="271"/>
      <c r="O2754" s="271"/>
    </row>
    <row r="2755" spans="3:15" s="421" customFormat="1" ht="15" customHeight="1">
      <c r="C2755" s="391">
        <v>776</v>
      </c>
      <c r="D2755" s="414" t="s">
        <v>2256</v>
      </c>
      <c r="E2755" s="417">
        <v>1071608</v>
      </c>
      <c r="F2755" s="1475" t="s">
        <v>3092</v>
      </c>
      <c r="G2755" s="1476"/>
      <c r="H2755" s="1477"/>
      <c r="I2755" s="424">
        <v>41</v>
      </c>
      <c r="J2755" s="417">
        <v>0.2</v>
      </c>
      <c r="K2755" s="954">
        <f t="shared" si="17"/>
        <v>8.2000000000000011</v>
      </c>
      <c r="M2755" s="271"/>
      <c r="N2755" s="271"/>
      <c r="O2755" s="271"/>
    </row>
    <row r="2756" spans="3:15" s="421" customFormat="1" ht="15" customHeight="1">
      <c r="C2756" s="391">
        <v>777</v>
      </c>
      <c r="D2756" s="414" t="s">
        <v>2256</v>
      </c>
      <c r="E2756" s="417">
        <v>1071608</v>
      </c>
      <c r="F2756" s="1475" t="s">
        <v>3092</v>
      </c>
      <c r="G2756" s="1476"/>
      <c r="H2756" s="1477"/>
      <c r="I2756" s="424">
        <v>27</v>
      </c>
      <c r="J2756" s="417">
        <v>0.2</v>
      </c>
      <c r="K2756" s="954">
        <f t="shared" si="17"/>
        <v>5.4</v>
      </c>
      <c r="M2756" s="271"/>
      <c r="N2756" s="271"/>
      <c r="O2756" s="271"/>
    </row>
    <row r="2757" spans="3:15" s="421" customFormat="1" ht="15" customHeight="1">
      <c r="C2757" s="391">
        <v>778</v>
      </c>
      <c r="D2757" s="414" t="s">
        <v>2256</v>
      </c>
      <c r="E2757" s="417">
        <v>1071608</v>
      </c>
      <c r="F2757" s="1475" t="s">
        <v>3092</v>
      </c>
      <c r="G2757" s="1476"/>
      <c r="H2757" s="1477"/>
      <c r="I2757" s="424">
        <v>33</v>
      </c>
      <c r="J2757" s="417">
        <v>0.2</v>
      </c>
      <c r="K2757" s="954">
        <f t="shared" si="17"/>
        <v>6.6000000000000005</v>
      </c>
      <c r="M2757" s="271"/>
      <c r="N2757" s="271"/>
      <c r="O2757" s="271"/>
    </row>
    <row r="2758" spans="3:15" s="421" customFormat="1" ht="15" customHeight="1">
      <c r="C2758" s="391">
        <v>779</v>
      </c>
      <c r="D2758" s="414" t="s">
        <v>2256</v>
      </c>
      <c r="E2758" s="417">
        <v>1071608</v>
      </c>
      <c r="F2758" s="1475" t="s">
        <v>3092</v>
      </c>
      <c r="G2758" s="1476"/>
      <c r="H2758" s="1477"/>
      <c r="I2758" s="424">
        <v>9</v>
      </c>
      <c r="J2758" s="417">
        <v>0.2</v>
      </c>
      <c r="K2758" s="954">
        <f t="shared" si="17"/>
        <v>1.8</v>
      </c>
      <c r="M2758" s="271"/>
      <c r="N2758" s="271"/>
      <c r="O2758" s="271"/>
    </row>
    <row r="2759" spans="3:15" s="421" customFormat="1" ht="15" customHeight="1">
      <c r="C2759" s="391">
        <v>780</v>
      </c>
      <c r="D2759" s="414" t="s">
        <v>2256</v>
      </c>
      <c r="E2759" s="417">
        <v>1071608</v>
      </c>
      <c r="F2759" s="1475" t="s">
        <v>3092</v>
      </c>
      <c r="G2759" s="1476"/>
      <c r="H2759" s="1477"/>
      <c r="I2759" s="424">
        <v>9</v>
      </c>
      <c r="J2759" s="417">
        <v>0.2</v>
      </c>
      <c r="K2759" s="954">
        <f t="shared" si="17"/>
        <v>1.8</v>
      </c>
      <c r="M2759" s="271"/>
      <c r="N2759" s="271"/>
      <c r="O2759" s="271"/>
    </row>
    <row r="2760" spans="3:15" s="421" customFormat="1" ht="15" customHeight="1">
      <c r="C2760" s="391">
        <v>781</v>
      </c>
      <c r="D2760" s="414" t="s">
        <v>2256</v>
      </c>
      <c r="E2760" s="417">
        <v>1071608</v>
      </c>
      <c r="F2760" s="1475" t="s">
        <v>3092</v>
      </c>
      <c r="G2760" s="1476"/>
      <c r="H2760" s="1477"/>
      <c r="I2760" s="424">
        <v>9</v>
      </c>
      <c r="J2760" s="417">
        <v>0.2</v>
      </c>
      <c r="K2760" s="954">
        <f t="shared" si="17"/>
        <v>1.8</v>
      </c>
      <c r="M2760" s="271"/>
      <c r="N2760" s="271"/>
      <c r="O2760" s="271"/>
    </row>
    <row r="2761" spans="3:15" s="421" customFormat="1" ht="15" customHeight="1">
      <c r="C2761" s="391">
        <v>782</v>
      </c>
      <c r="D2761" s="414" t="s">
        <v>2256</v>
      </c>
      <c r="E2761" s="417">
        <v>1071608</v>
      </c>
      <c r="F2761" s="1475" t="s">
        <v>3092</v>
      </c>
      <c r="G2761" s="1476"/>
      <c r="H2761" s="1477"/>
      <c r="I2761" s="424">
        <v>15</v>
      </c>
      <c r="J2761" s="417">
        <v>0.2</v>
      </c>
      <c r="K2761" s="954">
        <f t="shared" si="17"/>
        <v>3</v>
      </c>
      <c r="M2761" s="271"/>
      <c r="N2761" s="271"/>
      <c r="O2761" s="271"/>
    </row>
    <row r="2762" spans="3:15" s="421" customFormat="1" ht="15" customHeight="1">
      <c r="C2762" s="391">
        <v>783</v>
      </c>
      <c r="D2762" s="414" t="s">
        <v>2256</v>
      </c>
      <c r="E2762" s="417">
        <v>1071608</v>
      </c>
      <c r="F2762" s="1475" t="s">
        <v>3092</v>
      </c>
      <c r="G2762" s="1476"/>
      <c r="H2762" s="1477"/>
      <c r="I2762" s="424">
        <v>38</v>
      </c>
      <c r="J2762" s="417">
        <v>0.2</v>
      </c>
      <c r="K2762" s="954">
        <f t="shared" si="17"/>
        <v>7.6000000000000005</v>
      </c>
      <c r="M2762" s="271"/>
      <c r="N2762" s="271"/>
      <c r="O2762" s="271"/>
    </row>
    <row r="2763" spans="3:15" s="421" customFormat="1" ht="15" customHeight="1">
      <c r="C2763" s="391">
        <v>784</v>
      </c>
      <c r="D2763" s="414" t="s">
        <v>2256</v>
      </c>
      <c r="E2763" s="417">
        <v>1071608</v>
      </c>
      <c r="F2763" s="1475" t="s">
        <v>3092</v>
      </c>
      <c r="G2763" s="1476"/>
      <c r="H2763" s="1477"/>
      <c r="I2763" s="424">
        <v>36</v>
      </c>
      <c r="J2763" s="417">
        <v>0.2</v>
      </c>
      <c r="K2763" s="954">
        <f t="shared" si="17"/>
        <v>7.2</v>
      </c>
      <c r="M2763" s="271"/>
      <c r="N2763" s="271"/>
      <c r="O2763" s="271"/>
    </row>
    <row r="2764" spans="3:15" s="421" customFormat="1" ht="15" customHeight="1">
      <c r="C2764" s="391">
        <v>785</v>
      </c>
      <c r="D2764" s="414" t="s">
        <v>2256</v>
      </c>
      <c r="E2764" s="417">
        <v>1071608</v>
      </c>
      <c r="F2764" s="1475" t="s">
        <v>3092</v>
      </c>
      <c r="G2764" s="1476"/>
      <c r="H2764" s="1477"/>
      <c r="I2764" s="424">
        <v>38</v>
      </c>
      <c r="J2764" s="417">
        <v>0.2</v>
      </c>
      <c r="K2764" s="954">
        <f t="shared" si="17"/>
        <v>7.6000000000000005</v>
      </c>
      <c r="M2764" s="271"/>
      <c r="N2764" s="271"/>
      <c r="O2764" s="271"/>
    </row>
    <row r="2765" spans="3:15" s="421" customFormat="1" ht="15" customHeight="1">
      <c r="C2765" s="391">
        <v>786</v>
      </c>
      <c r="D2765" s="414" t="s">
        <v>2256</v>
      </c>
      <c r="E2765" s="417">
        <v>1071608</v>
      </c>
      <c r="F2765" s="1475" t="s">
        <v>3092</v>
      </c>
      <c r="G2765" s="1476"/>
      <c r="H2765" s="1477"/>
      <c r="I2765" s="424">
        <v>32</v>
      </c>
      <c r="J2765" s="417">
        <v>0.2</v>
      </c>
      <c r="K2765" s="954">
        <f t="shared" si="17"/>
        <v>6.4</v>
      </c>
      <c r="M2765" s="271"/>
      <c r="N2765" s="271"/>
      <c r="O2765" s="271"/>
    </row>
    <row r="2766" spans="3:15" s="421" customFormat="1" ht="15" customHeight="1">
      <c r="C2766" s="391">
        <v>787</v>
      </c>
      <c r="D2766" s="414" t="s">
        <v>2256</v>
      </c>
      <c r="E2766" s="417">
        <v>1071608</v>
      </c>
      <c r="F2766" s="1475" t="s">
        <v>3092</v>
      </c>
      <c r="G2766" s="1476"/>
      <c r="H2766" s="1477"/>
      <c r="I2766" s="424">
        <v>34</v>
      </c>
      <c r="J2766" s="417">
        <v>0.2</v>
      </c>
      <c r="K2766" s="954">
        <f t="shared" si="17"/>
        <v>6.8000000000000007</v>
      </c>
      <c r="M2766" s="271"/>
      <c r="N2766" s="271"/>
      <c r="O2766" s="271"/>
    </row>
    <row r="2767" spans="3:15" s="421" customFormat="1" ht="15" customHeight="1">
      <c r="C2767" s="391">
        <v>788</v>
      </c>
      <c r="D2767" s="414" t="s">
        <v>2256</v>
      </c>
      <c r="E2767" s="417">
        <v>1071608</v>
      </c>
      <c r="F2767" s="1475" t="s">
        <v>3092</v>
      </c>
      <c r="G2767" s="1476"/>
      <c r="H2767" s="1477"/>
      <c r="I2767" s="424">
        <v>76</v>
      </c>
      <c r="J2767" s="417">
        <v>0.2</v>
      </c>
      <c r="K2767" s="954">
        <f t="shared" si="17"/>
        <v>15.200000000000001</v>
      </c>
      <c r="M2767" s="271"/>
      <c r="N2767" s="271"/>
      <c r="O2767" s="271"/>
    </row>
    <row r="2768" spans="3:15" s="421" customFormat="1" ht="15" customHeight="1">
      <c r="C2768" s="391">
        <v>789</v>
      </c>
      <c r="D2768" s="414" t="s">
        <v>2256</v>
      </c>
      <c r="E2768" s="417">
        <v>1071608</v>
      </c>
      <c r="F2768" s="1475" t="s">
        <v>3092</v>
      </c>
      <c r="G2768" s="1476"/>
      <c r="H2768" s="1477"/>
      <c r="I2768" s="424">
        <v>39</v>
      </c>
      <c r="J2768" s="417">
        <v>0.2</v>
      </c>
      <c r="K2768" s="954">
        <f t="shared" si="17"/>
        <v>7.8000000000000007</v>
      </c>
      <c r="M2768" s="271"/>
      <c r="N2768" s="271"/>
      <c r="O2768" s="271"/>
    </row>
    <row r="2769" spans="3:15" s="421" customFormat="1" ht="15" customHeight="1">
      <c r="C2769" s="391">
        <v>790</v>
      </c>
      <c r="D2769" s="414" t="s">
        <v>2256</v>
      </c>
      <c r="E2769" s="417">
        <v>1071608</v>
      </c>
      <c r="F2769" s="1475" t="s">
        <v>3092</v>
      </c>
      <c r="G2769" s="1476"/>
      <c r="H2769" s="1477"/>
      <c r="I2769" s="424">
        <v>34</v>
      </c>
      <c r="J2769" s="417">
        <v>0.2</v>
      </c>
      <c r="K2769" s="954">
        <f t="shared" si="17"/>
        <v>6.8000000000000007</v>
      </c>
      <c r="M2769" s="271"/>
      <c r="N2769" s="271"/>
      <c r="O2769" s="271"/>
    </row>
    <row r="2770" spans="3:15" s="421" customFormat="1" ht="15" customHeight="1">
      <c r="C2770" s="391">
        <v>791</v>
      </c>
      <c r="D2770" s="414" t="s">
        <v>2256</v>
      </c>
      <c r="E2770" s="417">
        <v>1071608</v>
      </c>
      <c r="F2770" s="1475" t="s">
        <v>3092</v>
      </c>
      <c r="G2770" s="1476"/>
      <c r="H2770" s="1477"/>
      <c r="I2770" s="424">
        <v>35</v>
      </c>
      <c r="J2770" s="417">
        <v>0.2</v>
      </c>
      <c r="K2770" s="954">
        <f t="shared" si="17"/>
        <v>7</v>
      </c>
      <c r="M2770" s="271"/>
      <c r="N2770" s="271"/>
      <c r="O2770" s="271"/>
    </row>
    <row r="2771" spans="3:15" s="421" customFormat="1" ht="15" customHeight="1">
      <c r="C2771" s="391">
        <v>792</v>
      </c>
      <c r="D2771" s="414" t="s">
        <v>2256</v>
      </c>
      <c r="E2771" s="417">
        <v>1071608</v>
      </c>
      <c r="F2771" s="1475" t="s">
        <v>3092</v>
      </c>
      <c r="G2771" s="1476"/>
      <c r="H2771" s="1477"/>
      <c r="I2771" s="424">
        <v>32</v>
      </c>
      <c r="J2771" s="417">
        <v>0.2</v>
      </c>
      <c r="K2771" s="954">
        <f t="shared" si="17"/>
        <v>6.4</v>
      </c>
      <c r="M2771" s="271"/>
      <c r="N2771" s="271"/>
      <c r="O2771" s="271"/>
    </row>
    <row r="2772" spans="3:15" s="421" customFormat="1" ht="15" customHeight="1">
      <c r="C2772" s="391">
        <v>793</v>
      </c>
      <c r="D2772" s="414" t="s">
        <v>2256</v>
      </c>
      <c r="E2772" s="417">
        <v>1071608</v>
      </c>
      <c r="F2772" s="1475" t="s">
        <v>3092</v>
      </c>
      <c r="G2772" s="1476"/>
      <c r="H2772" s="1477"/>
      <c r="I2772" s="424">
        <v>36</v>
      </c>
      <c r="J2772" s="417">
        <v>0.2</v>
      </c>
      <c r="K2772" s="954">
        <f t="shared" si="17"/>
        <v>7.2</v>
      </c>
      <c r="M2772" s="271"/>
      <c r="N2772" s="271"/>
      <c r="O2772" s="271"/>
    </row>
    <row r="2773" spans="3:15" s="421" customFormat="1" ht="15" customHeight="1">
      <c r="C2773" s="391">
        <v>794</v>
      </c>
      <c r="D2773" s="414" t="s">
        <v>2256</v>
      </c>
      <c r="E2773" s="417">
        <v>1071608</v>
      </c>
      <c r="F2773" s="1475" t="s">
        <v>3092</v>
      </c>
      <c r="G2773" s="1476"/>
      <c r="H2773" s="1477"/>
      <c r="I2773" s="424">
        <v>12</v>
      </c>
      <c r="J2773" s="417">
        <v>0.2</v>
      </c>
      <c r="K2773" s="954">
        <f t="shared" si="17"/>
        <v>2.4000000000000004</v>
      </c>
      <c r="M2773" s="271"/>
      <c r="N2773" s="271"/>
      <c r="O2773" s="271"/>
    </row>
    <row r="2774" spans="3:15" s="421" customFormat="1" ht="15" customHeight="1">
      <c r="C2774" s="391">
        <v>795</v>
      </c>
      <c r="D2774" s="414" t="s">
        <v>2256</v>
      </c>
      <c r="E2774" s="417">
        <v>1071608</v>
      </c>
      <c r="F2774" s="1475" t="s">
        <v>3092</v>
      </c>
      <c r="G2774" s="1476"/>
      <c r="H2774" s="1477"/>
      <c r="I2774" s="424">
        <v>15</v>
      </c>
      <c r="J2774" s="417">
        <v>0.2</v>
      </c>
      <c r="K2774" s="954">
        <f t="shared" si="17"/>
        <v>3</v>
      </c>
      <c r="M2774" s="271"/>
      <c r="N2774" s="271"/>
      <c r="O2774" s="271"/>
    </row>
    <row r="2775" spans="3:15" s="421" customFormat="1" ht="15" customHeight="1">
      <c r="C2775" s="391">
        <v>796</v>
      </c>
      <c r="D2775" s="414" t="s">
        <v>2256</v>
      </c>
      <c r="E2775" s="417">
        <v>1071607</v>
      </c>
      <c r="F2775" s="1475" t="s">
        <v>3093</v>
      </c>
      <c r="G2775" s="1476"/>
      <c r="H2775" s="1477"/>
      <c r="I2775" s="424">
        <v>398</v>
      </c>
      <c r="J2775" s="417">
        <v>0.2</v>
      </c>
      <c r="K2775" s="954">
        <f t="shared" ref="K2775:K2838" si="18">I2775*J2775</f>
        <v>79.600000000000009</v>
      </c>
      <c r="M2775" s="271"/>
      <c r="N2775" s="271"/>
      <c r="O2775" s="271"/>
    </row>
    <row r="2776" spans="3:15" s="421" customFormat="1" ht="15" customHeight="1">
      <c r="C2776" s="391">
        <v>797</v>
      </c>
      <c r="D2776" s="414" t="s">
        <v>2256</v>
      </c>
      <c r="E2776" s="417">
        <v>1071607</v>
      </c>
      <c r="F2776" s="1475" t="s">
        <v>3093</v>
      </c>
      <c r="G2776" s="1476"/>
      <c r="H2776" s="1477"/>
      <c r="I2776" s="424">
        <v>84</v>
      </c>
      <c r="J2776" s="417">
        <v>0.2</v>
      </c>
      <c r="K2776" s="954">
        <f t="shared" si="18"/>
        <v>16.8</v>
      </c>
      <c r="M2776" s="271"/>
      <c r="N2776" s="271"/>
      <c r="O2776" s="271"/>
    </row>
    <row r="2777" spans="3:15" s="421" customFormat="1" ht="15" customHeight="1">
      <c r="C2777" s="391">
        <v>798</v>
      </c>
      <c r="D2777" s="414" t="s">
        <v>2256</v>
      </c>
      <c r="E2777" s="417">
        <v>1071607</v>
      </c>
      <c r="F2777" s="1475" t="s">
        <v>3093</v>
      </c>
      <c r="G2777" s="1476"/>
      <c r="H2777" s="1477"/>
      <c r="I2777" s="424">
        <v>78</v>
      </c>
      <c r="J2777" s="417">
        <v>0.2</v>
      </c>
      <c r="K2777" s="954">
        <f t="shared" si="18"/>
        <v>15.600000000000001</v>
      </c>
      <c r="M2777" s="271"/>
      <c r="N2777" s="271"/>
      <c r="O2777" s="271"/>
    </row>
    <row r="2778" spans="3:15" s="421" customFormat="1" ht="15" customHeight="1">
      <c r="C2778" s="391">
        <v>799</v>
      </c>
      <c r="D2778" s="414" t="s">
        <v>2256</v>
      </c>
      <c r="E2778" s="417">
        <v>1071607</v>
      </c>
      <c r="F2778" s="1475" t="s">
        <v>3093</v>
      </c>
      <c r="G2778" s="1476"/>
      <c r="H2778" s="1477"/>
      <c r="I2778" s="424">
        <v>70</v>
      </c>
      <c r="J2778" s="417">
        <v>0.2</v>
      </c>
      <c r="K2778" s="954">
        <f t="shared" si="18"/>
        <v>14</v>
      </c>
      <c r="M2778" s="271"/>
      <c r="N2778" s="271"/>
      <c r="O2778" s="271"/>
    </row>
    <row r="2779" spans="3:15" s="421" customFormat="1" ht="15" customHeight="1">
      <c r="C2779" s="391">
        <v>800</v>
      </c>
      <c r="D2779" s="414" t="s">
        <v>2256</v>
      </c>
      <c r="E2779" s="417">
        <v>1071607</v>
      </c>
      <c r="F2779" s="1475" t="s">
        <v>3093</v>
      </c>
      <c r="G2779" s="1476"/>
      <c r="H2779" s="1477"/>
      <c r="I2779" s="424">
        <v>56</v>
      </c>
      <c r="J2779" s="417">
        <v>0.2</v>
      </c>
      <c r="K2779" s="954">
        <f t="shared" si="18"/>
        <v>11.200000000000001</v>
      </c>
      <c r="M2779" s="271"/>
      <c r="N2779" s="271"/>
      <c r="O2779" s="271"/>
    </row>
    <row r="2780" spans="3:15" s="421" customFormat="1" ht="15" customHeight="1">
      <c r="C2780" s="391">
        <v>801</v>
      </c>
      <c r="D2780" s="414" t="s">
        <v>2256</v>
      </c>
      <c r="E2780" s="417">
        <v>1071607</v>
      </c>
      <c r="F2780" s="1475" t="s">
        <v>3093</v>
      </c>
      <c r="G2780" s="1476"/>
      <c r="H2780" s="1477"/>
      <c r="I2780" s="424">
        <v>74</v>
      </c>
      <c r="J2780" s="417">
        <v>0.2</v>
      </c>
      <c r="K2780" s="954">
        <f t="shared" si="18"/>
        <v>14.8</v>
      </c>
      <c r="M2780" s="271"/>
      <c r="N2780" s="271"/>
      <c r="O2780" s="271"/>
    </row>
    <row r="2781" spans="3:15" s="421" customFormat="1" ht="15" customHeight="1">
      <c r="C2781" s="391">
        <v>802</v>
      </c>
      <c r="D2781" s="414" t="s">
        <v>2256</v>
      </c>
      <c r="E2781" s="417">
        <v>1071607</v>
      </c>
      <c r="F2781" s="1475" t="s">
        <v>3093</v>
      </c>
      <c r="G2781" s="1476"/>
      <c r="H2781" s="1477"/>
      <c r="I2781" s="424">
        <v>269</v>
      </c>
      <c r="J2781" s="417">
        <v>0.2</v>
      </c>
      <c r="K2781" s="954">
        <f t="shared" si="18"/>
        <v>53.800000000000004</v>
      </c>
      <c r="M2781" s="271"/>
      <c r="N2781" s="271"/>
      <c r="O2781" s="271"/>
    </row>
    <row r="2782" spans="3:15" s="421" customFormat="1" ht="15" customHeight="1">
      <c r="C2782" s="391">
        <v>803</v>
      </c>
      <c r="D2782" s="414" t="s">
        <v>2256</v>
      </c>
      <c r="E2782" s="417">
        <v>1071607</v>
      </c>
      <c r="F2782" s="1475" t="s">
        <v>3093</v>
      </c>
      <c r="G2782" s="1476"/>
      <c r="H2782" s="1477"/>
      <c r="I2782" s="424">
        <v>20</v>
      </c>
      <c r="J2782" s="417">
        <v>0.2</v>
      </c>
      <c r="K2782" s="954">
        <f t="shared" si="18"/>
        <v>4</v>
      </c>
      <c r="M2782" s="271"/>
      <c r="N2782" s="271"/>
      <c r="O2782" s="271"/>
    </row>
    <row r="2783" spans="3:15" s="421" customFormat="1" ht="15" customHeight="1">
      <c r="C2783" s="391">
        <v>804</v>
      </c>
      <c r="D2783" s="414" t="s">
        <v>2256</v>
      </c>
      <c r="E2783" s="417">
        <v>1071607</v>
      </c>
      <c r="F2783" s="1475" t="s">
        <v>3093</v>
      </c>
      <c r="G2783" s="1476"/>
      <c r="H2783" s="1477"/>
      <c r="I2783" s="424">
        <v>12</v>
      </c>
      <c r="J2783" s="417">
        <v>0.2</v>
      </c>
      <c r="K2783" s="954">
        <f t="shared" si="18"/>
        <v>2.4000000000000004</v>
      </c>
      <c r="M2783" s="271"/>
      <c r="N2783" s="271"/>
      <c r="O2783" s="271"/>
    </row>
    <row r="2784" spans="3:15" s="421" customFormat="1" ht="15" customHeight="1">
      <c r="C2784" s="391">
        <v>805</v>
      </c>
      <c r="D2784" s="414" t="s">
        <v>2256</v>
      </c>
      <c r="E2784" s="417">
        <v>1149897</v>
      </c>
      <c r="F2784" s="1475" t="s">
        <v>3094</v>
      </c>
      <c r="G2784" s="1476"/>
      <c r="H2784" s="1477"/>
      <c r="I2784" s="424">
        <v>101</v>
      </c>
      <c r="J2784" s="417">
        <v>0.2</v>
      </c>
      <c r="K2784" s="954">
        <f t="shared" si="18"/>
        <v>20.200000000000003</v>
      </c>
      <c r="M2784" s="271"/>
      <c r="N2784" s="271"/>
      <c r="O2784" s="271"/>
    </row>
    <row r="2785" spans="3:15" s="421" customFormat="1" ht="15" customHeight="1">
      <c r="C2785" s="391">
        <v>806</v>
      </c>
      <c r="D2785" s="414" t="s">
        <v>2256</v>
      </c>
      <c r="E2785" s="417">
        <v>1149897</v>
      </c>
      <c r="F2785" s="1475" t="s">
        <v>3094</v>
      </c>
      <c r="G2785" s="1476"/>
      <c r="H2785" s="1477"/>
      <c r="I2785" s="424">
        <v>1</v>
      </c>
      <c r="J2785" s="417">
        <v>0.2</v>
      </c>
      <c r="K2785" s="954">
        <f t="shared" si="18"/>
        <v>0.2</v>
      </c>
      <c r="M2785" s="271"/>
      <c r="N2785" s="271"/>
      <c r="O2785" s="271"/>
    </row>
    <row r="2786" spans="3:15" s="421" customFormat="1" ht="15" customHeight="1">
      <c r="C2786" s="391">
        <v>807</v>
      </c>
      <c r="D2786" s="414" t="s">
        <v>2256</v>
      </c>
      <c r="E2786" s="417">
        <v>1896318</v>
      </c>
      <c r="F2786" s="1475" t="s">
        <v>3113</v>
      </c>
      <c r="G2786" s="1476"/>
      <c r="H2786" s="1477"/>
      <c r="I2786" s="424">
        <v>12</v>
      </c>
      <c r="J2786" s="417">
        <v>0.2</v>
      </c>
      <c r="K2786" s="954">
        <f t="shared" si="18"/>
        <v>2.4000000000000004</v>
      </c>
      <c r="M2786" s="271"/>
      <c r="N2786" s="271"/>
      <c r="O2786" s="271"/>
    </row>
    <row r="2787" spans="3:15" s="421" customFormat="1" ht="15" customHeight="1">
      <c r="C2787" s="391">
        <v>808</v>
      </c>
      <c r="D2787" s="414" t="s">
        <v>2256</v>
      </c>
      <c r="E2787" s="417">
        <v>1896318</v>
      </c>
      <c r="F2787" s="1475" t="s">
        <v>3113</v>
      </c>
      <c r="G2787" s="1476"/>
      <c r="H2787" s="1477"/>
      <c r="I2787" s="424">
        <v>64</v>
      </c>
      <c r="J2787" s="417">
        <v>0.2</v>
      </c>
      <c r="K2787" s="954">
        <f t="shared" si="18"/>
        <v>12.8</v>
      </c>
      <c r="M2787" s="271"/>
      <c r="N2787" s="271"/>
      <c r="O2787" s="271"/>
    </row>
    <row r="2788" spans="3:15" s="421" customFormat="1" ht="15" customHeight="1">
      <c r="C2788" s="391">
        <v>809</v>
      </c>
      <c r="D2788" s="414" t="s">
        <v>2256</v>
      </c>
      <c r="E2788" s="417">
        <v>1896318</v>
      </c>
      <c r="F2788" s="1475" t="s">
        <v>3113</v>
      </c>
      <c r="G2788" s="1476"/>
      <c r="H2788" s="1477"/>
      <c r="I2788" s="424">
        <v>66</v>
      </c>
      <c r="J2788" s="417">
        <v>0.2</v>
      </c>
      <c r="K2788" s="954">
        <f t="shared" si="18"/>
        <v>13.200000000000001</v>
      </c>
      <c r="M2788" s="271"/>
      <c r="N2788" s="271"/>
      <c r="O2788" s="271"/>
    </row>
    <row r="2789" spans="3:15" s="421" customFormat="1" ht="15" customHeight="1">
      <c r="C2789" s="391">
        <v>810</v>
      </c>
      <c r="D2789" s="414" t="s">
        <v>2256</v>
      </c>
      <c r="E2789" s="417">
        <v>1896318</v>
      </c>
      <c r="F2789" s="1475" t="s">
        <v>3113</v>
      </c>
      <c r="G2789" s="1476"/>
      <c r="H2789" s="1477"/>
      <c r="I2789" s="424">
        <v>58</v>
      </c>
      <c r="J2789" s="417">
        <v>0.2</v>
      </c>
      <c r="K2789" s="954">
        <f t="shared" si="18"/>
        <v>11.600000000000001</v>
      </c>
      <c r="M2789" s="271"/>
      <c r="N2789" s="271"/>
      <c r="O2789" s="271"/>
    </row>
    <row r="2790" spans="3:15" s="421" customFormat="1" ht="15" customHeight="1">
      <c r="C2790" s="391">
        <v>811</v>
      </c>
      <c r="D2790" s="414" t="s">
        <v>2256</v>
      </c>
      <c r="E2790" s="417">
        <v>1896318</v>
      </c>
      <c r="F2790" s="1475" t="s">
        <v>3113</v>
      </c>
      <c r="G2790" s="1476"/>
      <c r="H2790" s="1477"/>
      <c r="I2790" s="424">
        <v>72</v>
      </c>
      <c r="J2790" s="417">
        <v>0.2</v>
      </c>
      <c r="K2790" s="954">
        <f t="shared" si="18"/>
        <v>14.4</v>
      </c>
      <c r="M2790" s="271"/>
      <c r="N2790" s="271"/>
      <c r="O2790" s="271"/>
    </row>
    <row r="2791" spans="3:15" s="421" customFormat="1" ht="15" customHeight="1">
      <c r="C2791" s="391">
        <v>812</v>
      </c>
      <c r="D2791" s="414" t="s">
        <v>2256</v>
      </c>
      <c r="E2791" s="417">
        <v>1896318</v>
      </c>
      <c r="F2791" s="1475" t="s">
        <v>3113</v>
      </c>
      <c r="G2791" s="1476"/>
      <c r="H2791" s="1477"/>
      <c r="I2791" s="424">
        <v>64</v>
      </c>
      <c r="J2791" s="417">
        <v>0.2</v>
      </c>
      <c r="K2791" s="954">
        <f t="shared" si="18"/>
        <v>12.8</v>
      </c>
      <c r="M2791" s="271"/>
      <c r="N2791" s="271"/>
      <c r="O2791" s="271"/>
    </row>
    <row r="2792" spans="3:15" s="421" customFormat="1" ht="15" customHeight="1">
      <c r="C2792" s="391">
        <v>813</v>
      </c>
      <c r="D2792" s="414" t="s">
        <v>2256</v>
      </c>
      <c r="E2792" s="417">
        <v>1047630</v>
      </c>
      <c r="F2792" s="1475" t="s">
        <v>2238</v>
      </c>
      <c r="G2792" s="1476"/>
      <c r="H2792" s="1477"/>
      <c r="I2792" s="424">
        <v>42</v>
      </c>
      <c r="J2792" s="417">
        <v>0.5</v>
      </c>
      <c r="K2792" s="954">
        <f t="shared" si="18"/>
        <v>21</v>
      </c>
      <c r="M2792" s="271"/>
      <c r="N2792" s="271"/>
      <c r="O2792" s="271"/>
    </row>
    <row r="2793" spans="3:15" s="421" customFormat="1" ht="15" customHeight="1">
      <c r="C2793" s="391">
        <v>814</v>
      </c>
      <c r="D2793" s="414" t="s">
        <v>2256</v>
      </c>
      <c r="E2793" s="417">
        <v>1047630</v>
      </c>
      <c r="F2793" s="1475" t="s">
        <v>2238</v>
      </c>
      <c r="G2793" s="1476"/>
      <c r="H2793" s="1477"/>
      <c r="I2793" s="424">
        <v>7</v>
      </c>
      <c r="J2793" s="417">
        <v>3</v>
      </c>
      <c r="K2793" s="954">
        <f t="shared" si="18"/>
        <v>21</v>
      </c>
      <c r="M2793" s="271"/>
      <c r="N2793" s="271"/>
      <c r="O2793" s="271"/>
    </row>
    <row r="2794" spans="3:15" s="421" customFormat="1" ht="15" customHeight="1">
      <c r="C2794" s="391">
        <v>815</v>
      </c>
      <c r="D2794" s="414" t="s">
        <v>2256</v>
      </c>
      <c r="E2794" s="417">
        <v>1047630</v>
      </c>
      <c r="F2794" s="1475" t="s">
        <v>2238</v>
      </c>
      <c r="G2794" s="1476"/>
      <c r="H2794" s="1477"/>
      <c r="I2794" s="424">
        <v>5</v>
      </c>
      <c r="J2794" s="417">
        <v>0.2</v>
      </c>
      <c r="K2794" s="954">
        <f t="shared" si="18"/>
        <v>1</v>
      </c>
      <c r="M2794" s="271"/>
      <c r="N2794" s="271"/>
      <c r="O2794" s="271"/>
    </row>
    <row r="2795" spans="3:15" s="421" customFormat="1" ht="15" customHeight="1">
      <c r="C2795" s="391">
        <v>816</v>
      </c>
      <c r="D2795" s="414" t="s">
        <v>2256</v>
      </c>
      <c r="E2795" s="417">
        <v>1047630</v>
      </c>
      <c r="F2795" s="1475" t="s">
        <v>2238</v>
      </c>
      <c r="G2795" s="1476"/>
      <c r="H2795" s="1477"/>
      <c r="I2795" s="424">
        <v>18</v>
      </c>
      <c r="J2795" s="417">
        <v>0.2</v>
      </c>
      <c r="K2795" s="954">
        <f t="shared" si="18"/>
        <v>3.6</v>
      </c>
      <c r="M2795" s="271"/>
      <c r="N2795" s="271"/>
      <c r="O2795" s="271"/>
    </row>
    <row r="2796" spans="3:15" s="421" customFormat="1" ht="15" customHeight="1">
      <c r="C2796" s="391">
        <v>817</v>
      </c>
      <c r="D2796" s="414" t="s">
        <v>2256</v>
      </c>
      <c r="E2796" s="417">
        <v>1047630</v>
      </c>
      <c r="F2796" s="1475" t="s">
        <v>2238</v>
      </c>
      <c r="G2796" s="1476"/>
      <c r="H2796" s="1477"/>
      <c r="I2796" s="424">
        <v>1</v>
      </c>
      <c r="J2796" s="417">
        <v>0.2</v>
      </c>
      <c r="K2796" s="954">
        <f t="shared" si="18"/>
        <v>0.2</v>
      </c>
      <c r="M2796" s="271"/>
      <c r="N2796" s="271"/>
      <c r="O2796" s="271"/>
    </row>
    <row r="2797" spans="3:15" s="421" customFormat="1" ht="15" customHeight="1">
      <c r="C2797" s="391">
        <v>818</v>
      </c>
      <c r="D2797" s="414" t="s">
        <v>2256</v>
      </c>
      <c r="E2797" s="417">
        <v>1047630</v>
      </c>
      <c r="F2797" s="1475" t="s">
        <v>2238</v>
      </c>
      <c r="G2797" s="1476"/>
      <c r="H2797" s="1477"/>
      <c r="I2797" s="424">
        <v>11</v>
      </c>
      <c r="J2797" s="417">
        <v>0.2</v>
      </c>
      <c r="K2797" s="954">
        <f t="shared" si="18"/>
        <v>2.2000000000000002</v>
      </c>
      <c r="M2797" s="271"/>
      <c r="N2797" s="271"/>
      <c r="O2797" s="271"/>
    </row>
    <row r="2798" spans="3:15" s="421" customFormat="1" ht="15" customHeight="1">
      <c r="C2798" s="391">
        <v>819</v>
      </c>
      <c r="D2798" s="414" t="s">
        <v>2256</v>
      </c>
      <c r="E2798" s="417">
        <v>1047630</v>
      </c>
      <c r="F2798" s="1475" t="s">
        <v>3292</v>
      </c>
      <c r="G2798" s="1476"/>
      <c r="H2798" s="1477"/>
      <c r="I2798" s="424">
        <v>10</v>
      </c>
      <c r="J2798" s="417">
        <v>0.5</v>
      </c>
      <c r="K2798" s="954">
        <f t="shared" si="18"/>
        <v>5</v>
      </c>
      <c r="M2798" s="271"/>
      <c r="N2798" s="271"/>
      <c r="O2798" s="271"/>
    </row>
    <row r="2799" spans="3:15" s="421" customFormat="1" ht="15" customHeight="1">
      <c r="C2799" s="391">
        <v>820</v>
      </c>
      <c r="D2799" s="414" t="s">
        <v>2256</v>
      </c>
      <c r="E2799" s="417">
        <v>1333457</v>
      </c>
      <c r="F2799" s="1475" t="s">
        <v>3292</v>
      </c>
      <c r="G2799" s="1476"/>
      <c r="H2799" s="1477"/>
      <c r="I2799" s="424">
        <v>1</v>
      </c>
      <c r="J2799" s="417">
        <v>0.2</v>
      </c>
      <c r="K2799" s="954">
        <f t="shared" si="18"/>
        <v>0.2</v>
      </c>
      <c r="M2799" s="271"/>
      <c r="N2799" s="271"/>
      <c r="O2799" s="271"/>
    </row>
    <row r="2800" spans="3:15" s="421" customFormat="1" ht="15" customHeight="1">
      <c r="C2800" s="391">
        <v>821</v>
      </c>
      <c r="D2800" s="414" t="s">
        <v>2256</v>
      </c>
      <c r="E2800" s="417">
        <v>1333457</v>
      </c>
      <c r="F2800" s="1475" t="s">
        <v>3292</v>
      </c>
      <c r="G2800" s="1476"/>
      <c r="H2800" s="1477"/>
      <c r="I2800" s="424">
        <v>3</v>
      </c>
      <c r="J2800" s="417">
        <v>0.2</v>
      </c>
      <c r="K2800" s="954">
        <f t="shared" si="18"/>
        <v>0.60000000000000009</v>
      </c>
      <c r="M2800" s="271"/>
      <c r="N2800" s="271"/>
      <c r="O2800" s="271"/>
    </row>
    <row r="2801" spans="3:15" s="421" customFormat="1" ht="15" customHeight="1">
      <c r="C2801" s="391">
        <v>822</v>
      </c>
      <c r="D2801" s="414" t="s">
        <v>2256</v>
      </c>
      <c r="E2801" s="417">
        <v>1333457</v>
      </c>
      <c r="F2801" s="1475" t="s">
        <v>3292</v>
      </c>
      <c r="G2801" s="1476"/>
      <c r="H2801" s="1477"/>
      <c r="I2801" s="424">
        <v>3</v>
      </c>
      <c r="J2801" s="417">
        <v>0.2</v>
      </c>
      <c r="K2801" s="954">
        <f t="shared" si="18"/>
        <v>0.60000000000000009</v>
      </c>
      <c r="M2801" s="271"/>
      <c r="N2801" s="271"/>
      <c r="O2801" s="271"/>
    </row>
    <row r="2802" spans="3:15" s="421" customFormat="1" ht="15" customHeight="1">
      <c r="C2802" s="391">
        <v>823</v>
      </c>
      <c r="D2802" s="414" t="s">
        <v>2256</v>
      </c>
      <c r="E2802" s="417">
        <v>1333457</v>
      </c>
      <c r="F2802" s="1475" t="s">
        <v>3292</v>
      </c>
      <c r="G2802" s="1476"/>
      <c r="H2802" s="1477"/>
      <c r="I2802" s="424">
        <v>3</v>
      </c>
      <c r="J2802" s="417">
        <v>0.2</v>
      </c>
      <c r="K2802" s="954">
        <f t="shared" si="18"/>
        <v>0.60000000000000009</v>
      </c>
      <c r="M2802" s="271"/>
      <c r="N2802" s="271"/>
      <c r="O2802" s="271"/>
    </row>
    <row r="2803" spans="3:15" s="421" customFormat="1" ht="15" customHeight="1">
      <c r="C2803" s="391">
        <v>824</v>
      </c>
      <c r="D2803" s="414" t="s">
        <v>2256</v>
      </c>
      <c r="E2803" s="417">
        <v>1477156</v>
      </c>
      <c r="F2803" s="1475" t="s">
        <v>3315</v>
      </c>
      <c r="G2803" s="1476"/>
      <c r="H2803" s="1477"/>
      <c r="I2803" s="424">
        <v>11</v>
      </c>
      <c r="J2803" s="417">
        <v>0.2</v>
      </c>
      <c r="K2803" s="954">
        <f t="shared" si="18"/>
        <v>2.2000000000000002</v>
      </c>
      <c r="M2803" s="271"/>
      <c r="N2803" s="271"/>
      <c r="O2803" s="271"/>
    </row>
    <row r="2804" spans="3:15" s="421" customFormat="1" ht="15" customHeight="1">
      <c r="C2804" s="391">
        <v>825</v>
      </c>
      <c r="D2804" s="414" t="s">
        <v>2256</v>
      </c>
      <c r="E2804" s="417">
        <v>1371250</v>
      </c>
      <c r="F2804" s="1475" t="s">
        <v>3243</v>
      </c>
      <c r="G2804" s="1476"/>
      <c r="H2804" s="1477"/>
      <c r="I2804" s="424">
        <v>14</v>
      </c>
      <c r="J2804" s="417">
        <v>3</v>
      </c>
      <c r="K2804" s="954">
        <f t="shared" si="18"/>
        <v>42</v>
      </c>
      <c r="M2804" s="271"/>
      <c r="N2804" s="271"/>
      <c r="O2804" s="271"/>
    </row>
    <row r="2805" spans="3:15" s="421" customFormat="1" ht="15" customHeight="1">
      <c r="C2805" s="391">
        <v>826</v>
      </c>
      <c r="D2805" s="414" t="s">
        <v>2256</v>
      </c>
      <c r="E2805" s="417">
        <v>1144557</v>
      </c>
      <c r="F2805" s="1475" t="s">
        <v>3122</v>
      </c>
      <c r="G2805" s="1476"/>
      <c r="H2805" s="1477"/>
      <c r="I2805" s="424">
        <v>63</v>
      </c>
      <c r="J2805" s="417">
        <v>1.5</v>
      </c>
      <c r="K2805" s="954">
        <f t="shared" si="18"/>
        <v>94.5</v>
      </c>
      <c r="M2805" s="271"/>
      <c r="N2805" s="271"/>
      <c r="O2805" s="271"/>
    </row>
    <row r="2806" spans="3:15" s="421" customFormat="1" ht="15" customHeight="1">
      <c r="C2806" s="391">
        <v>827</v>
      </c>
      <c r="D2806" s="414" t="s">
        <v>2256</v>
      </c>
      <c r="E2806" s="417">
        <v>1126408</v>
      </c>
      <c r="F2806" s="1475" t="s">
        <v>3354</v>
      </c>
      <c r="G2806" s="1476"/>
      <c r="H2806" s="1477"/>
      <c r="I2806" s="424">
        <v>20</v>
      </c>
      <c r="J2806" s="417">
        <v>0.3</v>
      </c>
      <c r="K2806" s="954">
        <f t="shared" si="18"/>
        <v>6</v>
      </c>
      <c r="M2806" s="271"/>
      <c r="N2806" s="271"/>
      <c r="O2806" s="271"/>
    </row>
    <row r="2807" spans="3:15" s="421" customFormat="1" ht="15" customHeight="1">
      <c r="C2807" s="391">
        <v>828</v>
      </c>
      <c r="D2807" s="414" t="s">
        <v>2256</v>
      </c>
      <c r="E2807" s="417">
        <v>1126408</v>
      </c>
      <c r="F2807" s="1475" t="s">
        <v>3354</v>
      </c>
      <c r="G2807" s="1476"/>
      <c r="H2807" s="1477"/>
      <c r="I2807" s="424">
        <v>20</v>
      </c>
      <c r="J2807" s="417">
        <v>5.0999999999999996</v>
      </c>
      <c r="K2807" s="954">
        <f t="shared" si="18"/>
        <v>102</v>
      </c>
      <c r="M2807" s="271"/>
      <c r="N2807" s="271"/>
      <c r="O2807" s="271"/>
    </row>
    <row r="2808" spans="3:15" s="421" customFormat="1" ht="15" customHeight="1">
      <c r="C2808" s="391">
        <v>829</v>
      </c>
      <c r="D2808" s="414" t="s">
        <v>2256</v>
      </c>
      <c r="E2808" s="417">
        <v>1190300</v>
      </c>
      <c r="F2808" s="1475" t="s">
        <v>3095</v>
      </c>
      <c r="G2808" s="1476"/>
      <c r="H2808" s="1477"/>
      <c r="I2808" s="424">
        <v>43</v>
      </c>
      <c r="J2808" s="417">
        <v>0.8</v>
      </c>
      <c r="K2808" s="954">
        <f t="shared" si="18"/>
        <v>34.4</v>
      </c>
      <c r="M2808" s="271"/>
      <c r="N2808" s="271"/>
      <c r="O2808" s="271"/>
    </row>
    <row r="2809" spans="3:15" s="421" customFormat="1" ht="15" customHeight="1">
      <c r="C2809" s="391">
        <v>830</v>
      </c>
      <c r="D2809" s="414" t="s">
        <v>2256</v>
      </c>
      <c r="E2809" s="417">
        <v>1190300</v>
      </c>
      <c r="F2809" s="1475" t="s">
        <v>3095</v>
      </c>
      <c r="G2809" s="1476"/>
      <c r="H2809" s="1477"/>
      <c r="I2809" s="424">
        <v>20</v>
      </c>
      <c r="J2809" s="417">
        <v>0.8</v>
      </c>
      <c r="K2809" s="954">
        <f t="shared" si="18"/>
        <v>16</v>
      </c>
      <c r="M2809" s="271"/>
      <c r="N2809" s="271"/>
      <c r="O2809" s="271"/>
    </row>
    <row r="2810" spans="3:15" s="421" customFormat="1" ht="15" customHeight="1">
      <c r="C2810" s="391">
        <v>831</v>
      </c>
      <c r="D2810" s="414" t="s">
        <v>2256</v>
      </c>
      <c r="E2810" s="417">
        <v>1190300</v>
      </c>
      <c r="F2810" s="1475" t="s">
        <v>3095</v>
      </c>
      <c r="G2810" s="1476"/>
      <c r="H2810" s="1477"/>
      <c r="I2810" s="424">
        <v>5</v>
      </c>
      <c r="J2810" s="417">
        <v>0.8</v>
      </c>
      <c r="K2810" s="954">
        <f t="shared" si="18"/>
        <v>4</v>
      </c>
      <c r="M2810" s="271"/>
      <c r="N2810" s="271"/>
      <c r="O2810" s="271"/>
    </row>
    <row r="2811" spans="3:15" s="421" customFormat="1" ht="15" customHeight="1">
      <c r="C2811" s="391">
        <v>832</v>
      </c>
      <c r="D2811" s="414" t="s">
        <v>2256</v>
      </c>
      <c r="E2811" s="417">
        <v>1495272</v>
      </c>
      <c r="F2811" s="1475" t="s">
        <v>3095</v>
      </c>
      <c r="G2811" s="1476"/>
      <c r="H2811" s="1477"/>
      <c r="I2811" s="424">
        <v>7</v>
      </c>
      <c r="J2811" s="417">
        <v>0.8</v>
      </c>
      <c r="K2811" s="954">
        <f t="shared" si="18"/>
        <v>5.6000000000000005</v>
      </c>
      <c r="M2811" s="271"/>
      <c r="N2811" s="271"/>
      <c r="O2811" s="271"/>
    </row>
    <row r="2812" spans="3:15" s="421" customFormat="1" ht="15" customHeight="1">
      <c r="C2812" s="391">
        <v>833</v>
      </c>
      <c r="D2812" s="414" t="s">
        <v>2256</v>
      </c>
      <c r="E2812" s="417">
        <v>1190300</v>
      </c>
      <c r="F2812" s="1475" t="s">
        <v>3095</v>
      </c>
      <c r="G2812" s="1476"/>
      <c r="H2812" s="1477"/>
      <c r="I2812" s="424">
        <v>5</v>
      </c>
      <c r="J2812" s="417">
        <v>0.8</v>
      </c>
      <c r="K2812" s="954">
        <f t="shared" si="18"/>
        <v>4</v>
      </c>
      <c r="M2812" s="271"/>
      <c r="N2812" s="271"/>
      <c r="O2812" s="271"/>
    </row>
    <row r="2813" spans="3:15" s="421" customFormat="1" ht="19.5" customHeight="1">
      <c r="C2813" s="391">
        <v>834</v>
      </c>
      <c r="D2813" s="414" t="s">
        <v>2256</v>
      </c>
      <c r="E2813" s="417">
        <v>1495272</v>
      </c>
      <c r="F2813" s="1475" t="s">
        <v>3095</v>
      </c>
      <c r="G2813" s="1476"/>
      <c r="H2813" s="1477"/>
      <c r="I2813" s="424">
        <v>6</v>
      </c>
      <c r="J2813" s="417">
        <v>0.8</v>
      </c>
      <c r="K2813" s="954">
        <f t="shared" si="18"/>
        <v>4.8000000000000007</v>
      </c>
      <c r="M2813" s="271"/>
      <c r="N2813" s="271"/>
      <c r="O2813" s="271"/>
    </row>
    <row r="2814" spans="3:15" s="421" customFormat="1" ht="15" customHeight="1">
      <c r="C2814" s="391">
        <v>835</v>
      </c>
      <c r="D2814" s="414" t="s">
        <v>2256</v>
      </c>
      <c r="E2814" s="417">
        <v>1047243</v>
      </c>
      <c r="F2814" s="1475" t="s">
        <v>3194</v>
      </c>
      <c r="G2814" s="1476"/>
      <c r="H2814" s="1477"/>
      <c r="I2814" s="424">
        <v>30</v>
      </c>
      <c r="J2814" s="417">
        <v>0.8</v>
      </c>
      <c r="K2814" s="954">
        <f t="shared" si="18"/>
        <v>24</v>
      </c>
      <c r="M2814" s="271"/>
      <c r="N2814" s="271"/>
      <c r="O2814" s="271"/>
    </row>
    <row r="2815" spans="3:15" s="421" customFormat="1" ht="15" customHeight="1">
      <c r="C2815" s="391">
        <v>836</v>
      </c>
      <c r="D2815" s="414" t="s">
        <v>2256</v>
      </c>
      <c r="E2815" s="417">
        <v>1047243</v>
      </c>
      <c r="F2815" s="1475" t="s">
        <v>3194</v>
      </c>
      <c r="G2815" s="1476"/>
      <c r="H2815" s="1477"/>
      <c r="I2815" s="424">
        <v>3</v>
      </c>
      <c r="J2815" s="417">
        <v>10</v>
      </c>
      <c r="K2815" s="954">
        <f t="shared" si="18"/>
        <v>30</v>
      </c>
      <c r="M2815" s="271"/>
      <c r="N2815" s="271"/>
      <c r="O2815" s="271"/>
    </row>
    <row r="2816" spans="3:15" s="421" customFormat="1" ht="15" customHeight="1">
      <c r="C2816" s="391">
        <v>837</v>
      </c>
      <c r="D2816" s="414" t="s">
        <v>2256</v>
      </c>
      <c r="E2816" s="417">
        <v>1047243</v>
      </c>
      <c r="F2816" s="1475" t="s">
        <v>3194</v>
      </c>
      <c r="G2816" s="1476"/>
      <c r="H2816" s="1477"/>
      <c r="I2816" s="424">
        <v>13</v>
      </c>
      <c r="J2816" s="417">
        <v>10</v>
      </c>
      <c r="K2816" s="954">
        <f t="shared" si="18"/>
        <v>130</v>
      </c>
      <c r="M2816" s="271"/>
      <c r="N2816" s="271"/>
      <c r="O2816" s="271"/>
    </row>
    <row r="2817" spans="3:15" s="421" customFormat="1" ht="15" customHeight="1">
      <c r="C2817" s="391">
        <v>838</v>
      </c>
      <c r="D2817" s="414" t="s">
        <v>2256</v>
      </c>
      <c r="E2817" s="417">
        <v>1047243</v>
      </c>
      <c r="F2817" s="1475" t="s">
        <v>3194</v>
      </c>
      <c r="G2817" s="1476"/>
      <c r="H2817" s="1477"/>
      <c r="I2817" s="424">
        <v>3</v>
      </c>
      <c r="J2817" s="417">
        <v>10</v>
      </c>
      <c r="K2817" s="954">
        <f t="shared" si="18"/>
        <v>30</v>
      </c>
      <c r="M2817" s="271"/>
      <c r="N2817" s="271"/>
      <c r="O2817" s="271"/>
    </row>
    <row r="2818" spans="3:15" s="421" customFormat="1" ht="15" customHeight="1">
      <c r="C2818" s="391">
        <v>839</v>
      </c>
      <c r="D2818" s="414" t="s">
        <v>2256</v>
      </c>
      <c r="E2818" s="417">
        <v>1047243</v>
      </c>
      <c r="F2818" s="1475" t="s">
        <v>3194</v>
      </c>
      <c r="G2818" s="1476"/>
      <c r="H2818" s="1477"/>
      <c r="I2818" s="424">
        <v>3</v>
      </c>
      <c r="J2818" s="417">
        <v>10</v>
      </c>
      <c r="K2818" s="954">
        <f t="shared" si="18"/>
        <v>30</v>
      </c>
      <c r="M2818" s="271"/>
      <c r="N2818" s="271"/>
      <c r="O2818" s="271"/>
    </row>
    <row r="2819" spans="3:15" s="421" customFormat="1" ht="15" customHeight="1">
      <c r="C2819" s="391">
        <v>840</v>
      </c>
      <c r="D2819" s="414" t="s">
        <v>2256</v>
      </c>
      <c r="E2819" s="417">
        <v>1047243</v>
      </c>
      <c r="F2819" s="1475" t="s">
        <v>3194</v>
      </c>
      <c r="G2819" s="1476"/>
      <c r="H2819" s="1477"/>
      <c r="I2819" s="424">
        <v>3</v>
      </c>
      <c r="J2819" s="417">
        <v>10</v>
      </c>
      <c r="K2819" s="954">
        <f t="shared" si="18"/>
        <v>30</v>
      </c>
      <c r="M2819" s="271"/>
      <c r="N2819" s="271"/>
      <c r="O2819" s="271"/>
    </row>
    <row r="2820" spans="3:15" s="421" customFormat="1" ht="15" customHeight="1">
      <c r="C2820" s="391">
        <v>841</v>
      </c>
      <c r="D2820" s="414" t="s">
        <v>2256</v>
      </c>
      <c r="E2820" s="417">
        <v>1047243</v>
      </c>
      <c r="F2820" s="1475" t="s">
        <v>3194</v>
      </c>
      <c r="G2820" s="1476"/>
      <c r="H2820" s="1477"/>
      <c r="I2820" s="424">
        <v>5</v>
      </c>
      <c r="J2820" s="417">
        <v>10</v>
      </c>
      <c r="K2820" s="954">
        <f t="shared" si="18"/>
        <v>50</v>
      </c>
      <c r="M2820" s="271"/>
      <c r="N2820" s="271"/>
      <c r="O2820" s="271"/>
    </row>
    <row r="2821" spans="3:15" s="421" customFormat="1" ht="15" customHeight="1">
      <c r="C2821" s="391">
        <v>842</v>
      </c>
      <c r="D2821" s="414" t="s">
        <v>2256</v>
      </c>
      <c r="E2821" s="417">
        <v>1477158</v>
      </c>
      <c r="F2821" s="1475" t="s">
        <v>3096</v>
      </c>
      <c r="G2821" s="1476"/>
      <c r="H2821" s="1477"/>
      <c r="I2821" s="424">
        <v>120</v>
      </c>
      <c r="J2821" s="417">
        <v>2.5</v>
      </c>
      <c r="K2821" s="954">
        <f>I2821*J2821</f>
        <v>300</v>
      </c>
      <c r="M2821" s="271"/>
      <c r="N2821" s="271"/>
      <c r="O2821" s="271"/>
    </row>
    <row r="2822" spans="3:15" s="421" customFormat="1" ht="15" customHeight="1">
      <c r="C2822" s="391">
        <v>843</v>
      </c>
      <c r="D2822" s="414" t="s">
        <v>2256</v>
      </c>
      <c r="E2822" s="417">
        <v>1341757</v>
      </c>
      <c r="F2822" s="1475" t="s">
        <v>3097</v>
      </c>
      <c r="G2822" s="1476"/>
      <c r="H2822" s="1477"/>
      <c r="I2822" s="424">
        <v>24</v>
      </c>
      <c r="J2822" s="417">
        <v>16</v>
      </c>
      <c r="K2822" s="954">
        <f t="shared" si="18"/>
        <v>384</v>
      </c>
      <c r="M2822" s="271"/>
      <c r="N2822" s="271"/>
      <c r="O2822" s="271"/>
    </row>
    <row r="2823" spans="3:15" s="421" customFormat="1" ht="15" customHeight="1">
      <c r="C2823" s="391">
        <v>844</v>
      </c>
      <c r="D2823" s="414" t="s">
        <v>2256</v>
      </c>
      <c r="E2823" s="417">
        <v>1341757</v>
      </c>
      <c r="F2823" s="1475" t="s">
        <v>3097</v>
      </c>
      <c r="G2823" s="1476"/>
      <c r="H2823" s="1477"/>
      <c r="I2823" s="424">
        <v>24</v>
      </c>
      <c r="J2823" s="417">
        <v>4.5</v>
      </c>
      <c r="K2823" s="954">
        <f t="shared" si="18"/>
        <v>108</v>
      </c>
      <c r="M2823" s="271"/>
      <c r="N2823" s="271"/>
      <c r="O2823" s="271"/>
    </row>
    <row r="2824" spans="3:15" s="421" customFormat="1" ht="15" customHeight="1">
      <c r="C2824" s="391">
        <v>845</v>
      </c>
      <c r="D2824" s="414" t="s">
        <v>2256</v>
      </c>
      <c r="E2824" s="417">
        <v>1341757</v>
      </c>
      <c r="F2824" s="1475" t="s">
        <v>3097</v>
      </c>
      <c r="G2824" s="1476"/>
      <c r="H2824" s="1477"/>
      <c r="I2824" s="424">
        <v>15</v>
      </c>
      <c r="J2824" s="417">
        <v>4.05</v>
      </c>
      <c r="K2824" s="954">
        <f t="shared" si="18"/>
        <v>60.75</v>
      </c>
      <c r="M2824" s="271"/>
      <c r="N2824" s="271"/>
      <c r="O2824" s="271"/>
    </row>
    <row r="2825" spans="3:15" s="421" customFormat="1" ht="15" customHeight="1">
      <c r="C2825" s="391">
        <v>846</v>
      </c>
      <c r="D2825" s="414" t="s">
        <v>2256</v>
      </c>
      <c r="E2825" s="417">
        <v>1249151</v>
      </c>
      <c r="F2825" s="1475" t="s">
        <v>1674</v>
      </c>
      <c r="G2825" s="1476"/>
      <c r="H2825" s="1477"/>
      <c r="I2825" s="424">
        <v>131</v>
      </c>
      <c r="J2825" s="417">
        <v>2.4</v>
      </c>
      <c r="K2825" s="954">
        <f t="shared" si="18"/>
        <v>314.39999999999998</v>
      </c>
      <c r="M2825" s="271"/>
      <c r="N2825" s="271"/>
      <c r="O2825" s="271"/>
    </row>
    <row r="2826" spans="3:15" s="421" customFormat="1" ht="15" customHeight="1">
      <c r="C2826" s="391">
        <v>847</v>
      </c>
      <c r="D2826" s="414" t="s">
        <v>2256</v>
      </c>
      <c r="E2826" s="417">
        <v>1249151</v>
      </c>
      <c r="F2826" s="1475" t="s">
        <v>1674</v>
      </c>
      <c r="G2826" s="1476"/>
      <c r="H2826" s="1477"/>
      <c r="I2826" s="424">
        <v>100</v>
      </c>
      <c r="J2826" s="417">
        <v>0.5</v>
      </c>
      <c r="K2826" s="954">
        <f t="shared" si="18"/>
        <v>50</v>
      </c>
      <c r="M2826" s="271"/>
      <c r="N2826" s="271"/>
      <c r="O2826" s="271"/>
    </row>
    <row r="2827" spans="3:15" s="421" customFormat="1" ht="15" customHeight="1">
      <c r="C2827" s="391">
        <v>848</v>
      </c>
      <c r="D2827" s="414" t="s">
        <v>2256</v>
      </c>
      <c r="E2827" s="417">
        <v>1249151</v>
      </c>
      <c r="F2827" s="1475" t="s">
        <v>1674</v>
      </c>
      <c r="G2827" s="1476"/>
      <c r="H2827" s="1477"/>
      <c r="I2827" s="424">
        <v>2</v>
      </c>
      <c r="J2827" s="417">
        <v>0.5</v>
      </c>
      <c r="K2827" s="954">
        <f t="shared" si="18"/>
        <v>1</v>
      </c>
      <c r="M2827" s="271"/>
      <c r="N2827" s="271"/>
      <c r="O2827" s="271"/>
    </row>
    <row r="2828" spans="3:15" s="421" customFormat="1" ht="15" customHeight="1">
      <c r="C2828" s="391">
        <v>849</v>
      </c>
      <c r="D2828" s="414" t="s">
        <v>2256</v>
      </c>
      <c r="E2828" s="417">
        <v>1249151</v>
      </c>
      <c r="F2828" s="1475" t="s">
        <v>1674</v>
      </c>
      <c r="G2828" s="1476"/>
      <c r="H2828" s="1477"/>
      <c r="I2828" s="424">
        <v>3</v>
      </c>
      <c r="J2828" s="417">
        <v>0.5</v>
      </c>
      <c r="K2828" s="954">
        <f t="shared" si="18"/>
        <v>1.5</v>
      </c>
      <c r="M2828" s="271"/>
      <c r="N2828" s="271"/>
      <c r="O2828" s="271"/>
    </row>
    <row r="2829" spans="3:15" s="421" customFormat="1" ht="15" customHeight="1">
      <c r="C2829" s="391">
        <v>850</v>
      </c>
      <c r="D2829" s="414" t="s">
        <v>2256</v>
      </c>
      <c r="E2829" s="417">
        <v>1249151</v>
      </c>
      <c r="F2829" s="1475" t="s">
        <v>1674</v>
      </c>
      <c r="G2829" s="1476"/>
      <c r="H2829" s="1477"/>
      <c r="I2829" s="424">
        <v>3</v>
      </c>
      <c r="J2829" s="417">
        <v>0.5</v>
      </c>
      <c r="K2829" s="954">
        <f t="shared" si="18"/>
        <v>1.5</v>
      </c>
      <c r="M2829" s="271"/>
      <c r="N2829" s="271"/>
      <c r="O2829" s="271"/>
    </row>
    <row r="2830" spans="3:15" s="421" customFormat="1" ht="15" customHeight="1">
      <c r="C2830" s="391">
        <v>851</v>
      </c>
      <c r="D2830" s="414" t="s">
        <v>2256</v>
      </c>
      <c r="E2830" s="417">
        <v>1249151</v>
      </c>
      <c r="F2830" s="1475" t="s">
        <v>1674</v>
      </c>
      <c r="G2830" s="1476"/>
      <c r="H2830" s="1477"/>
      <c r="I2830" s="424">
        <v>3</v>
      </c>
      <c r="J2830" s="417">
        <v>0.5</v>
      </c>
      <c r="K2830" s="954">
        <f t="shared" si="18"/>
        <v>1.5</v>
      </c>
      <c r="M2830" s="271"/>
      <c r="N2830" s="271"/>
      <c r="O2830" s="271"/>
    </row>
    <row r="2831" spans="3:15" s="421" customFormat="1" ht="15" customHeight="1">
      <c r="C2831" s="391">
        <v>852</v>
      </c>
      <c r="D2831" s="414" t="s">
        <v>2256</v>
      </c>
      <c r="E2831" s="417">
        <v>1249151</v>
      </c>
      <c r="F2831" s="1475" t="s">
        <v>1674</v>
      </c>
      <c r="G2831" s="1476"/>
      <c r="H2831" s="1477"/>
      <c r="I2831" s="424">
        <v>5</v>
      </c>
      <c r="J2831" s="417">
        <v>0.5</v>
      </c>
      <c r="K2831" s="954">
        <f t="shared" si="18"/>
        <v>2.5</v>
      </c>
      <c r="M2831" s="271"/>
      <c r="N2831" s="271"/>
      <c r="O2831" s="271"/>
    </row>
    <row r="2832" spans="3:15" s="421" customFormat="1" ht="15" customHeight="1">
      <c r="C2832" s="391">
        <v>853</v>
      </c>
      <c r="D2832" s="414" t="s">
        <v>2256</v>
      </c>
      <c r="E2832" s="417">
        <v>1249151</v>
      </c>
      <c r="F2832" s="1475" t="s">
        <v>1674</v>
      </c>
      <c r="G2832" s="1476"/>
      <c r="H2832" s="1477"/>
      <c r="I2832" s="424">
        <v>7</v>
      </c>
      <c r="J2832" s="417">
        <v>0.5</v>
      </c>
      <c r="K2832" s="954">
        <f t="shared" si="18"/>
        <v>3.5</v>
      </c>
      <c r="M2832" s="271"/>
      <c r="N2832" s="271"/>
      <c r="O2832" s="271"/>
    </row>
    <row r="2833" spans="3:15" s="421" customFormat="1" ht="15" customHeight="1">
      <c r="C2833" s="391">
        <v>854</v>
      </c>
      <c r="D2833" s="414" t="s">
        <v>2256</v>
      </c>
      <c r="E2833" s="417">
        <v>1249151</v>
      </c>
      <c r="F2833" s="1475" t="s">
        <v>1674</v>
      </c>
      <c r="G2833" s="1476"/>
      <c r="H2833" s="1477"/>
      <c r="I2833" s="424">
        <v>5</v>
      </c>
      <c r="J2833" s="417">
        <v>0.5</v>
      </c>
      <c r="K2833" s="954">
        <f t="shared" si="18"/>
        <v>2.5</v>
      </c>
      <c r="M2833" s="271"/>
      <c r="N2833" s="271"/>
      <c r="O2833" s="271"/>
    </row>
    <row r="2834" spans="3:15" s="421" customFormat="1" ht="15" customHeight="1">
      <c r="C2834" s="391">
        <v>855</v>
      </c>
      <c r="D2834" s="414" t="s">
        <v>2256</v>
      </c>
      <c r="E2834" s="417">
        <v>1249151</v>
      </c>
      <c r="F2834" s="1475" t="s">
        <v>1674</v>
      </c>
      <c r="G2834" s="1476"/>
      <c r="H2834" s="1477"/>
      <c r="I2834" s="424">
        <v>3</v>
      </c>
      <c r="J2834" s="417">
        <v>0.5</v>
      </c>
      <c r="K2834" s="954">
        <f t="shared" si="18"/>
        <v>1.5</v>
      </c>
      <c r="M2834" s="271"/>
      <c r="N2834" s="271"/>
      <c r="O2834" s="271"/>
    </row>
    <row r="2835" spans="3:15" s="421" customFormat="1" ht="15" customHeight="1">
      <c r="C2835" s="391">
        <v>856</v>
      </c>
      <c r="D2835" s="414" t="s">
        <v>2256</v>
      </c>
      <c r="E2835" s="417">
        <v>1225421</v>
      </c>
      <c r="F2835" s="1475" t="s">
        <v>3335</v>
      </c>
      <c r="G2835" s="1476"/>
      <c r="H2835" s="1477"/>
      <c r="I2835" s="424">
        <v>1</v>
      </c>
      <c r="J2835" s="417">
        <v>10</v>
      </c>
      <c r="K2835" s="954">
        <f t="shared" si="18"/>
        <v>10</v>
      </c>
      <c r="M2835" s="271"/>
      <c r="N2835" s="271"/>
      <c r="O2835" s="271"/>
    </row>
    <row r="2836" spans="3:15" s="421" customFormat="1" ht="15" customHeight="1">
      <c r="C2836" s="391">
        <v>857</v>
      </c>
      <c r="D2836" s="414" t="s">
        <v>2256</v>
      </c>
      <c r="E2836" s="417">
        <v>1745568</v>
      </c>
      <c r="F2836" s="1475" t="s">
        <v>3352</v>
      </c>
      <c r="G2836" s="1476"/>
      <c r="H2836" s="1477"/>
      <c r="I2836" s="424">
        <v>6</v>
      </c>
      <c r="J2836" s="417">
        <v>15</v>
      </c>
      <c r="K2836" s="954">
        <f t="shared" si="18"/>
        <v>90</v>
      </c>
      <c r="M2836" s="271"/>
      <c r="N2836" s="271"/>
      <c r="O2836" s="271"/>
    </row>
    <row r="2837" spans="3:15" s="421" customFormat="1" ht="15" customHeight="1">
      <c r="C2837" s="391">
        <v>858</v>
      </c>
      <c r="D2837" s="414" t="s">
        <v>2256</v>
      </c>
      <c r="E2837" s="417">
        <v>1400627</v>
      </c>
      <c r="F2837" s="1475" t="s">
        <v>3337</v>
      </c>
      <c r="G2837" s="1476"/>
      <c r="H2837" s="1477"/>
      <c r="I2837" s="424">
        <v>5</v>
      </c>
      <c r="J2837" s="417">
        <v>15</v>
      </c>
      <c r="K2837" s="954">
        <f t="shared" si="18"/>
        <v>75</v>
      </c>
      <c r="M2837" s="271"/>
      <c r="N2837" s="271"/>
      <c r="O2837" s="271"/>
    </row>
    <row r="2838" spans="3:15" s="421" customFormat="1" ht="15" customHeight="1">
      <c r="C2838" s="391">
        <v>859</v>
      </c>
      <c r="D2838" s="414" t="s">
        <v>2256</v>
      </c>
      <c r="E2838" s="417">
        <v>1400627</v>
      </c>
      <c r="F2838" s="1475" t="s">
        <v>3337</v>
      </c>
      <c r="G2838" s="1476"/>
      <c r="H2838" s="1477"/>
      <c r="I2838" s="424">
        <v>3</v>
      </c>
      <c r="J2838" s="417">
        <v>15</v>
      </c>
      <c r="K2838" s="954">
        <f t="shared" si="18"/>
        <v>45</v>
      </c>
      <c r="M2838" s="271"/>
      <c r="N2838" s="271"/>
      <c r="O2838" s="271"/>
    </row>
    <row r="2839" spans="3:15" s="421" customFormat="1" ht="15" customHeight="1">
      <c r="C2839" s="391">
        <v>860</v>
      </c>
      <c r="D2839" s="414" t="s">
        <v>2256</v>
      </c>
      <c r="E2839" s="417">
        <v>1400627</v>
      </c>
      <c r="F2839" s="1475" t="s">
        <v>3337</v>
      </c>
      <c r="G2839" s="1476"/>
      <c r="H2839" s="1477"/>
      <c r="I2839" s="424">
        <v>3</v>
      </c>
      <c r="J2839" s="417">
        <v>15</v>
      </c>
      <c r="K2839" s="954">
        <f t="shared" ref="K2839:K2902" si="19">I2839*J2839</f>
        <v>45</v>
      </c>
      <c r="M2839" s="271"/>
      <c r="N2839" s="271"/>
      <c r="O2839" s="271"/>
    </row>
    <row r="2840" spans="3:15" s="421" customFormat="1" ht="15" customHeight="1">
      <c r="C2840" s="391">
        <v>861</v>
      </c>
      <c r="D2840" s="414" t="s">
        <v>2256</v>
      </c>
      <c r="E2840" s="417">
        <v>1225421</v>
      </c>
      <c r="F2840" s="1475" t="s">
        <v>3300</v>
      </c>
      <c r="G2840" s="1476"/>
      <c r="H2840" s="1477"/>
      <c r="I2840" s="424">
        <v>33</v>
      </c>
      <c r="J2840" s="417">
        <v>4</v>
      </c>
      <c r="K2840" s="954">
        <f t="shared" si="19"/>
        <v>132</v>
      </c>
      <c r="M2840" s="271"/>
      <c r="N2840" s="271"/>
      <c r="O2840" s="271"/>
    </row>
    <row r="2841" spans="3:15" s="421" customFormat="1" ht="15" customHeight="1">
      <c r="C2841" s="391">
        <v>862</v>
      </c>
      <c r="D2841" s="414" t="s">
        <v>2256</v>
      </c>
      <c r="E2841" s="417">
        <v>1031402</v>
      </c>
      <c r="F2841" s="1475" t="s">
        <v>3300</v>
      </c>
      <c r="G2841" s="1476"/>
      <c r="H2841" s="1477"/>
      <c r="I2841" s="424">
        <v>25</v>
      </c>
      <c r="J2841" s="417">
        <v>15</v>
      </c>
      <c r="K2841" s="954">
        <f t="shared" si="19"/>
        <v>375</v>
      </c>
      <c r="M2841" s="271"/>
      <c r="N2841" s="271"/>
      <c r="O2841" s="271"/>
    </row>
    <row r="2842" spans="3:15" s="421" customFormat="1" ht="15" customHeight="1">
      <c r="C2842" s="391">
        <v>863</v>
      </c>
      <c r="D2842" s="414" t="s">
        <v>2256</v>
      </c>
      <c r="E2842" s="417">
        <v>1031402</v>
      </c>
      <c r="F2842" s="1475" t="s">
        <v>3300</v>
      </c>
      <c r="G2842" s="1476"/>
      <c r="H2842" s="1477"/>
      <c r="I2842" s="424">
        <v>8</v>
      </c>
      <c r="J2842" s="417">
        <v>15</v>
      </c>
      <c r="K2842" s="954">
        <f t="shared" si="19"/>
        <v>120</v>
      </c>
      <c r="M2842" s="271"/>
      <c r="N2842" s="271"/>
      <c r="O2842" s="271"/>
    </row>
    <row r="2843" spans="3:15" s="421" customFormat="1" ht="15" customHeight="1">
      <c r="C2843" s="391">
        <v>864</v>
      </c>
      <c r="D2843" s="414" t="s">
        <v>2256</v>
      </c>
      <c r="E2843" s="417">
        <v>1645276</v>
      </c>
      <c r="F2843" s="1475" t="s">
        <v>5665</v>
      </c>
      <c r="G2843" s="1476"/>
      <c r="H2843" s="1477"/>
      <c r="I2843" s="424">
        <v>1</v>
      </c>
      <c r="J2843" s="417">
        <v>15</v>
      </c>
      <c r="K2843" s="954">
        <f t="shared" si="19"/>
        <v>15</v>
      </c>
      <c r="M2843" s="271"/>
      <c r="N2843" s="271"/>
      <c r="O2843" s="271"/>
    </row>
    <row r="2844" spans="3:15" s="421" customFormat="1" ht="15" customHeight="1">
      <c r="C2844" s="391">
        <v>865</v>
      </c>
      <c r="D2844" s="414" t="s">
        <v>2256</v>
      </c>
      <c r="E2844" s="417">
        <v>1366791</v>
      </c>
      <c r="F2844" s="1475" t="s">
        <v>3339</v>
      </c>
      <c r="G2844" s="1476"/>
      <c r="H2844" s="1477"/>
      <c r="I2844" s="424">
        <v>9</v>
      </c>
      <c r="J2844" s="417">
        <v>2.4</v>
      </c>
      <c r="K2844" s="954">
        <f t="shared" si="19"/>
        <v>21.599999999999998</v>
      </c>
      <c r="M2844" s="271"/>
      <c r="N2844" s="271"/>
      <c r="O2844" s="271"/>
    </row>
    <row r="2845" spans="3:15" s="421" customFormat="1" ht="15" customHeight="1">
      <c r="C2845" s="391">
        <v>866</v>
      </c>
      <c r="D2845" s="414" t="s">
        <v>2256</v>
      </c>
      <c r="E2845" s="417">
        <v>1354301</v>
      </c>
      <c r="F2845" s="1475" t="s">
        <v>3341</v>
      </c>
      <c r="G2845" s="1476"/>
      <c r="H2845" s="1477"/>
      <c r="I2845" s="424">
        <v>1</v>
      </c>
      <c r="J2845" s="417">
        <v>30</v>
      </c>
      <c r="K2845" s="954">
        <f t="shared" si="19"/>
        <v>30</v>
      </c>
      <c r="M2845" s="271"/>
      <c r="N2845" s="271"/>
      <c r="O2845" s="271"/>
    </row>
    <row r="2846" spans="3:15" s="421" customFormat="1" ht="15" customHeight="1">
      <c r="C2846" s="391">
        <v>867</v>
      </c>
      <c r="D2846" s="414" t="s">
        <v>2256</v>
      </c>
      <c r="E2846" s="417">
        <v>1306912</v>
      </c>
      <c r="F2846" s="1475" t="s">
        <v>3355</v>
      </c>
      <c r="G2846" s="1476"/>
      <c r="H2846" s="1477"/>
      <c r="I2846" s="424">
        <v>12</v>
      </c>
      <c r="J2846" s="417">
        <v>1</v>
      </c>
      <c r="K2846" s="954">
        <f t="shared" si="19"/>
        <v>12</v>
      </c>
      <c r="M2846" s="271"/>
      <c r="N2846" s="271"/>
      <c r="O2846" s="271"/>
    </row>
    <row r="2847" spans="3:15" s="421" customFormat="1" ht="15" customHeight="1">
      <c r="C2847" s="391">
        <v>868</v>
      </c>
      <c r="D2847" s="414" t="s">
        <v>2256</v>
      </c>
      <c r="E2847" s="417">
        <v>1306912</v>
      </c>
      <c r="F2847" s="1475" t="s">
        <v>3355</v>
      </c>
      <c r="G2847" s="1476"/>
      <c r="H2847" s="1477"/>
      <c r="I2847" s="424">
        <v>12</v>
      </c>
      <c r="J2847" s="417">
        <v>3</v>
      </c>
      <c r="K2847" s="954">
        <f t="shared" si="19"/>
        <v>36</v>
      </c>
      <c r="M2847" s="271"/>
      <c r="N2847" s="271"/>
      <c r="O2847" s="271"/>
    </row>
    <row r="2848" spans="3:15" s="421" customFormat="1" ht="15" customHeight="1">
      <c r="C2848" s="391">
        <v>869</v>
      </c>
      <c r="D2848" s="414" t="s">
        <v>2256</v>
      </c>
      <c r="E2848" s="417">
        <v>1369870</v>
      </c>
      <c r="F2848" s="1475" t="s">
        <v>3126</v>
      </c>
      <c r="G2848" s="1476"/>
      <c r="H2848" s="1477"/>
      <c r="I2848" s="424">
        <v>63</v>
      </c>
      <c r="J2848" s="417">
        <v>2</v>
      </c>
      <c r="K2848" s="954">
        <f t="shared" si="19"/>
        <v>126</v>
      </c>
      <c r="M2848" s="271"/>
      <c r="N2848" s="271"/>
      <c r="O2848" s="271"/>
    </row>
    <row r="2849" spans="3:15" s="421" customFormat="1" ht="15" customHeight="1">
      <c r="C2849" s="391">
        <v>870</v>
      </c>
      <c r="D2849" s="414" t="s">
        <v>2256</v>
      </c>
      <c r="E2849" s="417">
        <v>1369870</v>
      </c>
      <c r="F2849" s="1475" t="s">
        <v>3126</v>
      </c>
      <c r="G2849" s="1476"/>
      <c r="H2849" s="1477"/>
      <c r="I2849" s="424">
        <v>140</v>
      </c>
      <c r="J2849" s="417">
        <v>2</v>
      </c>
      <c r="K2849" s="954">
        <f t="shared" si="19"/>
        <v>280</v>
      </c>
      <c r="M2849" s="271"/>
      <c r="N2849" s="271"/>
      <c r="O2849" s="271"/>
    </row>
    <row r="2850" spans="3:15" s="421" customFormat="1" ht="15" customHeight="1">
      <c r="C2850" s="391">
        <v>871</v>
      </c>
      <c r="D2850" s="414" t="s">
        <v>2256</v>
      </c>
      <c r="E2850" s="417">
        <v>1034391</v>
      </c>
      <c r="F2850" s="1475" t="s">
        <v>3157</v>
      </c>
      <c r="G2850" s="1476"/>
      <c r="H2850" s="1477"/>
      <c r="I2850" s="424">
        <v>140</v>
      </c>
      <c r="J2850" s="417">
        <v>0.5</v>
      </c>
      <c r="K2850" s="954">
        <f t="shared" si="19"/>
        <v>70</v>
      </c>
      <c r="M2850" s="271"/>
      <c r="N2850" s="271"/>
      <c r="O2850" s="271"/>
    </row>
    <row r="2851" spans="3:15" s="421" customFormat="1" ht="15" customHeight="1">
      <c r="C2851" s="391">
        <v>872</v>
      </c>
      <c r="D2851" s="414" t="s">
        <v>2256</v>
      </c>
      <c r="E2851" s="417">
        <v>1034391</v>
      </c>
      <c r="F2851" s="1475" t="s">
        <v>3157</v>
      </c>
      <c r="G2851" s="1476"/>
      <c r="H2851" s="1477"/>
      <c r="I2851" s="424">
        <v>140</v>
      </c>
      <c r="J2851" s="417">
        <v>0.09</v>
      </c>
      <c r="K2851" s="954">
        <f t="shared" si="19"/>
        <v>12.6</v>
      </c>
      <c r="M2851" s="271"/>
      <c r="N2851" s="271"/>
      <c r="O2851" s="271"/>
    </row>
    <row r="2852" spans="3:15" s="421" customFormat="1" ht="15" customHeight="1">
      <c r="C2852" s="391">
        <v>873</v>
      </c>
      <c r="D2852" s="414" t="s">
        <v>2256</v>
      </c>
      <c r="E2852" s="417">
        <v>1562817</v>
      </c>
      <c r="F2852" s="1475" t="s">
        <v>3136</v>
      </c>
      <c r="G2852" s="1476"/>
      <c r="H2852" s="1477"/>
      <c r="I2852" s="424">
        <v>20</v>
      </c>
      <c r="J2852" s="417">
        <v>0.5</v>
      </c>
      <c r="K2852" s="954">
        <f t="shared" si="19"/>
        <v>10</v>
      </c>
      <c r="M2852" s="271"/>
      <c r="N2852" s="271"/>
      <c r="O2852" s="271"/>
    </row>
    <row r="2853" spans="3:15" s="421" customFormat="1" ht="15" customHeight="1">
      <c r="C2853" s="391">
        <v>874</v>
      </c>
      <c r="D2853" s="414" t="s">
        <v>2256</v>
      </c>
      <c r="E2853" s="417">
        <v>1562817</v>
      </c>
      <c r="F2853" s="1475" t="s">
        <v>3136</v>
      </c>
      <c r="G2853" s="1476"/>
      <c r="H2853" s="1477"/>
      <c r="I2853" s="424">
        <v>20</v>
      </c>
      <c r="J2853" s="417">
        <v>0.09</v>
      </c>
      <c r="K2853" s="954">
        <f t="shared" si="19"/>
        <v>1.7999999999999998</v>
      </c>
      <c r="M2853" s="271"/>
      <c r="N2853" s="271"/>
      <c r="O2853" s="271"/>
    </row>
    <row r="2854" spans="3:15" s="421" customFormat="1" ht="15" customHeight="1">
      <c r="C2854" s="391">
        <v>875</v>
      </c>
      <c r="D2854" s="414" t="s">
        <v>2256</v>
      </c>
      <c r="E2854" s="417">
        <v>1375102</v>
      </c>
      <c r="F2854" s="1475" t="s">
        <v>3185</v>
      </c>
      <c r="G2854" s="1476"/>
      <c r="H2854" s="1477"/>
      <c r="I2854" s="424">
        <v>160</v>
      </c>
      <c r="J2854" s="417">
        <v>1</v>
      </c>
      <c r="K2854" s="954">
        <f t="shared" si="19"/>
        <v>160</v>
      </c>
      <c r="M2854" s="271"/>
      <c r="N2854" s="271"/>
      <c r="O2854" s="271"/>
    </row>
    <row r="2855" spans="3:15" s="421" customFormat="1" ht="15" customHeight="1">
      <c r="C2855" s="391">
        <v>876</v>
      </c>
      <c r="D2855" s="414" t="s">
        <v>2256</v>
      </c>
      <c r="E2855" s="417">
        <v>1375102</v>
      </c>
      <c r="F2855" s="1475" t="s">
        <v>3185</v>
      </c>
      <c r="G2855" s="1476"/>
      <c r="H2855" s="1477"/>
      <c r="I2855" s="424">
        <v>142</v>
      </c>
      <c r="J2855" s="417">
        <v>0.09</v>
      </c>
      <c r="K2855" s="954">
        <f t="shared" si="19"/>
        <v>12.78</v>
      </c>
      <c r="M2855" s="271"/>
      <c r="N2855" s="271"/>
      <c r="O2855" s="271"/>
    </row>
    <row r="2856" spans="3:15" s="421" customFormat="1" ht="15" customHeight="1">
      <c r="C2856" s="391">
        <v>877</v>
      </c>
      <c r="D2856" s="414" t="s">
        <v>2256</v>
      </c>
      <c r="E2856" s="417">
        <v>1375102</v>
      </c>
      <c r="F2856" s="1475" t="s">
        <v>3185</v>
      </c>
      <c r="G2856" s="1476"/>
      <c r="H2856" s="1477"/>
      <c r="I2856" s="424">
        <v>18</v>
      </c>
      <c r="J2856" s="417">
        <v>0.09</v>
      </c>
      <c r="K2856" s="954">
        <f t="shared" si="19"/>
        <v>1.6199999999999999</v>
      </c>
      <c r="M2856" s="271"/>
      <c r="N2856" s="271"/>
      <c r="O2856" s="271"/>
    </row>
    <row r="2857" spans="3:15" s="421" customFormat="1" ht="15" customHeight="1">
      <c r="C2857" s="391">
        <v>878</v>
      </c>
      <c r="D2857" s="414" t="s">
        <v>2256</v>
      </c>
      <c r="E2857" s="417">
        <v>1249146</v>
      </c>
      <c r="F2857" s="1475" t="s">
        <v>3137</v>
      </c>
      <c r="G2857" s="1476"/>
      <c r="H2857" s="1477"/>
      <c r="I2857" s="424">
        <v>93</v>
      </c>
      <c r="J2857" s="417">
        <v>1</v>
      </c>
      <c r="K2857" s="954">
        <f t="shared" si="19"/>
        <v>93</v>
      </c>
      <c r="M2857" s="271"/>
      <c r="N2857" s="271"/>
      <c r="O2857" s="271"/>
    </row>
    <row r="2858" spans="3:15" s="421" customFormat="1" ht="15" customHeight="1">
      <c r="C2858" s="391">
        <v>879</v>
      </c>
      <c r="D2858" s="414" t="s">
        <v>2256</v>
      </c>
      <c r="E2858" s="417">
        <v>1249146</v>
      </c>
      <c r="F2858" s="1475" t="s">
        <v>3137</v>
      </c>
      <c r="G2858" s="1476"/>
      <c r="H2858" s="1477"/>
      <c r="I2858" s="424">
        <v>30</v>
      </c>
      <c r="J2858" s="417">
        <v>2</v>
      </c>
      <c r="K2858" s="954">
        <f t="shared" si="19"/>
        <v>60</v>
      </c>
      <c r="M2858" s="271"/>
      <c r="N2858" s="271"/>
      <c r="O2858" s="271"/>
    </row>
    <row r="2859" spans="3:15" s="421" customFormat="1" ht="15" customHeight="1">
      <c r="C2859" s="391">
        <v>880</v>
      </c>
      <c r="D2859" s="414" t="s">
        <v>2256</v>
      </c>
      <c r="E2859" s="417">
        <v>1249146</v>
      </c>
      <c r="F2859" s="1475" t="s">
        <v>3137</v>
      </c>
      <c r="G2859" s="1476"/>
      <c r="H2859" s="1477"/>
      <c r="I2859" s="424">
        <v>35</v>
      </c>
      <c r="J2859" s="417">
        <v>2</v>
      </c>
      <c r="K2859" s="954">
        <f t="shared" si="19"/>
        <v>70</v>
      </c>
      <c r="M2859" s="271"/>
      <c r="N2859" s="271"/>
      <c r="O2859" s="271"/>
    </row>
    <row r="2860" spans="3:15" s="421" customFormat="1" ht="15" customHeight="1">
      <c r="C2860" s="391">
        <v>881</v>
      </c>
      <c r="D2860" s="414" t="s">
        <v>2256</v>
      </c>
      <c r="E2860" s="417">
        <v>1249146</v>
      </c>
      <c r="F2860" s="1475" t="s">
        <v>3137</v>
      </c>
      <c r="G2860" s="1476"/>
      <c r="H2860" s="1477"/>
      <c r="I2860" s="424">
        <v>100</v>
      </c>
      <c r="J2860" s="417">
        <v>2</v>
      </c>
      <c r="K2860" s="954">
        <f t="shared" si="19"/>
        <v>200</v>
      </c>
      <c r="M2860" s="271"/>
      <c r="N2860" s="271"/>
      <c r="O2860" s="271"/>
    </row>
    <row r="2861" spans="3:15" s="421" customFormat="1" ht="15" customHeight="1">
      <c r="C2861" s="391">
        <v>882</v>
      </c>
      <c r="D2861" s="414" t="s">
        <v>2256</v>
      </c>
      <c r="E2861" s="417">
        <v>1249146</v>
      </c>
      <c r="F2861" s="1475" t="s">
        <v>3137</v>
      </c>
      <c r="G2861" s="1476"/>
      <c r="H2861" s="1477"/>
      <c r="I2861" s="424">
        <v>3</v>
      </c>
      <c r="J2861" s="417">
        <v>2</v>
      </c>
      <c r="K2861" s="954">
        <f t="shared" si="19"/>
        <v>6</v>
      </c>
      <c r="M2861" s="271"/>
      <c r="N2861" s="271"/>
      <c r="O2861" s="271"/>
    </row>
    <row r="2862" spans="3:15" s="421" customFormat="1" ht="15" customHeight="1">
      <c r="C2862" s="391">
        <v>883</v>
      </c>
      <c r="D2862" s="414" t="s">
        <v>2256</v>
      </c>
      <c r="E2862" s="417">
        <v>1249146</v>
      </c>
      <c r="F2862" s="1475" t="s">
        <v>3137</v>
      </c>
      <c r="G2862" s="1476"/>
      <c r="H2862" s="1477"/>
      <c r="I2862" s="424">
        <v>60</v>
      </c>
      <c r="J2862" s="417">
        <v>2</v>
      </c>
      <c r="K2862" s="954">
        <f t="shared" si="19"/>
        <v>120</v>
      </c>
      <c r="M2862" s="271"/>
      <c r="N2862" s="271"/>
      <c r="O2862" s="271"/>
    </row>
    <row r="2863" spans="3:15" s="421" customFormat="1" ht="15" customHeight="1">
      <c r="C2863" s="391">
        <v>884</v>
      </c>
      <c r="D2863" s="414" t="s">
        <v>2256</v>
      </c>
      <c r="E2863" s="417">
        <v>1249146</v>
      </c>
      <c r="F2863" s="1475" t="s">
        <v>3137</v>
      </c>
      <c r="G2863" s="1476"/>
      <c r="H2863" s="1477"/>
      <c r="I2863" s="424">
        <v>2</v>
      </c>
      <c r="J2863" s="417">
        <v>2</v>
      </c>
      <c r="K2863" s="954">
        <f t="shared" si="19"/>
        <v>4</v>
      </c>
      <c r="M2863" s="271"/>
      <c r="N2863" s="271"/>
      <c r="O2863" s="271"/>
    </row>
    <row r="2864" spans="3:15" s="421" customFormat="1" ht="15" customHeight="1">
      <c r="C2864" s="391">
        <v>885</v>
      </c>
      <c r="D2864" s="414" t="s">
        <v>2256</v>
      </c>
      <c r="E2864" s="417">
        <v>1249146</v>
      </c>
      <c r="F2864" s="1475" t="s">
        <v>3137</v>
      </c>
      <c r="G2864" s="1476"/>
      <c r="H2864" s="1477"/>
      <c r="I2864" s="424">
        <v>3</v>
      </c>
      <c r="J2864" s="417">
        <v>2</v>
      </c>
      <c r="K2864" s="954">
        <f t="shared" si="19"/>
        <v>6</v>
      </c>
      <c r="M2864" s="271"/>
      <c r="N2864" s="271"/>
      <c r="O2864" s="271"/>
    </row>
    <row r="2865" spans="3:15" s="421" customFormat="1" ht="15" customHeight="1">
      <c r="C2865" s="391">
        <v>886</v>
      </c>
      <c r="D2865" s="414" t="s">
        <v>2256</v>
      </c>
      <c r="E2865" s="417">
        <v>1249146</v>
      </c>
      <c r="F2865" s="1475" t="s">
        <v>3137</v>
      </c>
      <c r="G2865" s="1476"/>
      <c r="H2865" s="1477"/>
      <c r="I2865" s="424">
        <v>3</v>
      </c>
      <c r="J2865" s="417">
        <v>2</v>
      </c>
      <c r="K2865" s="954">
        <f t="shared" si="19"/>
        <v>6</v>
      </c>
      <c r="M2865" s="271"/>
      <c r="N2865" s="271"/>
      <c r="O2865" s="271"/>
    </row>
    <row r="2866" spans="3:15" s="421" customFormat="1" ht="15" customHeight="1">
      <c r="C2866" s="391">
        <v>887</v>
      </c>
      <c r="D2866" s="414" t="s">
        <v>2256</v>
      </c>
      <c r="E2866" s="417">
        <v>1249146</v>
      </c>
      <c r="F2866" s="1475" t="s">
        <v>3137</v>
      </c>
      <c r="G2866" s="1476"/>
      <c r="H2866" s="1477"/>
      <c r="I2866" s="424">
        <v>3</v>
      </c>
      <c r="J2866" s="417">
        <v>2</v>
      </c>
      <c r="K2866" s="954">
        <f t="shared" si="19"/>
        <v>6</v>
      </c>
      <c r="M2866" s="271"/>
      <c r="N2866" s="271"/>
      <c r="O2866" s="271"/>
    </row>
    <row r="2867" spans="3:15" s="421" customFormat="1" ht="15" customHeight="1">
      <c r="C2867" s="391">
        <v>888</v>
      </c>
      <c r="D2867" s="414" t="s">
        <v>2256</v>
      </c>
      <c r="E2867" s="417">
        <v>1249146</v>
      </c>
      <c r="F2867" s="1475" t="s">
        <v>3137</v>
      </c>
      <c r="G2867" s="1476"/>
      <c r="H2867" s="1477"/>
      <c r="I2867" s="424">
        <v>5</v>
      </c>
      <c r="J2867" s="417">
        <v>2</v>
      </c>
      <c r="K2867" s="954">
        <f t="shared" si="19"/>
        <v>10</v>
      </c>
      <c r="M2867" s="271"/>
      <c r="N2867" s="271"/>
      <c r="O2867" s="271"/>
    </row>
    <row r="2868" spans="3:15" s="421" customFormat="1" ht="15" customHeight="1">
      <c r="C2868" s="391">
        <v>889</v>
      </c>
      <c r="D2868" s="414" t="s">
        <v>2256</v>
      </c>
      <c r="E2868" s="417">
        <v>1249146</v>
      </c>
      <c r="F2868" s="1475" t="s">
        <v>3137</v>
      </c>
      <c r="G2868" s="1476"/>
      <c r="H2868" s="1477"/>
      <c r="I2868" s="424">
        <v>7</v>
      </c>
      <c r="J2868" s="417">
        <v>2</v>
      </c>
      <c r="K2868" s="954">
        <f t="shared" si="19"/>
        <v>14</v>
      </c>
      <c r="M2868" s="271"/>
      <c r="N2868" s="271"/>
      <c r="O2868" s="271"/>
    </row>
    <row r="2869" spans="3:15" s="421" customFormat="1" ht="15" customHeight="1">
      <c r="C2869" s="391">
        <v>890</v>
      </c>
      <c r="D2869" s="414" t="s">
        <v>2256</v>
      </c>
      <c r="E2869" s="417">
        <v>1249146</v>
      </c>
      <c r="F2869" s="1475" t="s">
        <v>3137</v>
      </c>
      <c r="G2869" s="1476"/>
      <c r="H2869" s="1477"/>
      <c r="I2869" s="424">
        <v>5</v>
      </c>
      <c r="J2869" s="417">
        <v>2</v>
      </c>
      <c r="K2869" s="954">
        <f t="shared" si="19"/>
        <v>10</v>
      </c>
      <c r="M2869" s="271"/>
      <c r="N2869" s="271"/>
      <c r="O2869" s="271"/>
    </row>
    <row r="2870" spans="3:15" s="421" customFormat="1" ht="15" customHeight="1">
      <c r="C2870" s="391">
        <v>891</v>
      </c>
      <c r="D2870" s="414" t="s">
        <v>2256</v>
      </c>
      <c r="E2870" s="417">
        <v>1249146</v>
      </c>
      <c r="F2870" s="1475" t="s">
        <v>3137</v>
      </c>
      <c r="G2870" s="1476"/>
      <c r="H2870" s="1477"/>
      <c r="I2870" s="424">
        <v>20</v>
      </c>
      <c r="J2870" s="417">
        <v>2</v>
      </c>
      <c r="K2870" s="954">
        <f t="shared" si="19"/>
        <v>40</v>
      </c>
      <c r="M2870" s="271"/>
      <c r="N2870" s="271"/>
      <c r="O2870" s="271"/>
    </row>
    <row r="2871" spans="3:15" s="421" customFormat="1" ht="15" customHeight="1">
      <c r="C2871" s="391">
        <v>892</v>
      </c>
      <c r="D2871" s="414" t="s">
        <v>2256</v>
      </c>
      <c r="E2871" s="417">
        <v>1249146</v>
      </c>
      <c r="F2871" s="1475" t="s">
        <v>3137</v>
      </c>
      <c r="G2871" s="1476"/>
      <c r="H2871" s="1477"/>
      <c r="I2871" s="424">
        <v>6</v>
      </c>
      <c r="J2871" s="417">
        <v>2</v>
      </c>
      <c r="K2871" s="954">
        <f t="shared" si="19"/>
        <v>12</v>
      </c>
      <c r="M2871" s="271"/>
      <c r="N2871" s="271"/>
      <c r="O2871" s="271"/>
    </row>
    <row r="2872" spans="3:15" s="421" customFormat="1" ht="15" customHeight="1">
      <c r="C2872" s="391">
        <v>893</v>
      </c>
      <c r="D2872" s="414" t="s">
        <v>2256</v>
      </c>
      <c r="E2872" s="417">
        <v>1249146</v>
      </c>
      <c r="F2872" s="1475" t="s">
        <v>3137</v>
      </c>
      <c r="G2872" s="1476"/>
      <c r="H2872" s="1477"/>
      <c r="I2872" s="424">
        <v>11</v>
      </c>
      <c r="J2872" s="417">
        <v>2</v>
      </c>
      <c r="K2872" s="954">
        <f t="shared" si="19"/>
        <v>22</v>
      </c>
      <c r="M2872" s="271"/>
      <c r="N2872" s="271"/>
      <c r="O2872" s="271"/>
    </row>
    <row r="2873" spans="3:15" s="421" customFormat="1" ht="15" customHeight="1">
      <c r="C2873" s="391">
        <v>894</v>
      </c>
      <c r="D2873" s="414" t="s">
        <v>2256</v>
      </c>
      <c r="E2873" s="417">
        <v>1088765</v>
      </c>
      <c r="F2873" s="1475" t="s">
        <v>2251</v>
      </c>
      <c r="G2873" s="1476"/>
      <c r="H2873" s="1477"/>
      <c r="I2873" s="424">
        <v>19</v>
      </c>
      <c r="J2873" s="417">
        <v>1.5</v>
      </c>
      <c r="K2873" s="954">
        <f t="shared" si="19"/>
        <v>28.5</v>
      </c>
      <c r="M2873" s="271"/>
      <c r="N2873" s="271"/>
      <c r="O2873" s="271"/>
    </row>
    <row r="2874" spans="3:15" s="421" customFormat="1" ht="15" customHeight="1">
      <c r="C2874" s="391">
        <v>895</v>
      </c>
      <c r="D2874" s="414" t="s">
        <v>2256</v>
      </c>
      <c r="E2874" s="417">
        <v>1088765</v>
      </c>
      <c r="F2874" s="1475" t="s">
        <v>2251</v>
      </c>
      <c r="G2874" s="1476"/>
      <c r="H2874" s="1477"/>
      <c r="I2874" s="424">
        <v>11</v>
      </c>
      <c r="J2874" s="417">
        <v>1.5</v>
      </c>
      <c r="K2874" s="954">
        <f t="shared" si="19"/>
        <v>16.5</v>
      </c>
      <c r="M2874" s="271"/>
      <c r="N2874" s="271"/>
      <c r="O2874" s="271"/>
    </row>
    <row r="2875" spans="3:15" s="421" customFormat="1" ht="15" customHeight="1">
      <c r="C2875" s="391">
        <v>896</v>
      </c>
      <c r="D2875" s="414" t="s">
        <v>2256</v>
      </c>
      <c r="E2875" s="417">
        <v>1400498</v>
      </c>
      <c r="F2875" s="1475" t="s">
        <v>3100</v>
      </c>
      <c r="G2875" s="1476"/>
      <c r="H2875" s="1477"/>
      <c r="I2875" s="424">
        <v>56</v>
      </c>
      <c r="J2875" s="417">
        <v>1</v>
      </c>
      <c r="K2875" s="954">
        <f t="shared" si="19"/>
        <v>56</v>
      </c>
      <c r="M2875" s="271"/>
      <c r="N2875" s="271"/>
      <c r="O2875" s="271"/>
    </row>
    <row r="2876" spans="3:15" s="421" customFormat="1" ht="15" customHeight="1">
      <c r="C2876" s="391">
        <v>897</v>
      </c>
      <c r="D2876" s="414" t="s">
        <v>2256</v>
      </c>
      <c r="E2876" s="417">
        <v>1400498</v>
      </c>
      <c r="F2876" s="1475" t="s">
        <v>3100</v>
      </c>
      <c r="G2876" s="1476"/>
      <c r="H2876" s="1477"/>
      <c r="I2876" s="424">
        <v>3</v>
      </c>
      <c r="J2876" s="417">
        <v>1</v>
      </c>
      <c r="K2876" s="954">
        <f t="shared" si="19"/>
        <v>3</v>
      </c>
      <c r="M2876" s="271"/>
      <c r="N2876" s="271"/>
      <c r="O2876" s="271"/>
    </row>
    <row r="2877" spans="3:15" s="421" customFormat="1" ht="15" customHeight="1">
      <c r="C2877" s="391">
        <v>898</v>
      </c>
      <c r="D2877" s="414" t="s">
        <v>2256</v>
      </c>
      <c r="E2877" s="417">
        <v>1400498</v>
      </c>
      <c r="F2877" s="1475" t="s">
        <v>3100</v>
      </c>
      <c r="G2877" s="1476"/>
      <c r="H2877" s="1477"/>
      <c r="I2877" s="424">
        <v>2</v>
      </c>
      <c r="J2877" s="417">
        <v>1</v>
      </c>
      <c r="K2877" s="954">
        <f t="shared" si="19"/>
        <v>2</v>
      </c>
      <c r="M2877" s="271"/>
      <c r="N2877" s="271"/>
      <c r="O2877" s="271"/>
    </row>
    <row r="2878" spans="3:15" s="421" customFormat="1" ht="15" customHeight="1">
      <c r="C2878" s="391">
        <v>899</v>
      </c>
      <c r="D2878" s="414" t="s">
        <v>2256</v>
      </c>
      <c r="E2878" s="417">
        <v>1400498</v>
      </c>
      <c r="F2878" s="1475" t="s">
        <v>3100</v>
      </c>
      <c r="G2878" s="1476"/>
      <c r="H2878" s="1477"/>
      <c r="I2878" s="424">
        <v>3</v>
      </c>
      <c r="J2878" s="417">
        <v>1</v>
      </c>
      <c r="K2878" s="954">
        <f t="shared" si="19"/>
        <v>3</v>
      </c>
      <c r="M2878" s="271"/>
      <c r="N2878" s="271"/>
      <c r="O2878" s="271"/>
    </row>
    <row r="2879" spans="3:15" s="421" customFormat="1" ht="15" customHeight="1">
      <c r="C2879" s="391">
        <v>900</v>
      </c>
      <c r="D2879" s="414" t="s">
        <v>2256</v>
      </c>
      <c r="E2879" s="417">
        <v>1400498</v>
      </c>
      <c r="F2879" s="1475" t="s">
        <v>3100</v>
      </c>
      <c r="G2879" s="1476"/>
      <c r="H2879" s="1477"/>
      <c r="I2879" s="424">
        <v>3</v>
      </c>
      <c r="J2879" s="417">
        <v>1</v>
      </c>
      <c r="K2879" s="954">
        <f t="shared" si="19"/>
        <v>3</v>
      </c>
      <c r="M2879" s="271"/>
      <c r="N2879" s="271"/>
      <c r="O2879" s="271"/>
    </row>
    <row r="2880" spans="3:15" s="421" customFormat="1" ht="15.6" customHeight="1">
      <c r="C2880" s="391">
        <v>901</v>
      </c>
      <c r="D2880" s="414" t="s">
        <v>2256</v>
      </c>
      <c r="E2880" s="417">
        <v>1400498</v>
      </c>
      <c r="F2880" s="1475" t="s">
        <v>3100</v>
      </c>
      <c r="G2880" s="1476"/>
      <c r="H2880" s="1477"/>
      <c r="I2880" s="424">
        <v>3</v>
      </c>
      <c r="J2880" s="417">
        <v>1</v>
      </c>
      <c r="K2880" s="954">
        <f t="shared" si="19"/>
        <v>3</v>
      </c>
      <c r="M2880" s="271"/>
      <c r="N2880" s="271"/>
      <c r="O2880" s="271"/>
    </row>
    <row r="2881" spans="3:15" s="421" customFormat="1" ht="18.75" customHeight="1">
      <c r="C2881" s="391">
        <v>902</v>
      </c>
      <c r="D2881" s="414" t="s">
        <v>2256</v>
      </c>
      <c r="E2881" s="417">
        <v>1400498</v>
      </c>
      <c r="F2881" s="1475" t="s">
        <v>3100</v>
      </c>
      <c r="G2881" s="1476"/>
      <c r="H2881" s="1477"/>
      <c r="I2881" s="424">
        <v>5</v>
      </c>
      <c r="J2881" s="417">
        <v>1</v>
      </c>
      <c r="K2881" s="954">
        <f t="shared" si="19"/>
        <v>5</v>
      </c>
      <c r="M2881" s="271"/>
      <c r="N2881" s="271"/>
      <c r="O2881" s="271"/>
    </row>
    <row r="2882" spans="3:15" s="421" customFormat="1" ht="19.5" customHeight="1">
      <c r="C2882" s="391">
        <v>903</v>
      </c>
      <c r="D2882" s="414" t="s">
        <v>2256</v>
      </c>
      <c r="E2882" s="417">
        <v>1400498</v>
      </c>
      <c r="F2882" s="1475" t="s">
        <v>3100</v>
      </c>
      <c r="G2882" s="1476"/>
      <c r="H2882" s="1477"/>
      <c r="I2882" s="424">
        <v>12</v>
      </c>
      <c r="J2882" s="417">
        <v>1</v>
      </c>
      <c r="K2882" s="954">
        <f t="shared" si="19"/>
        <v>12</v>
      </c>
      <c r="M2882" s="271"/>
      <c r="N2882" s="271"/>
      <c r="O2882" s="271"/>
    </row>
    <row r="2883" spans="3:15" s="421" customFormat="1" ht="15.6" customHeight="1">
      <c r="C2883" s="391">
        <v>904</v>
      </c>
      <c r="D2883" s="414" t="s">
        <v>2256</v>
      </c>
      <c r="E2883" s="417">
        <v>1400498</v>
      </c>
      <c r="F2883" s="1475" t="s">
        <v>3100</v>
      </c>
      <c r="G2883" s="1476"/>
      <c r="H2883" s="1477"/>
      <c r="I2883" s="424">
        <v>10</v>
      </c>
      <c r="J2883" s="417">
        <v>1</v>
      </c>
      <c r="K2883" s="954">
        <f t="shared" si="19"/>
        <v>10</v>
      </c>
      <c r="M2883" s="271"/>
      <c r="N2883" s="271"/>
      <c r="O2883" s="271"/>
    </row>
    <row r="2884" spans="3:15" s="421" customFormat="1" ht="19.5" customHeight="1">
      <c r="C2884" s="391">
        <v>905</v>
      </c>
      <c r="D2884" s="414" t="s">
        <v>2256</v>
      </c>
      <c r="E2884" s="417">
        <v>1400498</v>
      </c>
      <c r="F2884" s="1475" t="s">
        <v>3100</v>
      </c>
      <c r="G2884" s="1476"/>
      <c r="H2884" s="1477"/>
      <c r="I2884" s="424">
        <v>15</v>
      </c>
      <c r="J2884" s="417">
        <v>1</v>
      </c>
      <c r="K2884" s="954">
        <f t="shared" si="19"/>
        <v>15</v>
      </c>
      <c r="M2884" s="271"/>
      <c r="N2884" s="271"/>
      <c r="O2884" s="271"/>
    </row>
    <row r="2885" spans="3:15" s="421" customFormat="1" ht="15.75" customHeight="1">
      <c r="C2885" s="391">
        <v>906</v>
      </c>
      <c r="D2885" s="414" t="s">
        <v>2256</v>
      </c>
      <c r="E2885" s="417">
        <v>1229481</v>
      </c>
      <c r="F2885" s="1475" t="s">
        <v>5666</v>
      </c>
      <c r="G2885" s="1476"/>
      <c r="H2885" s="1477"/>
      <c r="I2885" s="424">
        <v>120</v>
      </c>
      <c r="J2885" s="417">
        <v>0.7</v>
      </c>
      <c r="K2885" s="954">
        <f t="shared" si="19"/>
        <v>84</v>
      </c>
      <c r="M2885" s="271"/>
      <c r="N2885" s="271"/>
      <c r="O2885" s="271"/>
    </row>
    <row r="2886" spans="3:15" s="421" customFormat="1" ht="15.6" customHeight="1">
      <c r="C2886" s="391">
        <v>907</v>
      </c>
      <c r="D2886" s="414" t="s">
        <v>2256</v>
      </c>
      <c r="E2886" s="417">
        <v>1343252</v>
      </c>
      <c r="F2886" s="1475" t="s">
        <v>3356</v>
      </c>
      <c r="G2886" s="1476"/>
      <c r="H2886" s="1477"/>
      <c r="I2886" s="424">
        <v>20</v>
      </c>
      <c r="J2886" s="417">
        <v>3.5</v>
      </c>
      <c r="K2886" s="954">
        <f t="shared" si="19"/>
        <v>70</v>
      </c>
      <c r="M2886" s="271"/>
      <c r="N2886" s="271"/>
      <c r="O2886" s="271"/>
    </row>
    <row r="2887" spans="3:15" ht="15" customHeight="1">
      <c r="C2887" s="391">
        <v>908</v>
      </c>
      <c r="D2887" s="414" t="s">
        <v>2256</v>
      </c>
      <c r="E2887" s="417">
        <v>1499073</v>
      </c>
      <c r="F2887" s="1475" t="s">
        <v>3255</v>
      </c>
      <c r="G2887" s="1476"/>
      <c r="H2887" s="1477"/>
      <c r="I2887" s="424">
        <v>9</v>
      </c>
      <c r="J2887" s="417">
        <v>0.4</v>
      </c>
      <c r="K2887" s="954">
        <f t="shared" si="19"/>
        <v>3.6</v>
      </c>
      <c r="M2887" s="271"/>
    </row>
    <row r="2888" spans="3:15" s="421" customFormat="1" ht="22.5" customHeight="1">
      <c r="C2888" s="391">
        <v>909</v>
      </c>
      <c r="D2888" s="414" t="s">
        <v>2256</v>
      </c>
      <c r="E2888" s="417">
        <v>1787353</v>
      </c>
      <c r="F2888" s="1475" t="s">
        <v>3317</v>
      </c>
      <c r="G2888" s="1476"/>
      <c r="H2888" s="1477"/>
      <c r="I2888" s="424">
        <v>1</v>
      </c>
      <c r="J2888" s="417">
        <v>0.5</v>
      </c>
      <c r="K2888" s="954">
        <f t="shared" si="19"/>
        <v>0.5</v>
      </c>
      <c r="M2888" s="271"/>
      <c r="N2888" s="271"/>
      <c r="O2888" s="271"/>
    </row>
    <row r="2889" spans="3:15" s="421" customFormat="1" ht="15.6" customHeight="1">
      <c r="C2889" s="391">
        <v>910</v>
      </c>
      <c r="D2889" s="414" t="s">
        <v>2256</v>
      </c>
      <c r="E2889" s="417">
        <v>1255017</v>
      </c>
      <c r="F2889" s="1475" t="s">
        <v>3317</v>
      </c>
      <c r="G2889" s="1476"/>
      <c r="H2889" s="1477"/>
      <c r="I2889" s="424">
        <v>1</v>
      </c>
      <c r="J2889" s="417">
        <v>0.36</v>
      </c>
      <c r="K2889" s="954">
        <f t="shared" si="19"/>
        <v>0.36</v>
      </c>
      <c r="M2889" s="271"/>
      <c r="N2889" s="271"/>
      <c r="O2889" s="271"/>
    </row>
    <row r="2890" spans="3:15" s="421" customFormat="1" ht="20.25" customHeight="1">
      <c r="C2890" s="391">
        <v>911</v>
      </c>
      <c r="D2890" s="414" t="s">
        <v>2256</v>
      </c>
      <c r="E2890" s="417">
        <v>1350217</v>
      </c>
      <c r="F2890" s="1475" t="s">
        <v>3259</v>
      </c>
      <c r="G2890" s="1476"/>
      <c r="H2890" s="1477"/>
      <c r="I2890" s="424">
        <v>2</v>
      </c>
      <c r="J2890" s="417">
        <v>2</v>
      </c>
      <c r="K2890" s="954">
        <f t="shared" si="19"/>
        <v>4</v>
      </c>
      <c r="M2890" s="271"/>
      <c r="N2890" s="271"/>
      <c r="O2890" s="271"/>
    </row>
    <row r="2891" spans="3:15" s="421" customFormat="1" ht="15.6" customHeight="1">
      <c r="C2891" s="391">
        <v>912</v>
      </c>
      <c r="D2891" s="414" t="s">
        <v>2256</v>
      </c>
      <c r="E2891" s="417">
        <v>1350217</v>
      </c>
      <c r="F2891" s="1475" t="s">
        <v>3259</v>
      </c>
      <c r="G2891" s="1476"/>
      <c r="H2891" s="1477"/>
      <c r="I2891" s="424">
        <v>2</v>
      </c>
      <c r="J2891" s="417">
        <v>3</v>
      </c>
      <c r="K2891" s="954">
        <f t="shared" si="19"/>
        <v>6</v>
      </c>
      <c r="M2891" s="271"/>
      <c r="N2891" s="271"/>
      <c r="O2891" s="271"/>
    </row>
    <row r="2892" spans="3:15" s="421" customFormat="1" ht="15.6" customHeight="1">
      <c r="C2892" s="391">
        <v>913</v>
      </c>
      <c r="D2892" s="414" t="s">
        <v>2256</v>
      </c>
      <c r="E2892" s="417">
        <v>1048178</v>
      </c>
      <c r="F2892" s="1475" t="s">
        <v>3138</v>
      </c>
      <c r="G2892" s="1476"/>
      <c r="H2892" s="1477"/>
      <c r="I2892" s="424">
        <v>21</v>
      </c>
      <c r="J2892" s="417">
        <v>0.1</v>
      </c>
      <c r="K2892" s="954">
        <f t="shared" si="19"/>
        <v>2.1</v>
      </c>
      <c r="M2892" s="271"/>
      <c r="N2892" s="271"/>
      <c r="O2892" s="271"/>
    </row>
    <row r="2893" spans="3:15" s="421" customFormat="1" ht="15.6" customHeight="1">
      <c r="C2893" s="391">
        <v>914</v>
      </c>
      <c r="D2893" s="414" t="s">
        <v>2256</v>
      </c>
      <c r="E2893" s="417">
        <v>1463166</v>
      </c>
      <c r="F2893" s="1475" t="s">
        <v>3262</v>
      </c>
      <c r="G2893" s="1476"/>
      <c r="H2893" s="1477"/>
      <c r="I2893" s="424">
        <v>300</v>
      </c>
      <c r="J2893" s="417">
        <v>0.1</v>
      </c>
      <c r="K2893" s="954">
        <f t="shared" si="19"/>
        <v>30</v>
      </c>
      <c r="M2893" s="271"/>
      <c r="N2893" s="271"/>
      <c r="O2893" s="271"/>
    </row>
    <row r="2894" spans="3:15" s="421" customFormat="1" ht="15.6" customHeight="1">
      <c r="C2894" s="391">
        <v>915</v>
      </c>
      <c r="D2894" s="414" t="s">
        <v>2256</v>
      </c>
      <c r="E2894" s="417">
        <v>1463244</v>
      </c>
      <c r="F2894" s="1475" t="s">
        <v>3127</v>
      </c>
      <c r="G2894" s="1476"/>
      <c r="H2894" s="1477"/>
      <c r="I2894" s="424">
        <v>86</v>
      </c>
      <c r="J2894" s="417">
        <v>0.1</v>
      </c>
      <c r="K2894" s="954">
        <f t="shared" si="19"/>
        <v>8.6</v>
      </c>
      <c r="M2894" s="271"/>
      <c r="N2894" s="271"/>
      <c r="O2894" s="271"/>
    </row>
    <row r="2895" spans="3:15" s="421" customFormat="1" ht="15.6" customHeight="1">
      <c r="C2895" s="391">
        <v>916</v>
      </c>
      <c r="D2895" s="414" t="s">
        <v>2256</v>
      </c>
      <c r="E2895" s="417">
        <v>1034150</v>
      </c>
      <c r="F2895" s="1475" t="s">
        <v>3140</v>
      </c>
      <c r="G2895" s="1476"/>
      <c r="H2895" s="1477"/>
      <c r="I2895" s="424">
        <v>44</v>
      </c>
      <c r="J2895" s="417">
        <v>0.1</v>
      </c>
      <c r="K2895" s="954">
        <f t="shared" si="19"/>
        <v>4.4000000000000004</v>
      </c>
      <c r="M2895" s="271"/>
      <c r="N2895" s="271"/>
      <c r="O2895" s="271"/>
    </row>
    <row r="2896" spans="3:15" s="421" customFormat="1" ht="15.6" customHeight="1">
      <c r="C2896" s="391">
        <v>917</v>
      </c>
      <c r="D2896" s="414" t="s">
        <v>2256</v>
      </c>
      <c r="E2896" s="417">
        <v>1034150</v>
      </c>
      <c r="F2896" s="1475" t="s">
        <v>3140</v>
      </c>
      <c r="G2896" s="1476"/>
      <c r="H2896" s="1477"/>
      <c r="I2896" s="424">
        <v>30</v>
      </c>
      <c r="J2896" s="417">
        <v>4</v>
      </c>
      <c r="K2896" s="954">
        <f t="shared" si="19"/>
        <v>120</v>
      </c>
      <c r="M2896" s="271"/>
      <c r="N2896" s="271"/>
      <c r="O2896" s="271"/>
    </row>
    <row r="2897" spans="3:15" s="421" customFormat="1" ht="15.6" customHeight="1">
      <c r="C2897" s="391">
        <v>918</v>
      </c>
      <c r="D2897" s="414" t="s">
        <v>2256</v>
      </c>
      <c r="E2897" s="417">
        <v>1088711</v>
      </c>
      <c r="F2897" s="1475" t="s">
        <v>3200</v>
      </c>
      <c r="G2897" s="1476"/>
      <c r="H2897" s="1477"/>
      <c r="I2897" s="424">
        <v>43</v>
      </c>
      <c r="J2897" s="417">
        <v>2.5</v>
      </c>
      <c r="K2897" s="954">
        <f t="shared" si="19"/>
        <v>107.5</v>
      </c>
      <c r="M2897" s="271"/>
      <c r="N2897" s="271"/>
      <c r="O2897" s="271"/>
    </row>
    <row r="2898" spans="3:15" s="421" customFormat="1" ht="15.6" customHeight="1">
      <c r="C2898" s="391">
        <v>919</v>
      </c>
      <c r="D2898" s="414" t="s">
        <v>2256</v>
      </c>
      <c r="E2898" s="417">
        <v>1088711</v>
      </c>
      <c r="F2898" s="1475" t="s">
        <v>3200</v>
      </c>
      <c r="G2898" s="1476"/>
      <c r="H2898" s="1477"/>
      <c r="I2898" s="424">
        <v>29</v>
      </c>
      <c r="J2898" s="417">
        <v>4</v>
      </c>
      <c r="K2898" s="954">
        <f t="shared" si="19"/>
        <v>116</v>
      </c>
      <c r="M2898" s="271"/>
      <c r="N2898" s="271"/>
      <c r="O2898" s="271"/>
    </row>
    <row r="2899" spans="3:15" s="421" customFormat="1" ht="15.6" customHeight="1">
      <c r="C2899" s="391">
        <v>920</v>
      </c>
      <c r="D2899" s="414" t="s">
        <v>2256</v>
      </c>
      <c r="E2899" s="417">
        <v>1088711</v>
      </c>
      <c r="F2899" s="1475" t="s">
        <v>3200</v>
      </c>
      <c r="G2899" s="1476"/>
      <c r="H2899" s="1477"/>
      <c r="I2899" s="424">
        <v>3</v>
      </c>
      <c r="J2899" s="417">
        <v>4</v>
      </c>
      <c r="K2899" s="954">
        <f t="shared" si="19"/>
        <v>12</v>
      </c>
      <c r="M2899" s="271"/>
      <c r="N2899" s="271"/>
      <c r="O2899" s="271"/>
    </row>
    <row r="2900" spans="3:15" s="421" customFormat="1" ht="15.6" customHeight="1">
      <c r="C2900" s="391">
        <v>921</v>
      </c>
      <c r="D2900" s="414" t="s">
        <v>2256</v>
      </c>
      <c r="E2900" s="417">
        <v>1088711</v>
      </c>
      <c r="F2900" s="1475" t="s">
        <v>3200</v>
      </c>
      <c r="G2900" s="1476"/>
      <c r="H2900" s="1477"/>
      <c r="I2900" s="424">
        <v>2</v>
      </c>
      <c r="J2900" s="417">
        <v>4</v>
      </c>
      <c r="K2900" s="954">
        <f t="shared" si="19"/>
        <v>8</v>
      </c>
      <c r="M2900" s="271"/>
      <c r="N2900" s="271"/>
      <c r="O2900" s="271"/>
    </row>
    <row r="2901" spans="3:15" s="421" customFormat="1" ht="15.6" customHeight="1">
      <c r="C2901" s="391">
        <v>922</v>
      </c>
      <c r="D2901" s="414" t="s">
        <v>2256</v>
      </c>
      <c r="E2901" s="417">
        <v>1088711</v>
      </c>
      <c r="F2901" s="1475" t="s">
        <v>3200</v>
      </c>
      <c r="G2901" s="1476"/>
      <c r="H2901" s="1477"/>
      <c r="I2901" s="424">
        <v>3</v>
      </c>
      <c r="J2901" s="417">
        <v>4</v>
      </c>
      <c r="K2901" s="954">
        <f t="shared" si="19"/>
        <v>12</v>
      </c>
      <c r="M2901" s="271"/>
      <c r="N2901" s="271"/>
      <c r="O2901" s="271"/>
    </row>
    <row r="2902" spans="3:15" s="421" customFormat="1" ht="15.6" customHeight="1">
      <c r="C2902" s="391">
        <v>923</v>
      </c>
      <c r="D2902" s="414" t="s">
        <v>2256</v>
      </c>
      <c r="E2902" s="417">
        <v>1088711</v>
      </c>
      <c r="F2902" s="1475" t="s">
        <v>3200</v>
      </c>
      <c r="G2902" s="1476"/>
      <c r="H2902" s="1477"/>
      <c r="I2902" s="424">
        <v>3</v>
      </c>
      <c r="J2902" s="417">
        <v>4</v>
      </c>
      <c r="K2902" s="954">
        <f t="shared" si="19"/>
        <v>12</v>
      </c>
      <c r="M2902" s="271"/>
      <c r="N2902" s="271"/>
      <c r="O2902" s="271"/>
    </row>
    <row r="2903" spans="3:15" s="421" customFormat="1" ht="15.6" customHeight="1">
      <c r="C2903" s="391">
        <v>924</v>
      </c>
      <c r="D2903" s="414" t="s">
        <v>2256</v>
      </c>
      <c r="E2903" s="417">
        <v>1088711</v>
      </c>
      <c r="F2903" s="1475" t="s">
        <v>3200</v>
      </c>
      <c r="G2903" s="1476"/>
      <c r="H2903" s="1477"/>
      <c r="I2903" s="424">
        <v>3</v>
      </c>
      <c r="J2903" s="417">
        <v>4</v>
      </c>
      <c r="K2903" s="954">
        <f t="shared" ref="K2903:K2966" si="20">I2903*J2903</f>
        <v>12</v>
      </c>
      <c r="M2903" s="271"/>
      <c r="N2903" s="271"/>
      <c r="O2903" s="271"/>
    </row>
    <row r="2904" spans="3:15" s="421" customFormat="1" ht="15.6" customHeight="1">
      <c r="C2904" s="391">
        <v>925</v>
      </c>
      <c r="D2904" s="414" t="s">
        <v>2256</v>
      </c>
      <c r="E2904" s="417">
        <v>1400353</v>
      </c>
      <c r="F2904" s="1475" t="s">
        <v>3141</v>
      </c>
      <c r="G2904" s="1476"/>
      <c r="H2904" s="1477"/>
      <c r="I2904" s="424">
        <v>100</v>
      </c>
      <c r="J2904" s="417">
        <v>3</v>
      </c>
      <c r="K2904" s="954">
        <f t="shared" si="20"/>
        <v>300</v>
      </c>
      <c r="M2904" s="271"/>
      <c r="N2904" s="271"/>
      <c r="O2904" s="271"/>
    </row>
    <row r="2905" spans="3:15" s="421" customFormat="1" ht="15.6" customHeight="1">
      <c r="C2905" s="391">
        <v>926</v>
      </c>
      <c r="D2905" s="414" t="s">
        <v>2256</v>
      </c>
      <c r="E2905" s="417">
        <v>1260244</v>
      </c>
      <c r="F2905" s="1475" t="s">
        <v>2239</v>
      </c>
      <c r="G2905" s="1476"/>
      <c r="H2905" s="1477"/>
      <c r="I2905" s="424">
        <v>20</v>
      </c>
      <c r="J2905" s="417">
        <v>3</v>
      </c>
      <c r="K2905" s="954">
        <f t="shared" si="20"/>
        <v>60</v>
      </c>
      <c r="M2905" s="271"/>
      <c r="N2905" s="271"/>
      <c r="O2905" s="271"/>
    </row>
    <row r="2906" spans="3:15" s="421" customFormat="1" ht="15.6" customHeight="1">
      <c r="C2906" s="391">
        <v>927</v>
      </c>
      <c r="D2906" s="414" t="s">
        <v>2256</v>
      </c>
      <c r="E2906" s="417">
        <v>1260244</v>
      </c>
      <c r="F2906" s="1475" t="s">
        <v>2239</v>
      </c>
      <c r="G2906" s="1476"/>
      <c r="H2906" s="1477"/>
      <c r="I2906" s="424">
        <v>20</v>
      </c>
      <c r="J2906" s="417">
        <v>3</v>
      </c>
      <c r="K2906" s="954">
        <f t="shared" si="20"/>
        <v>60</v>
      </c>
      <c r="M2906" s="271"/>
      <c r="N2906" s="271"/>
      <c r="O2906" s="271"/>
    </row>
    <row r="2907" spans="3:15" s="421" customFormat="1" ht="15.6" customHeight="1">
      <c r="C2907" s="391">
        <v>928</v>
      </c>
      <c r="D2907" s="414" t="s">
        <v>2256</v>
      </c>
      <c r="E2907" s="417">
        <v>1260244</v>
      </c>
      <c r="F2907" s="1475" t="s">
        <v>2239</v>
      </c>
      <c r="G2907" s="1476"/>
      <c r="H2907" s="1477"/>
      <c r="I2907" s="424">
        <v>12</v>
      </c>
      <c r="J2907" s="417">
        <v>3</v>
      </c>
      <c r="K2907" s="954">
        <f t="shared" si="20"/>
        <v>36</v>
      </c>
      <c r="M2907" s="271"/>
      <c r="N2907" s="271"/>
      <c r="O2907" s="271"/>
    </row>
    <row r="2908" spans="3:15" s="421" customFormat="1" ht="15.6" customHeight="1">
      <c r="C2908" s="391">
        <v>929</v>
      </c>
      <c r="D2908" s="414" t="s">
        <v>2256</v>
      </c>
      <c r="E2908" s="417">
        <v>1260244</v>
      </c>
      <c r="F2908" s="1475" t="s">
        <v>2239</v>
      </c>
      <c r="G2908" s="1476"/>
      <c r="H2908" s="1477"/>
      <c r="I2908" s="424">
        <v>10</v>
      </c>
      <c r="J2908" s="417">
        <v>3</v>
      </c>
      <c r="K2908" s="954">
        <f t="shared" si="20"/>
        <v>30</v>
      </c>
      <c r="M2908" s="271"/>
      <c r="N2908" s="271"/>
      <c r="O2908" s="271"/>
    </row>
    <row r="2909" spans="3:15" s="421" customFormat="1" ht="15.6" customHeight="1">
      <c r="C2909" s="391">
        <v>930</v>
      </c>
      <c r="D2909" s="414" t="s">
        <v>2256</v>
      </c>
      <c r="E2909" s="417">
        <v>1260244</v>
      </c>
      <c r="F2909" s="1475" t="s">
        <v>2239</v>
      </c>
      <c r="G2909" s="1476"/>
      <c r="H2909" s="1477"/>
      <c r="I2909" s="424">
        <v>2</v>
      </c>
      <c r="J2909" s="417">
        <v>3</v>
      </c>
      <c r="K2909" s="954">
        <f t="shared" si="20"/>
        <v>6</v>
      </c>
      <c r="M2909" s="271"/>
      <c r="N2909" s="271"/>
      <c r="O2909" s="271"/>
    </row>
    <row r="2910" spans="3:15" s="421" customFormat="1" ht="15.6" customHeight="1">
      <c r="C2910" s="391">
        <v>931</v>
      </c>
      <c r="D2910" s="414" t="s">
        <v>2256</v>
      </c>
      <c r="E2910" s="417">
        <v>1260244</v>
      </c>
      <c r="F2910" s="1475" t="s">
        <v>2239</v>
      </c>
      <c r="G2910" s="1476"/>
      <c r="H2910" s="1477"/>
      <c r="I2910" s="424">
        <v>5</v>
      </c>
      <c r="J2910" s="417">
        <v>3</v>
      </c>
      <c r="K2910" s="954">
        <f t="shared" si="20"/>
        <v>15</v>
      </c>
      <c r="M2910" s="271"/>
      <c r="N2910" s="271"/>
      <c r="O2910" s="271"/>
    </row>
    <row r="2911" spans="3:15" s="421" customFormat="1" ht="15.6" customHeight="1">
      <c r="C2911" s="391">
        <v>932</v>
      </c>
      <c r="D2911" s="414" t="s">
        <v>2256</v>
      </c>
      <c r="E2911" s="417">
        <v>1260244</v>
      </c>
      <c r="F2911" s="1475" t="s">
        <v>2239</v>
      </c>
      <c r="G2911" s="1476"/>
      <c r="H2911" s="1477"/>
      <c r="I2911" s="424">
        <v>3</v>
      </c>
      <c r="J2911" s="417">
        <v>3</v>
      </c>
      <c r="K2911" s="954">
        <f t="shared" si="20"/>
        <v>9</v>
      </c>
      <c r="M2911" s="271"/>
      <c r="N2911" s="271"/>
      <c r="O2911" s="271"/>
    </row>
    <row r="2912" spans="3:15" s="421" customFormat="1" ht="15.6" customHeight="1">
      <c r="C2912" s="391">
        <v>933</v>
      </c>
      <c r="D2912" s="414" t="s">
        <v>2256</v>
      </c>
      <c r="E2912" s="417">
        <v>1260244</v>
      </c>
      <c r="F2912" s="1475" t="s">
        <v>2239</v>
      </c>
      <c r="G2912" s="1476"/>
      <c r="H2912" s="1477"/>
      <c r="I2912" s="424">
        <v>3</v>
      </c>
      <c r="J2912" s="417">
        <v>3</v>
      </c>
      <c r="K2912" s="954">
        <f t="shared" si="20"/>
        <v>9</v>
      </c>
      <c r="M2912" s="271"/>
      <c r="N2912" s="271"/>
      <c r="O2912" s="271"/>
    </row>
    <row r="2913" spans="3:15" s="421" customFormat="1" ht="15.6" customHeight="1">
      <c r="C2913" s="391">
        <v>934</v>
      </c>
      <c r="D2913" s="414" t="s">
        <v>2256</v>
      </c>
      <c r="E2913" s="417">
        <v>1260244</v>
      </c>
      <c r="F2913" s="1475" t="s">
        <v>2239</v>
      </c>
      <c r="G2913" s="1476"/>
      <c r="H2913" s="1477"/>
      <c r="I2913" s="424">
        <v>3</v>
      </c>
      <c r="J2913" s="417">
        <v>3</v>
      </c>
      <c r="K2913" s="954">
        <f t="shared" si="20"/>
        <v>9</v>
      </c>
      <c r="M2913" s="271"/>
      <c r="N2913" s="271"/>
      <c r="O2913" s="271"/>
    </row>
    <row r="2914" spans="3:15" s="421" customFormat="1" ht="15.6" customHeight="1">
      <c r="C2914" s="391">
        <v>935</v>
      </c>
      <c r="D2914" s="414" t="s">
        <v>2256</v>
      </c>
      <c r="E2914" s="417">
        <v>1260244</v>
      </c>
      <c r="F2914" s="1475" t="s">
        <v>2239</v>
      </c>
      <c r="G2914" s="1476"/>
      <c r="H2914" s="1477"/>
      <c r="I2914" s="424">
        <v>5</v>
      </c>
      <c r="J2914" s="417">
        <v>3</v>
      </c>
      <c r="K2914" s="954">
        <f t="shared" si="20"/>
        <v>15</v>
      </c>
      <c r="M2914" s="271"/>
      <c r="N2914" s="271"/>
      <c r="O2914" s="271"/>
    </row>
    <row r="2915" spans="3:15" s="421" customFormat="1" ht="15.6" customHeight="1">
      <c r="C2915" s="391">
        <v>936</v>
      </c>
      <c r="D2915" s="414" t="s">
        <v>2256</v>
      </c>
      <c r="E2915" s="417">
        <v>1260244</v>
      </c>
      <c r="F2915" s="1475" t="s">
        <v>2239</v>
      </c>
      <c r="G2915" s="1476"/>
      <c r="H2915" s="1477"/>
      <c r="I2915" s="424">
        <v>7</v>
      </c>
      <c r="J2915" s="417">
        <v>3</v>
      </c>
      <c r="K2915" s="954">
        <f t="shared" si="20"/>
        <v>21</v>
      </c>
      <c r="M2915" s="271"/>
      <c r="N2915" s="271"/>
      <c r="O2915" s="271"/>
    </row>
    <row r="2916" spans="3:15" s="421" customFormat="1" ht="15.6" customHeight="1">
      <c r="C2916" s="391">
        <v>937</v>
      </c>
      <c r="D2916" s="414" t="s">
        <v>2256</v>
      </c>
      <c r="E2916" s="417">
        <v>1260244</v>
      </c>
      <c r="F2916" s="1475" t="s">
        <v>2239</v>
      </c>
      <c r="G2916" s="1476"/>
      <c r="H2916" s="1477"/>
      <c r="I2916" s="424">
        <v>11</v>
      </c>
      <c r="J2916" s="417">
        <v>3</v>
      </c>
      <c r="K2916" s="954">
        <f t="shared" si="20"/>
        <v>33</v>
      </c>
      <c r="M2916" s="271"/>
      <c r="N2916" s="271"/>
      <c r="O2916" s="271"/>
    </row>
    <row r="2917" spans="3:15" s="421" customFormat="1" ht="15.6" customHeight="1">
      <c r="C2917" s="391">
        <v>938</v>
      </c>
      <c r="D2917" s="414" t="s">
        <v>2256</v>
      </c>
      <c r="E2917" s="417">
        <v>1080635</v>
      </c>
      <c r="F2917" s="1475" t="s">
        <v>3142</v>
      </c>
      <c r="G2917" s="1476"/>
      <c r="H2917" s="1477"/>
      <c r="I2917" s="424">
        <v>70</v>
      </c>
      <c r="J2917" s="417">
        <v>4</v>
      </c>
      <c r="K2917" s="954">
        <f t="shared" si="20"/>
        <v>280</v>
      </c>
      <c r="M2917" s="271"/>
      <c r="N2917" s="271"/>
      <c r="O2917" s="271"/>
    </row>
    <row r="2918" spans="3:15" s="421" customFormat="1" ht="15.6" customHeight="1">
      <c r="C2918" s="391">
        <v>939</v>
      </c>
      <c r="D2918" s="414" t="s">
        <v>2256</v>
      </c>
      <c r="E2918" s="417">
        <v>1088726</v>
      </c>
      <c r="F2918" s="1475" t="s">
        <v>3358</v>
      </c>
      <c r="G2918" s="1476"/>
      <c r="H2918" s="1477"/>
      <c r="I2918" s="424">
        <v>55</v>
      </c>
      <c r="J2918" s="417">
        <v>0.8</v>
      </c>
      <c r="K2918" s="954">
        <f t="shared" si="20"/>
        <v>44</v>
      </c>
      <c r="M2918" s="271"/>
      <c r="N2918" s="271"/>
      <c r="O2918" s="271"/>
    </row>
    <row r="2919" spans="3:15" s="421" customFormat="1" ht="15.6" customHeight="1">
      <c r="C2919" s="391">
        <v>940</v>
      </c>
      <c r="D2919" s="414" t="s">
        <v>2256</v>
      </c>
      <c r="E2919" s="417">
        <v>1088726</v>
      </c>
      <c r="F2919" s="1475" t="s">
        <v>3358</v>
      </c>
      <c r="G2919" s="1476"/>
      <c r="H2919" s="1477"/>
      <c r="I2919" s="424">
        <v>55</v>
      </c>
      <c r="J2919" s="417">
        <v>0.8</v>
      </c>
      <c r="K2919" s="954">
        <f t="shared" si="20"/>
        <v>44</v>
      </c>
      <c r="M2919" s="271"/>
      <c r="N2919" s="271"/>
      <c r="O2919" s="271"/>
    </row>
    <row r="2920" spans="3:15" s="421" customFormat="1" ht="15.6" customHeight="1">
      <c r="C2920" s="391">
        <v>941</v>
      </c>
      <c r="D2920" s="414" t="s">
        <v>2256</v>
      </c>
      <c r="E2920" s="417">
        <v>1334474</v>
      </c>
      <c r="F2920" s="1475" t="s">
        <v>3101</v>
      </c>
      <c r="G2920" s="1476"/>
      <c r="H2920" s="1477"/>
      <c r="I2920" s="424">
        <v>57</v>
      </c>
      <c r="J2920" s="417">
        <v>0.1</v>
      </c>
      <c r="K2920" s="954">
        <f t="shared" si="20"/>
        <v>5.7</v>
      </c>
      <c r="M2920" s="271"/>
      <c r="N2920" s="271"/>
      <c r="O2920" s="271"/>
    </row>
    <row r="2921" spans="3:15" s="421" customFormat="1" ht="15.6" customHeight="1">
      <c r="C2921" s="391">
        <v>942</v>
      </c>
      <c r="D2921" s="414" t="s">
        <v>2256</v>
      </c>
      <c r="E2921" s="417">
        <v>1334474</v>
      </c>
      <c r="F2921" s="1475" t="s">
        <v>3101</v>
      </c>
      <c r="G2921" s="1476"/>
      <c r="H2921" s="1477"/>
      <c r="I2921" s="424">
        <v>30</v>
      </c>
      <c r="J2921" s="417">
        <v>0.1</v>
      </c>
      <c r="K2921" s="954">
        <f t="shared" si="20"/>
        <v>3</v>
      </c>
      <c r="M2921" s="271"/>
      <c r="N2921" s="271"/>
      <c r="O2921" s="271"/>
    </row>
    <row r="2922" spans="3:15" s="421" customFormat="1" ht="15.6" customHeight="1">
      <c r="C2922" s="391">
        <v>943</v>
      </c>
      <c r="D2922" s="414" t="s">
        <v>2256</v>
      </c>
      <c r="E2922" s="417">
        <v>1334471</v>
      </c>
      <c r="F2922" s="1475" t="s">
        <v>3102</v>
      </c>
      <c r="G2922" s="1476"/>
      <c r="H2922" s="1477"/>
      <c r="I2922" s="424">
        <v>1</v>
      </c>
      <c r="J2922" s="417">
        <v>0.1</v>
      </c>
      <c r="K2922" s="954">
        <f t="shared" si="20"/>
        <v>0.1</v>
      </c>
      <c r="M2922" s="271"/>
      <c r="N2922" s="271"/>
      <c r="O2922" s="271"/>
    </row>
    <row r="2923" spans="3:15" s="421" customFormat="1" ht="15.6" customHeight="1">
      <c r="C2923" s="391">
        <v>944</v>
      </c>
      <c r="D2923" s="414" t="s">
        <v>2256</v>
      </c>
      <c r="E2923" s="417">
        <v>1334471</v>
      </c>
      <c r="F2923" s="1475" t="s">
        <v>3102</v>
      </c>
      <c r="G2923" s="1476"/>
      <c r="H2923" s="1477"/>
      <c r="I2923" s="424">
        <v>15</v>
      </c>
      <c r="J2923" s="417">
        <v>0.1</v>
      </c>
      <c r="K2923" s="954">
        <f t="shared" si="20"/>
        <v>1.5</v>
      </c>
      <c r="M2923" s="271"/>
      <c r="N2923" s="271"/>
      <c r="O2923" s="271"/>
    </row>
    <row r="2924" spans="3:15" s="421" customFormat="1" ht="15.6" customHeight="1">
      <c r="C2924" s="391">
        <v>945</v>
      </c>
      <c r="D2924" s="414" t="s">
        <v>2256</v>
      </c>
      <c r="E2924" s="417">
        <v>1334471</v>
      </c>
      <c r="F2924" s="1475" t="s">
        <v>3102</v>
      </c>
      <c r="G2924" s="1476"/>
      <c r="H2924" s="1477"/>
      <c r="I2924" s="424">
        <v>15</v>
      </c>
      <c r="J2924" s="417">
        <v>0.1</v>
      </c>
      <c r="K2924" s="954">
        <f t="shared" si="20"/>
        <v>1.5</v>
      </c>
      <c r="M2924" s="271"/>
      <c r="N2924" s="271"/>
      <c r="O2924" s="271"/>
    </row>
    <row r="2925" spans="3:15" s="421" customFormat="1" ht="15.6" customHeight="1">
      <c r="C2925" s="391">
        <v>946</v>
      </c>
      <c r="D2925" s="414" t="s">
        <v>2256</v>
      </c>
      <c r="E2925" s="417">
        <v>1334471</v>
      </c>
      <c r="F2925" s="1475" t="s">
        <v>3102</v>
      </c>
      <c r="G2925" s="1476"/>
      <c r="H2925" s="1477"/>
      <c r="I2925" s="424">
        <v>42</v>
      </c>
      <c r="J2925" s="417">
        <v>0.1</v>
      </c>
      <c r="K2925" s="954">
        <f t="shared" si="20"/>
        <v>4.2</v>
      </c>
      <c r="M2925" s="271"/>
      <c r="N2925" s="271"/>
      <c r="O2925" s="271"/>
    </row>
    <row r="2926" spans="3:15" s="421" customFormat="1" ht="15.6" customHeight="1">
      <c r="C2926" s="391">
        <v>947</v>
      </c>
      <c r="D2926" s="414" t="s">
        <v>2256</v>
      </c>
      <c r="E2926" s="417">
        <v>1334471</v>
      </c>
      <c r="F2926" s="1475" t="s">
        <v>3102</v>
      </c>
      <c r="G2926" s="1476"/>
      <c r="H2926" s="1477"/>
      <c r="I2926" s="424">
        <v>45</v>
      </c>
      <c r="J2926" s="417">
        <v>0.1</v>
      </c>
      <c r="K2926" s="954">
        <f t="shared" si="20"/>
        <v>4.5</v>
      </c>
      <c r="M2926" s="271"/>
      <c r="N2926" s="271"/>
      <c r="O2926" s="271"/>
    </row>
    <row r="2927" spans="3:15" s="421" customFormat="1" ht="15.6" customHeight="1">
      <c r="C2927" s="391">
        <v>948</v>
      </c>
      <c r="D2927" s="414" t="s">
        <v>2256</v>
      </c>
      <c r="E2927" s="417">
        <v>1334471</v>
      </c>
      <c r="F2927" s="1475" t="s">
        <v>3102</v>
      </c>
      <c r="G2927" s="1476"/>
      <c r="H2927" s="1477"/>
      <c r="I2927" s="424">
        <v>41</v>
      </c>
      <c r="J2927" s="417">
        <v>0.1</v>
      </c>
      <c r="K2927" s="954">
        <f t="shared" si="20"/>
        <v>4.1000000000000005</v>
      </c>
      <c r="M2927" s="271"/>
      <c r="N2927" s="271"/>
      <c r="O2927" s="271"/>
    </row>
    <row r="2928" spans="3:15" s="421" customFormat="1" ht="15.6" customHeight="1">
      <c r="C2928" s="391">
        <v>949</v>
      </c>
      <c r="D2928" s="414" t="s">
        <v>2256</v>
      </c>
      <c r="E2928" s="417">
        <v>1334471</v>
      </c>
      <c r="F2928" s="1475" t="s">
        <v>3102</v>
      </c>
      <c r="G2928" s="1476"/>
      <c r="H2928" s="1477"/>
      <c r="I2928" s="424">
        <v>27</v>
      </c>
      <c r="J2928" s="417">
        <v>0.1</v>
      </c>
      <c r="K2928" s="954">
        <f t="shared" si="20"/>
        <v>2.7</v>
      </c>
      <c r="M2928" s="271"/>
      <c r="N2928" s="271"/>
      <c r="O2928" s="271"/>
    </row>
    <row r="2929" spans="3:15" s="421" customFormat="1" ht="15.6" customHeight="1">
      <c r="C2929" s="391">
        <v>950</v>
      </c>
      <c r="D2929" s="414" t="s">
        <v>2256</v>
      </c>
      <c r="E2929" s="417">
        <v>1334471</v>
      </c>
      <c r="F2929" s="1475" t="s">
        <v>3102</v>
      </c>
      <c r="G2929" s="1476"/>
      <c r="H2929" s="1477"/>
      <c r="I2929" s="424">
        <v>33</v>
      </c>
      <c r="J2929" s="417">
        <v>0.1</v>
      </c>
      <c r="K2929" s="954">
        <f t="shared" si="20"/>
        <v>3.3000000000000003</v>
      </c>
      <c r="M2929" s="271"/>
      <c r="N2929" s="271"/>
      <c r="O2929" s="271"/>
    </row>
    <row r="2930" spans="3:15" s="421" customFormat="1" ht="15.6" customHeight="1">
      <c r="C2930" s="391">
        <v>951</v>
      </c>
      <c r="D2930" s="414" t="s">
        <v>2256</v>
      </c>
      <c r="E2930" s="417">
        <v>1334471</v>
      </c>
      <c r="F2930" s="1475" t="s">
        <v>3102</v>
      </c>
      <c r="G2930" s="1476"/>
      <c r="H2930" s="1477"/>
      <c r="I2930" s="424">
        <v>9</v>
      </c>
      <c r="J2930" s="417">
        <v>0.1</v>
      </c>
      <c r="K2930" s="954">
        <f t="shared" si="20"/>
        <v>0.9</v>
      </c>
      <c r="M2930" s="271"/>
      <c r="N2930" s="271"/>
      <c r="O2930" s="271"/>
    </row>
    <row r="2931" spans="3:15" s="421" customFormat="1" ht="15.6" customHeight="1">
      <c r="C2931" s="391">
        <v>952</v>
      </c>
      <c r="D2931" s="414" t="s">
        <v>2256</v>
      </c>
      <c r="E2931" s="417">
        <v>1334471</v>
      </c>
      <c r="F2931" s="1475" t="s">
        <v>3102</v>
      </c>
      <c r="G2931" s="1476"/>
      <c r="H2931" s="1477"/>
      <c r="I2931" s="424">
        <v>9</v>
      </c>
      <c r="J2931" s="417">
        <v>0.1</v>
      </c>
      <c r="K2931" s="954">
        <f t="shared" si="20"/>
        <v>0.9</v>
      </c>
      <c r="M2931" s="271"/>
      <c r="N2931" s="271"/>
      <c r="O2931" s="271"/>
    </row>
    <row r="2932" spans="3:15" s="421" customFormat="1" ht="15.6" customHeight="1">
      <c r="C2932" s="391">
        <v>953</v>
      </c>
      <c r="D2932" s="414" t="s">
        <v>2256</v>
      </c>
      <c r="E2932" s="417">
        <v>1334471</v>
      </c>
      <c r="F2932" s="1475" t="s">
        <v>3102</v>
      </c>
      <c r="G2932" s="1476"/>
      <c r="H2932" s="1477"/>
      <c r="I2932" s="424">
        <v>9</v>
      </c>
      <c r="J2932" s="417">
        <v>0.1</v>
      </c>
      <c r="K2932" s="954">
        <f t="shared" si="20"/>
        <v>0.9</v>
      </c>
      <c r="M2932" s="271"/>
      <c r="N2932" s="271"/>
      <c r="O2932" s="271"/>
    </row>
    <row r="2933" spans="3:15" s="421" customFormat="1" ht="15.6" customHeight="1">
      <c r="C2933" s="391">
        <v>954</v>
      </c>
      <c r="D2933" s="414" t="s">
        <v>2256</v>
      </c>
      <c r="E2933" s="417">
        <v>1334471</v>
      </c>
      <c r="F2933" s="1475" t="s">
        <v>3102</v>
      </c>
      <c r="G2933" s="1476"/>
      <c r="H2933" s="1477"/>
      <c r="I2933" s="424">
        <v>3</v>
      </c>
      <c r="J2933" s="417">
        <v>0.1</v>
      </c>
      <c r="K2933" s="954">
        <f t="shared" si="20"/>
        <v>0.30000000000000004</v>
      </c>
      <c r="M2933" s="271"/>
      <c r="N2933" s="271"/>
      <c r="O2933" s="271"/>
    </row>
    <row r="2934" spans="3:15" s="421" customFormat="1" ht="15.6" customHeight="1">
      <c r="C2934" s="391">
        <v>955</v>
      </c>
      <c r="D2934" s="414" t="s">
        <v>2256</v>
      </c>
      <c r="E2934" s="417">
        <v>1334475</v>
      </c>
      <c r="F2934" s="1475" t="s">
        <v>3104</v>
      </c>
      <c r="G2934" s="1476"/>
      <c r="H2934" s="1477"/>
      <c r="I2934" s="424">
        <v>199</v>
      </c>
      <c r="J2934" s="417">
        <v>0.1</v>
      </c>
      <c r="K2934" s="954">
        <f t="shared" si="20"/>
        <v>19.900000000000002</v>
      </c>
      <c r="M2934" s="271"/>
      <c r="N2934" s="271"/>
      <c r="O2934" s="271"/>
    </row>
    <row r="2935" spans="3:15" s="421" customFormat="1" ht="15.6" customHeight="1">
      <c r="C2935" s="391">
        <v>956</v>
      </c>
      <c r="D2935" s="414" t="s">
        <v>2256</v>
      </c>
      <c r="E2935" s="417">
        <v>1334475</v>
      </c>
      <c r="F2935" s="1475" t="s">
        <v>3104</v>
      </c>
      <c r="G2935" s="1476"/>
      <c r="H2935" s="1477"/>
      <c r="I2935" s="424">
        <v>20</v>
      </c>
      <c r="J2935" s="417">
        <v>0.1</v>
      </c>
      <c r="K2935" s="954">
        <f t="shared" si="20"/>
        <v>2</v>
      </c>
      <c r="M2935" s="271"/>
      <c r="N2935" s="271"/>
      <c r="O2935" s="271"/>
    </row>
    <row r="2936" spans="3:15" s="421" customFormat="1" ht="15.6" customHeight="1">
      <c r="C2936" s="391">
        <v>957</v>
      </c>
      <c r="D2936" s="414" t="s">
        <v>2256</v>
      </c>
      <c r="E2936" s="417">
        <v>1463256</v>
      </c>
      <c r="F2936" s="1475" t="s">
        <v>3273</v>
      </c>
      <c r="G2936" s="1476"/>
      <c r="H2936" s="1477"/>
      <c r="I2936" s="424">
        <v>100</v>
      </c>
      <c r="J2936" s="417">
        <v>1</v>
      </c>
      <c r="K2936" s="954">
        <f t="shared" si="20"/>
        <v>100</v>
      </c>
      <c r="M2936" s="271"/>
      <c r="N2936" s="271"/>
      <c r="O2936" s="271"/>
    </row>
    <row r="2937" spans="3:15" s="421" customFormat="1" ht="15.6" customHeight="1">
      <c r="C2937" s="391">
        <v>958</v>
      </c>
      <c r="D2937" s="414" t="s">
        <v>2256</v>
      </c>
      <c r="E2937" s="417">
        <v>1463258</v>
      </c>
      <c r="F2937" s="1475" t="s">
        <v>3128</v>
      </c>
      <c r="G2937" s="1476"/>
      <c r="H2937" s="1477"/>
      <c r="I2937" s="424">
        <v>136</v>
      </c>
      <c r="J2937" s="417">
        <v>1</v>
      </c>
      <c r="K2937" s="954">
        <f t="shared" si="20"/>
        <v>136</v>
      </c>
      <c r="M2937" s="271"/>
      <c r="N2937" s="271"/>
      <c r="O2937" s="271"/>
    </row>
    <row r="2938" spans="3:15" s="421" customFormat="1" ht="15.6" customHeight="1">
      <c r="C2938" s="391">
        <v>959</v>
      </c>
      <c r="D2938" s="414" t="s">
        <v>2256</v>
      </c>
      <c r="E2938" s="417">
        <v>1463262</v>
      </c>
      <c r="F2938" s="1475" t="s">
        <v>3206</v>
      </c>
      <c r="G2938" s="1476"/>
      <c r="H2938" s="1477"/>
      <c r="I2938" s="424">
        <v>63</v>
      </c>
      <c r="J2938" s="417">
        <v>1</v>
      </c>
      <c r="K2938" s="954">
        <f t="shared" si="20"/>
        <v>63</v>
      </c>
      <c r="M2938" s="271"/>
      <c r="N2938" s="271"/>
      <c r="O2938" s="271"/>
    </row>
    <row r="2939" spans="3:15" s="421" customFormat="1" ht="15.6" customHeight="1">
      <c r="C2939" s="391">
        <v>960</v>
      </c>
      <c r="D2939" s="414" t="s">
        <v>2256</v>
      </c>
      <c r="E2939" s="417">
        <v>1047704</v>
      </c>
      <c r="F2939" s="1475" t="s">
        <v>3212</v>
      </c>
      <c r="G2939" s="1476"/>
      <c r="H2939" s="1477"/>
      <c r="I2939" s="424">
        <v>242</v>
      </c>
      <c r="J2939" s="417">
        <v>0.5</v>
      </c>
      <c r="K2939" s="954">
        <f t="shared" si="20"/>
        <v>121</v>
      </c>
      <c r="M2939" s="271"/>
      <c r="N2939" s="271"/>
      <c r="O2939" s="271"/>
    </row>
    <row r="2940" spans="3:15" s="421" customFormat="1" ht="15.6" customHeight="1">
      <c r="C2940" s="391">
        <v>961</v>
      </c>
      <c r="D2940" s="414" t="s">
        <v>2256</v>
      </c>
      <c r="E2940" s="417">
        <v>1355094</v>
      </c>
      <c r="F2940" s="1475" t="s">
        <v>3212</v>
      </c>
      <c r="G2940" s="1476"/>
      <c r="H2940" s="1477"/>
      <c r="I2940" s="424">
        <v>34</v>
      </c>
      <c r="J2940" s="417">
        <v>1</v>
      </c>
      <c r="K2940" s="954">
        <f t="shared" si="20"/>
        <v>34</v>
      </c>
      <c r="M2940" s="271"/>
      <c r="N2940" s="271"/>
      <c r="O2940" s="271"/>
    </row>
    <row r="2941" spans="3:15" s="421" customFormat="1" ht="15.6" customHeight="1">
      <c r="C2941" s="391">
        <v>962</v>
      </c>
      <c r="D2941" s="414" t="s">
        <v>2256</v>
      </c>
      <c r="E2941" s="417">
        <v>1355094</v>
      </c>
      <c r="F2941" s="1475" t="s">
        <v>3212</v>
      </c>
      <c r="G2941" s="1476"/>
      <c r="H2941" s="1477"/>
      <c r="I2941" s="424">
        <v>3</v>
      </c>
      <c r="J2941" s="417">
        <v>1</v>
      </c>
      <c r="K2941" s="954">
        <f t="shared" si="20"/>
        <v>3</v>
      </c>
      <c r="M2941" s="271"/>
      <c r="N2941" s="271"/>
      <c r="O2941" s="271"/>
    </row>
    <row r="2942" spans="3:15" s="421" customFormat="1" ht="15.6" customHeight="1">
      <c r="C2942" s="391">
        <v>963</v>
      </c>
      <c r="D2942" s="414" t="s">
        <v>2256</v>
      </c>
      <c r="E2942" s="417">
        <v>1355094</v>
      </c>
      <c r="F2942" s="1475" t="s">
        <v>3212</v>
      </c>
      <c r="G2942" s="1476"/>
      <c r="H2942" s="1477"/>
      <c r="I2942" s="424">
        <v>200</v>
      </c>
      <c r="J2942" s="417">
        <v>1</v>
      </c>
      <c r="K2942" s="954">
        <f t="shared" si="20"/>
        <v>200</v>
      </c>
      <c r="M2942" s="271"/>
      <c r="N2942" s="271"/>
      <c r="O2942" s="271"/>
    </row>
    <row r="2943" spans="3:15" s="421" customFormat="1" ht="15.6" customHeight="1">
      <c r="C2943" s="391">
        <v>964</v>
      </c>
      <c r="D2943" s="414" t="s">
        <v>2256</v>
      </c>
      <c r="E2943" s="417">
        <v>1355094</v>
      </c>
      <c r="F2943" s="1475" t="s">
        <v>3212</v>
      </c>
      <c r="G2943" s="1476"/>
      <c r="H2943" s="1477"/>
      <c r="I2943" s="424">
        <v>5</v>
      </c>
      <c r="J2943" s="417">
        <v>1</v>
      </c>
      <c r="K2943" s="954">
        <f t="shared" si="20"/>
        <v>5</v>
      </c>
      <c r="M2943" s="271"/>
      <c r="N2943" s="271"/>
      <c r="O2943" s="271"/>
    </row>
    <row r="2944" spans="3:15" s="421" customFormat="1" ht="15.6" customHeight="1">
      <c r="C2944" s="391">
        <v>965</v>
      </c>
      <c r="D2944" s="414" t="s">
        <v>2256</v>
      </c>
      <c r="E2944" s="417">
        <v>1047704</v>
      </c>
      <c r="F2944" s="1475" t="s">
        <v>2236</v>
      </c>
      <c r="G2944" s="1476"/>
      <c r="H2944" s="1477"/>
      <c r="I2944" s="424">
        <v>161</v>
      </c>
      <c r="J2944" s="417">
        <v>0.5</v>
      </c>
      <c r="K2944" s="954">
        <f t="shared" si="20"/>
        <v>80.5</v>
      </c>
      <c r="M2944" s="271"/>
      <c r="N2944" s="271"/>
      <c r="O2944" s="271"/>
    </row>
    <row r="2945" spans="3:15" s="421" customFormat="1" ht="15.6" customHeight="1">
      <c r="C2945" s="391">
        <v>966</v>
      </c>
      <c r="D2945" s="414" t="s">
        <v>2256</v>
      </c>
      <c r="E2945" s="417">
        <v>1047704</v>
      </c>
      <c r="F2945" s="1475" t="s">
        <v>2236</v>
      </c>
      <c r="G2945" s="1476"/>
      <c r="H2945" s="1477"/>
      <c r="I2945" s="424">
        <v>100</v>
      </c>
      <c r="J2945" s="417">
        <v>1</v>
      </c>
      <c r="K2945" s="954">
        <f t="shared" si="20"/>
        <v>100</v>
      </c>
      <c r="M2945" s="271"/>
      <c r="N2945" s="271"/>
      <c r="O2945" s="271"/>
    </row>
    <row r="2946" spans="3:15" s="421" customFormat="1" ht="15.6" customHeight="1">
      <c r="C2946" s="391">
        <v>967</v>
      </c>
      <c r="D2946" s="414" t="s">
        <v>2256</v>
      </c>
      <c r="E2946" s="417">
        <v>1047704</v>
      </c>
      <c r="F2946" s="1475" t="s">
        <v>2236</v>
      </c>
      <c r="G2946" s="1476"/>
      <c r="H2946" s="1477"/>
      <c r="I2946" s="424">
        <v>15</v>
      </c>
      <c r="J2946" s="417">
        <v>1</v>
      </c>
      <c r="K2946" s="954">
        <f t="shared" si="20"/>
        <v>15</v>
      </c>
      <c r="M2946" s="271"/>
      <c r="N2946" s="271"/>
      <c r="O2946" s="271"/>
    </row>
    <row r="2947" spans="3:15" s="421" customFormat="1" ht="15.6" customHeight="1">
      <c r="C2947" s="391">
        <v>968</v>
      </c>
      <c r="D2947" s="414" t="s">
        <v>2256</v>
      </c>
      <c r="E2947" s="417">
        <v>1047704</v>
      </c>
      <c r="F2947" s="1475" t="s">
        <v>2236</v>
      </c>
      <c r="G2947" s="1476"/>
      <c r="H2947" s="1477"/>
      <c r="I2947" s="424">
        <v>7</v>
      </c>
      <c r="J2947" s="417">
        <v>1</v>
      </c>
      <c r="K2947" s="954">
        <f t="shared" si="20"/>
        <v>7</v>
      </c>
      <c r="M2947" s="271"/>
      <c r="N2947" s="271"/>
      <c r="O2947" s="271"/>
    </row>
    <row r="2948" spans="3:15" s="421" customFormat="1" ht="15.6" customHeight="1">
      <c r="C2948" s="391">
        <v>969</v>
      </c>
      <c r="D2948" s="414" t="s">
        <v>2256</v>
      </c>
      <c r="E2948" s="417">
        <v>1047704</v>
      </c>
      <c r="F2948" s="1475" t="s">
        <v>2236</v>
      </c>
      <c r="G2948" s="1476"/>
      <c r="H2948" s="1477"/>
      <c r="I2948" s="424">
        <v>3</v>
      </c>
      <c r="J2948" s="417">
        <v>1</v>
      </c>
      <c r="K2948" s="954">
        <f t="shared" si="20"/>
        <v>3</v>
      </c>
      <c r="M2948" s="271"/>
      <c r="N2948" s="271"/>
      <c r="O2948" s="271"/>
    </row>
    <row r="2949" spans="3:15" s="421" customFormat="1" ht="15.6" customHeight="1">
      <c r="C2949" s="391">
        <v>970</v>
      </c>
      <c r="D2949" s="414" t="s">
        <v>2256</v>
      </c>
      <c r="E2949" s="417">
        <v>1047704</v>
      </c>
      <c r="F2949" s="1475" t="s">
        <v>2236</v>
      </c>
      <c r="G2949" s="1476"/>
      <c r="H2949" s="1477"/>
      <c r="I2949" s="424">
        <v>3</v>
      </c>
      <c r="J2949" s="417">
        <v>1</v>
      </c>
      <c r="K2949" s="954">
        <f t="shared" si="20"/>
        <v>3</v>
      </c>
      <c r="M2949" s="271"/>
      <c r="N2949" s="271"/>
      <c r="O2949" s="271"/>
    </row>
    <row r="2950" spans="3:15" s="421" customFormat="1" ht="15.6" customHeight="1">
      <c r="C2950" s="391">
        <v>971</v>
      </c>
      <c r="D2950" s="414" t="s">
        <v>2256</v>
      </c>
      <c r="E2950" s="417">
        <v>1047704</v>
      </c>
      <c r="F2950" s="1475" t="s">
        <v>2236</v>
      </c>
      <c r="G2950" s="1476"/>
      <c r="H2950" s="1477"/>
      <c r="I2950" s="424">
        <v>1</v>
      </c>
      <c r="J2950" s="417">
        <v>1</v>
      </c>
      <c r="K2950" s="954">
        <f t="shared" si="20"/>
        <v>1</v>
      </c>
      <c r="M2950" s="271"/>
      <c r="N2950" s="271"/>
      <c r="O2950" s="271"/>
    </row>
    <row r="2951" spans="3:15" s="421" customFormat="1" ht="15.6" customHeight="1">
      <c r="C2951" s="391">
        <v>972</v>
      </c>
      <c r="D2951" s="414" t="s">
        <v>2256</v>
      </c>
      <c r="E2951" s="417">
        <v>1047704</v>
      </c>
      <c r="F2951" s="1475" t="s">
        <v>2236</v>
      </c>
      <c r="G2951" s="1476"/>
      <c r="H2951" s="1477"/>
      <c r="I2951" s="424">
        <v>2</v>
      </c>
      <c r="J2951" s="417">
        <v>1</v>
      </c>
      <c r="K2951" s="954">
        <f t="shared" si="20"/>
        <v>2</v>
      </c>
      <c r="M2951" s="271"/>
      <c r="N2951" s="271"/>
      <c r="O2951" s="271"/>
    </row>
    <row r="2952" spans="3:15" s="421" customFormat="1" ht="15.6" customHeight="1">
      <c r="C2952" s="391">
        <v>973</v>
      </c>
      <c r="D2952" s="414" t="s">
        <v>2256</v>
      </c>
      <c r="E2952" s="417">
        <v>1047704</v>
      </c>
      <c r="F2952" s="1475" t="s">
        <v>2236</v>
      </c>
      <c r="G2952" s="1476"/>
      <c r="H2952" s="1477"/>
      <c r="I2952" s="424">
        <v>5</v>
      </c>
      <c r="J2952" s="417">
        <v>1</v>
      </c>
      <c r="K2952" s="954">
        <f t="shared" si="20"/>
        <v>5</v>
      </c>
      <c r="M2952" s="271"/>
      <c r="N2952" s="271"/>
      <c r="O2952" s="271"/>
    </row>
    <row r="2953" spans="3:15" s="421" customFormat="1" ht="15.6" customHeight="1">
      <c r="C2953" s="391">
        <v>974</v>
      </c>
      <c r="D2953" s="414" t="s">
        <v>2256</v>
      </c>
      <c r="E2953" s="417">
        <v>1047704</v>
      </c>
      <c r="F2953" s="1475" t="s">
        <v>2236</v>
      </c>
      <c r="G2953" s="1476"/>
      <c r="H2953" s="1477"/>
      <c r="I2953" s="424">
        <v>7</v>
      </c>
      <c r="J2953" s="417">
        <v>1</v>
      </c>
      <c r="K2953" s="954">
        <f t="shared" si="20"/>
        <v>7</v>
      </c>
      <c r="M2953" s="271"/>
      <c r="N2953" s="271"/>
      <c r="O2953" s="271"/>
    </row>
    <row r="2954" spans="3:15" s="421" customFormat="1" ht="15.6" customHeight="1">
      <c r="C2954" s="391">
        <v>975</v>
      </c>
      <c r="D2954" s="414" t="s">
        <v>2256</v>
      </c>
      <c r="E2954" s="417">
        <v>1047704</v>
      </c>
      <c r="F2954" s="1475" t="s">
        <v>2236</v>
      </c>
      <c r="G2954" s="1476"/>
      <c r="H2954" s="1477"/>
      <c r="I2954" s="424">
        <v>18</v>
      </c>
      <c r="J2954" s="417">
        <v>1</v>
      </c>
      <c r="K2954" s="954">
        <f t="shared" si="20"/>
        <v>18</v>
      </c>
      <c r="M2954" s="271"/>
      <c r="N2954" s="271"/>
      <c r="O2954" s="271"/>
    </row>
    <row r="2955" spans="3:15" s="421" customFormat="1" ht="15.6" customHeight="1">
      <c r="C2955" s="391">
        <v>976</v>
      </c>
      <c r="D2955" s="414" t="s">
        <v>2256</v>
      </c>
      <c r="E2955" s="417">
        <v>1471810</v>
      </c>
      <c r="F2955" s="1475" t="s">
        <v>3278</v>
      </c>
      <c r="G2955" s="1476"/>
      <c r="H2955" s="1477"/>
      <c r="I2955" s="424">
        <v>31</v>
      </c>
      <c r="J2955" s="417">
        <v>0.8</v>
      </c>
      <c r="K2955" s="954">
        <f t="shared" si="20"/>
        <v>24.8</v>
      </c>
      <c r="M2955" s="271"/>
      <c r="N2955" s="271"/>
      <c r="O2955" s="271"/>
    </row>
    <row r="2956" spans="3:15" s="421" customFormat="1" ht="15.6" customHeight="1">
      <c r="C2956" s="391">
        <v>977</v>
      </c>
      <c r="D2956" s="414" t="s">
        <v>2256</v>
      </c>
      <c r="E2956" s="417">
        <v>1471810</v>
      </c>
      <c r="F2956" s="1475" t="s">
        <v>3278</v>
      </c>
      <c r="G2956" s="1476"/>
      <c r="H2956" s="1477"/>
      <c r="I2956" s="424">
        <v>2</v>
      </c>
      <c r="J2956" s="417">
        <v>2</v>
      </c>
      <c r="K2956" s="954">
        <f t="shared" si="20"/>
        <v>4</v>
      </c>
      <c r="M2956" s="271"/>
      <c r="N2956" s="271"/>
      <c r="O2956" s="271"/>
    </row>
    <row r="2957" spans="3:15" s="421" customFormat="1" ht="15.6" customHeight="1">
      <c r="C2957" s="391">
        <v>978</v>
      </c>
      <c r="D2957" s="414" t="s">
        <v>2256</v>
      </c>
      <c r="E2957" s="417">
        <v>1471810</v>
      </c>
      <c r="F2957" s="1475" t="s">
        <v>3278</v>
      </c>
      <c r="G2957" s="1476"/>
      <c r="H2957" s="1477"/>
      <c r="I2957" s="424">
        <v>18</v>
      </c>
      <c r="J2957" s="417">
        <v>2</v>
      </c>
      <c r="K2957" s="954">
        <f t="shared" si="20"/>
        <v>36</v>
      </c>
      <c r="M2957" s="271"/>
      <c r="N2957" s="271"/>
      <c r="O2957" s="271"/>
    </row>
    <row r="2958" spans="3:15" s="421" customFormat="1" ht="15.6" customHeight="1">
      <c r="C2958" s="391">
        <v>979</v>
      </c>
      <c r="D2958" s="414" t="s">
        <v>2256</v>
      </c>
      <c r="E2958" s="417">
        <v>1471810</v>
      </c>
      <c r="F2958" s="1475" t="s">
        <v>3278</v>
      </c>
      <c r="G2958" s="1476"/>
      <c r="H2958" s="1477"/>
      <c r="I2958" s="424">
        <v>11</v>
      </c>
      <c r="J2958" s="417">
        <v>2</v>
      </c>
      <c r="K2958" s="954">
        <f t="shared" si="20"/>
        <v>22</v>
      </c>
      <c r="M2958" s="271"/>
      <c r="N2958" s="271"/>
      <c r="O2958" s="271"/>
    </row>
    <row r="2959" spans="3:15" s="421" customFormat="1" ht="15.6" customHeight="1">
      <c r="C2959" s="391">
        <v>980</v>
      </c>
      <c r="D2959" s="414" t="s">
        <v>2256</v>
      </c>
      <c r="E2959" s="417">
        <v>1159507</v>
      </c>
      <c r="F2959" s="1475" t="s">
        <v>3357</v>
      </c>
      <c r="G2959" s="1476"/>
      <c r="H2959" s="1477"/>
      <c r="I2959" s="424">
        <v>28</v>
      </c>
      <c r="J2959" s="417">
        <v>94</v>
      </c>
      <c r="K2959" s="954">
        <f t="shared" si="20"/>
        <v>2632</v>
      </c>
      <c r="M2959" s="271"/>
      <c r="N2959" s="271"/>
      <c r="O2959" s="271"/>
    </row>
    <row r="2960" spans="3:15" s="421" customFormat="1" ht="15.6" customHeight="1">
      <c r="C2960" s="391">
        <v>981</v>
      </c>
      <c r="D2960" s="414" t="s">
        <v>2256</v>
      </c>
      <c r="E2960" s="417">
        <v>1074255</v>
      </c>
      <c r="F2960" s="1475" t="s">
        <v>3129</v>
      </c>
      <c r="G2960" s="1476"/>
      <c r="H2960" s="1477"/>
      <c r="I2960" s="424">
        <v>191</v>
      </c>
      <c r="J2960" s="417">
        <v>1.5</v>
      </c>
      <c r="K2960" s="954">
        <f t="shared" si="20"/>
        <v>286.5</v>
      </c>
      <c r="M2960" s="271"/>
      <c r="N2960" s="271"/>
      <c r="O2960" s="271"/>
    </row>
    <row r="2961" spans="3:15" s="421" customFormat="1" ht="15.6" customHeight="1">
      <c r="C2961" s="391">
        <v>982</v>
      </c>
      <c r="D2961" s="414" t="s">
        <v>2256</v>
      </c>
      <c r="E2961" s="417">
        <v>1074255</v>
      </c>
      <c r="F2961" s="1475" t="s">
        <v>3129</v>
      </c>
      <c r="G2961" s="1476"/>
      <c r="H2961" s="1477"/>
      <c r="I2961" s="424">
        <v>12</v>
      </c>
      <c r="J2961" s="417">
        <v>3</v>
      </c>
      <c r="K2961" s="954">
        <f t="shared" si="20"/>
        <v>36</v>
      </c>
      <c r="M2961" s="271"/>
      <c r="N2961" s="271"/>
      <c r="O2961" s="271"/>
    </row>
    <row r="2962" spans="3:15" s="421" customFormat="1" ht="15.6" customHeight="1">
      <c r="C2962" s="391">
        <v>983</v>
      </c>
      <c r="D2962" s="414" t="s">
        <v>2256</v>
      </c>
      <c r="E2962" s="417">
        <v>1074255</v>
      </c>
      <c r="F2962" s="1475" t="s">
        <v>3129</v>
      </c>
      <c r="G2962" s="1476"/>
      <c r="H2962" s="1477"/>
      <c r="I2962" s="424">
        <v>39</v>
      </c>
      <c r="J2962" s="417">
        <v>3</v>
      </c>
      <c r="K2962" s="954">
        <f t="shared" si="20"/>
        <v>117</v>
      </c>
      <c r="M2962" s="271"/>
      <c r="N2962" s="271"/>
      <c r="O2962" s="271"/>
    </row>
    <row r="2963" spans="3:15" s="421" customFormat="1" ht="15.6" customHeight="1">
      <c r="C2963" s="391">
        <v>984</v>
      </c>
      <c r="D2963" s="414" t="s">
        <v>2256</v>
      </c>
      <c r="E2963" s="417">
        <v>1074255</v>
      </c>
      <c r="F2963" s="1475" t="s">
        <v>3129</v>
      </c>
      <c r="G2963" s="1476"/>
      <c r="H2963" s="1477"/>
      <c r="I2963" s="424">
        <v>140</v>
      </c>
      <c r="J2963" s="417">
        <v>3</v>
      </c>
      <c r="K2963" s="954">
        <f t="shared" si="20"/>
        <v>420</v>
      </c>
      <c r="M2963" s="271"/>
      <c r="N2963" s="271"/>
      <c r="O2963" s="271"/>
    </row>
    <row r="2964" spans="3:15" s="421" customFormat="1" ht="15.6" customHeight="1">
      <c r="C2964" s="391">
        <v>985</v>
      </c>
      <c r="D2964" s="414" t="s">
        <v>2256</v>
      </c>
      <c r="E2964" s="417">
        <v>1583998</v>
      </c>
      <c r="F2964" s="1475" t="s">
        <v>3144</v>
      </c>
      <c r="G2964" s="1476"/>
      <c r="H2964" s="1477"/>
      <c r="I2964" s="424">
        <v>28</v>
      </c>
      <c r="J2964" s="417">
        <v>3</v>
      </c>
      <c r="K2964" s="954">
        <f t="shared" si="20"/>
        <v>84</v>
      </c>
      <c r="M2964" s="271"/>
      <c r="N2964" s="271"/>
      <c r="O2964" s="271"/>
    </row>
    <row r="2965" spans="3:15" s="421" customFormat="1" ht="15.6" customHeight="1">
      <c r="C2965" s="391">
        <v>986</v>
      </c>
      <c r="D2965" s="414" t="s">
        <v>2256</v>
      </c>
      <c r="E2965" s="417">
        <v>1048183</v>
      </c>
      <c r="F2965" s="1475" t="s">
        <v>2237</v>
      </c>
      <c r="G2965" s="1476"/>
      <c r="H2965" s="1477"/>
      <c r="I2965" s="424">
        <v>50</v>
      </c>
      <c r="J2965" s="417">
        <v>2</v>
      </c>
      <c r="K2965" s="954">
        <f t="shared" si="20"/>
        <v>100</v>
      </c>
      <c r="M2965" s="271"/>
      <c r="N2965" s="271"/>
      <c r="O2965" s="271"/>
    </row>
    <row r="2966" spans="3:15" s="421" customFormat="1" ht="15.6" customHeight="1">
      <c r="C2966" s="391">
        <v>987</v>
      </c>
      <c r="D2966" s="414" t="s">
        <v>2256</v>
      </c>
      <c r="E2966" s="417">
        <v>1048183</v>
      </c>
      <c r="F2966" s="1475" t="s">
        <v>2237</v>
      </c>
      <c r="G2966" s="1476"/>
      <c r="H2966" s="1477"/>
      <c r="I2966" s="424">
        <v>25</v>
      </c>
      <c r="J2966" s="417">
        <v>2</v>
      </c>
      <c r="K2966" s="954">
        <f t="shared" si="20"/>
        <v>50</v>
      </c>
      <c r="M2966" s="271"/>
      <c r="N2966" s="271"/>
      <c r="O2966" s="271"/>
    </row>
    <row r="2967" spans="3:15" s="421" customFormat="1" ht="15.6" customHeight="1">
      <c r="C2967" s="391">
        <v>988</v>
      </c>
      <c r="D2967" s="414" t="s">
        <v>2256</v>
      </c>
      <c r="E2967" s="417">
        <v>1048183</v>
      </c>
      <c r="F2967" s="1475" t="s">
        <v>2237</v>
      </c>
      <c r="G2967" s="1476"/>
      <c r="H2967" s="1477"/>
      <c r="I2967" s="424">
        <v>100</v>
      </c>
      <c r="J2967" s="417">
        <v>2</v>
      </c>
      <c r="K2967" s="954">
        <f t="shared" ref="K2967:K3030" si="21">I2967*J2967</f>
        <v>200</v>
      </c>
      <c r="M2967" s="271"/>
      <c r="N2967" s="271"/>
      <c r="O2967" s="271"/>
    </row>
    <row r="2968" spans="3:15" s="421" customFormat="1" ht="15.6" customHeight="1">
      <c r="C2968" s="391">
        <v>989</v>
      </c>
      <c r="D2968" s="414" t="s">
        <v>2256</v>
      </c>
      <c r="E2968" s="417">
        <v>1048183</v>
      </c>
      <c r="F2968" s="1475" t="s">
        <v>2237</v>
      </c>
      <c r="G2968" s="1476"/>
      <c r="H2968" s="1477"/>
      <c r="I2968" s="424">
        <v>69</v>
      </c>
      <c r="J2968" s="417">
        <v>2</v>
      </c>
      <c r="K2968" s="954">
        <f t="shared" si="21"/>
        <v>138</v>
      </c>
      <c r="M2968" s="271"/>
      <c r="N2968" s="271"/>
      <c r="O2968" s="271"/>
    </row>
    <row r="2969" spans="3:15" s="421" customFormat="1" ht="15.6" customHeight="1">
      <c r="C2969" s="391">
        <v>990</v>
      </c>
      <c r="D2969" s="414" t="s">
        <v>2256</v>
      </c>
      <c r="E2969" s="417">
        <v>1048183</v>
      </c>
      <c r="F2969" s="1475" t="s">
        <v>2237</v>
      </c>
      <c r="G2969" s="1476"/>
      <c r="H2969" s="1477"/>
      <c r="I2969" s="424">
        <v>5</v>
      </c>
      <c r="J2969" s="417">
        <v>2</v>
      </c>
      <c r="K2969" s="954">
        <f t="shared" si="21"/>
        <v>10</v>
      </c>
      <c r="M2969" s="271"/>
      <c r="N2969" s="271"/>
      <c r="O2969" s="271"/>
    </row>
    <row r="2970" spans="3:15" s="421" customFormat="1" ht="15.6" customHeight="1">
      <c r="C2970" s="391">
        <v>991</v>
      </c>
      <c r="D2970" s="414" t="s">
        <v>2256</v>
      </c>
      <c r="E2970" s="417">
        <v>1048183</v>
      </c>
      <c r="F2970" s="1475" t="s">
        <v>2237</v>
      </c>
      <c r="G2970" s="1476"/>
      <c r="H2970" s="1477"/>
      <c r="I2970" s="424">
        <v>22</v>
      </c>
      <c r="J2970" s="417">
        <v>2</v>
      </c>
      <c r="K2970" s="954">
        <f t="shared" si="21"/>
        <v>44</v>
      </c>
      <c r="M2970" s="271"/>
      <c r="N2970" s="271"/>
      <c r="O2970" s="271"/>
    </row>
    <row r="2971" spans="3:15" s="421" customFormat="1" ht="15.6" customHeight="1">
      <c r="C2971" s="391">
        <v>992</v>
      </c>
      <c r="D2971" s="414" t="s">
        <v>2256</v>
      </c>
      <c r="E2971" s="417">
        <v>1048183</v>
      </c>
      <c r="F2971" s="1475" t="s">
        <v>2237</v>
      </c>
      <c r="G2971" s="1476"/>
      <c r="H2971" s="1477"/>
      <c r="I2971" s="424">
        <v>18</v>
      </c>
      <c r="J2971" s="417">
        <v>2</v>
      </c>
      <c r="K2971" s="954">
        <f t="shared" si="21"/>
        <v>36</v>
      </c>
      <c r="M2971" s="271"/>
      <c r="N2971" s="271"/>
      <c r="O2971" s="271"/>
    </row>
    <row r="2972" spans="3:15" s="421" customFormat="1" ht="15.6" customHeight="1">
      <c r="C2972" s="391">
        <v>993</v>
      </c>
      <c r="D2972" s="414" t="s">
        <v>2256</v>
      </c>
      <c r="E2972" s="417">
        <v>1048183</v>
      </c>
      <c r="F2972" s="1475" t="s">
        <v>2237</v>
      </c>
      <c r="G2972" s="1476"/>
      <c r="H2972" s="1477"/>
      <c r="I2972" s="424">
        <v>5</v>
      </c>
      <c r="J2972" s="417">
        <v>2</v>
      </c>
      <c r="K2972" s="954">
        <f t="shared" si="21"/>
        <v>10</v>
      </c>
      <c r="M2972" s="271"/>
      <c r="N2972" s="271"/>
      <c r="O2972" s="271"/>
    </row>
    <row r="2973" spans="3:15" s="421" customFormat="1" ht="15.6" customHeight="1">
      <c r="C2973" s="391">
        <v>994</v>
      </c>
      <c r="D2973" s="414" t="s">
        <v>2256</v>
      </c>
      <c r="E2973" s="417">
        <v>1048183</v>
      </c>
      <c r="F2973" s="1475" t="s">
        <v>2237</v>
      </c>
      <c r="G2973" s="1476"/>
      <c r="H2973" s="1477"/>
      <c r="I2973" s="424">
        <v>7</v>
      </c>
      <c r="J2973" s="417">
        <v>2</v>
      </c>
      <c r="K2973" s="954">
        <f t="shared" si="21"/>
        <v>14</v>
      </c>
      <c r="M2973" s="271"/>
      <c r="N2973" s="271"/>
      <c r="O2973" s="271"/>
    </row>
    <row r="2974" spans="3:15" s="421" customFormat="1" ht="15.6" customHeight="1">
      <c r="C2974" s="391">
        <v>995</v>
      </c>
      <c r="D2974" s="414" t="s">
        <v>2256</v>
      </c>
      <c r="E2974" s="417">
        <v>1048183</v>
      </c>
      <c r="F2974" s="1475" t="s">
        <v>2237</v>
      </c>
      <c r="G2974" s="1476"/>
      <c r="H2974" s="1477"/>
      <c r="I2974" s="424">
        <v>11</v>
      </c>
      <c r="J2974" s="417">
        <v>2</v>
      </c>
      <c r="K2974" s="954">
        <f t="shared" si="21"/>
        <v>22</v>
      </c>
      <c r="M2974" s="271"/>
      <c r="N2974" s="271"/>
      <c r="O2974" s="271"/>
    </row>
    <row r="2975" spans="3:15" s="421" customFormat="1" ht="15.6" customHeight="1">
      <c r="C2975" s="391">
        <v>996</v>
      </c>
      <c r="D2975" s="414" t="s">
        <v>2256</v>
      </c>
      <c r="E2975" s="417">
        <v>1017275</v>
      </c>
      <c r="F2975" s="1475" t="s">
        <v>3281</v>
      </c>
      <c r="G2975" s="1476"/>
      <c r="H2975" s="1477"/>
      <c r="I2975" s="424">
        <v>2</v>
      </c>
      <c r="J2975" s="417">
        <v>94</v>
      </c>
      <c r="K2975" s="954">
        <f t="shared" si="21"/>
        <v>188</v>
      </c>
      <c r="M2975" s="271"/>
      <c r="N2975" s="271"/>
      <c r="O2975" s="271"/>
    </row>
    <row r="2976" spans="3:15" s="421" customFormat="1" ht="15.6" customHeight="1">
      <c r="C2976" s="391">
        <v>997</v>
      </c>
      <c r="D2976" s="414" t="s">
        <v>2256</v>
      </c>
      <c r="E2976" s="417">
        <v>1017275</v>
      </c>
      <c r="F2976" s="1475" t="s">
        <v>3281</v>
      </c>
      <c r="G2976" s="1476"/>
      <c r="H2976" s="1477"/>
      <c r="I2976" s="424">
        <v>4</v>
      </c>
      <c r="J2976" s="417">
        <v>100</v>
      </c>
      <c r="K2976" s="954">
        <f t="shared" si="21"/>
        <v>400</v>
      </c>
      <c r="M2976" s="271"/>
      <c r="N2976" s="271"/>
      <c r="O2976" s="271"/>
    </row>
    <row r="2977" spans="3:15" s="421" customFormat="1" ht="15.6" customHeight="1">
      <c r="C2977" s="391">
        <v>998</v>
      </c>
      <c r="D2977" s="414" t="s">
        <v>2256</v>
      </c>
      <c r="E2977" s="417">
        <v>1017275</v>
      </c>
      <c r="F2977" s="1475" t="s">
        <v>3281</v>
      </c>
      <c r="G2977" s="1476"/>
      <c r="H2977" s="1477"/>
      <c r="I2977" s="424">
        <v>2</v>
      </c>
      <c r="J2977" s="417">
        <v>100</v>
      </c>
      <c r="K2977" s="954">
        <f t="shared" si="21"/>
        <v>200</v>
      </c>
      <c r="M2977" s="271"/>
      <c r="N2977" s="271"/>
      <c r="O2977" s="271"/>
    </row>
    <row r="2978" spans="3:15" s="421" customFormat="1" ht="15.6" customHeight="1">
      <c r="C2978" s="391">
        <v>999</v>
      </c>
      <c r="D2978" s="414" t="s">
        <v>2256</v>
      </c>
      <c r="E2978" s="417">
        <v>1021915</v>
      </c>
      <c r="F2978" s="1475" t="s">
        <v>3348</v>
      </c>
      <c r="G2978" s="1476"/>
      <c r="H2978" s="1477"/>
      <c r="I2978" s="424">
        <v>1</v>
      </c>
      <c r="J2978" s="417">
        <v>80</v>
      </c>
      <c r="K2978" s="954">
        <f t="shared" si="21"/>
        <v>80</v>
      </c>
      <c r="M2978" s="271"/>
      <c r="N2978" s="271"/>
      <c r="O2978" s="271"/>
    </row>
    <row r="2979" spans="3:15" s="421" customFormat="1" ht="15.6" customHeight="1">
      <c r="C2979" s="391">
        <v>1000</v>
      </c>
      <c r="D2979" s="414" t="s">
        <v>2256</v>
      </c>
      <c r="E2979" s="417">
        <v>1021915</v>
      </c>
      <c r="F2979" s="1475" t="s">
        <v>3348</v>
      </c>
      <c r="G2979" s="1476"/>
      <c r="H2979" s="1477"/>
      <c r="I2979" s="424">
        <v>1</v>
      </c>
      <c r="J2979" s="417">
        <v>0.5</v>
      </c>
      <c r="K2979" s="954">
        <f t="shared" si="21"/>
        <v>0.5</v>
      </c>
      <c r="M2979" s="271"/>
      <c r="N2979" s="271"/>
      <c r="O2979" s="271"/>
    </row>
    <row r="2980" spans="3:15" s="421" customFormat="1" ht="15.6" customHeight="1">
      <c r="C2980" s="391">
        <v>1001</v>
      </c>
      <c r="D2980" s="414" t="s">
        <v>2256</v>
      </c>
      <c r="E2980" s="417">
        <v>1008058</v>
      </c>
      <c r="F2980" s="1475" t="s">
        <v>3117</v>
      </c>
      <c r="G2980" s="1476"/>
      <c r="H2980" s="1477"/>
      <c r="I2980" s="424">
        <v>43</v>
      </c>
      <c r="J2980" s="417">
        <v>0.2</v>
      </c>
      <c r="K2980" s="954">
        <f t="shared" si="21"/>
        <v>8.6</v>
      </c>
      <c r="M2980" s="271"/>
      <c r="N2980" s="271"/>
      <c r="O2980" s="271"/>
    </row>
    <row r="2981" spans="3:15" s="421" customFormat="1" ht="15.6" customHeight="1">
      <c r="C2981" s="391">
        <v>1002</v>
      </c>
      <c r="D2981" s="414" t="s">
        <v>2256</v>
      </c>
      <c r="E2981" s="417">
        <v>1008058</v>
      </c>
      <c r="F2981" s="1475" t="s">
        <v>3117</v>
      </c>
      <c r="G2981" s="1476"/>
      <c r="H2981" s="1477"/>
      <c r="I2981" s="424">
        <v>46</v>
      </c>
      <c r="J2981" s="417">
        <v>0.2</v>
      </c>
      <c r="K2981" s="954">
        <f t="shared" si="21"/>
        <v>9.2000000000000011</v>
      </c>
      <c r="M2981" s="271"/>
      <c r="N2981" s="271"/>
      <c r="O2981" s="271"/>
    </row>
    <row r="2982" spans="3:15" s="421" customFormat="1" ht="15.6" customHeight="1">
      <c r="C2982" s="391">
        <v>1003</v>
      </c>
      <c r="D2982" s="414" t="s">
        <v>2256</v>
      </c>
      <c r="E2982" s="417">
        <v>1008058</v>
      </c>
      <c r="F2982" s="1475" t="s">
        <v>3117</v>
      </c>
      <c r="G2982" s="1476"/>
      <c r="H2982" s="1477"/>
      <c r="I2982" s="424">
        <v>105</v>
      </c>
      <c r="J2982" s="417">
        <v>0.2</v>
      </c>
      <c r="K2982" s="954">
        <f t="shared" si="21"/>
        <v>21</v>
      </c>
      <c r="M2982" s="271"/>
      <c r="N2982" s="271"/>
      <c r="O2982" s="271"/>
    </row>
    <row r="2983" spans="3:15" s="421" customFormat="1" ht="15.6" customHeight="1">
      <c r="C2983" s="391">
        <v>1004</v>
      </c>
      <c r="D2983" s="414" t="s">
        <v>2256</v>
      </c>
      <c r="E2983" s="417">
        <v>1008058</v>
      </c>
      <c r="F2983" s="1475" t="s">
        <v>3117</v>
      </c>
      <c r="G2983" s="1476"/>
      <c r="H2983" s="1477"/>
      <c r="I2983" s="424">
        <v>10</v>
      </c>
      <c r="J2983" s="417">
        <v>0.2</v>
      </c>
      <c r="K2983" s="954">
        <f t="shared" si="21"/>
        <v>2</v>
      </c>
      <c r="M2983" s="271"/>
      <c r="N2983" s="271"/>
      <c r="O2983" s="271"/>
    </row>
    <row r="2984" spans="3:15" s="421" customFormat="1" ht="15.6" customHeight="1">
      <c r="C2984" s="391">
        <v>1005</v>
      </c>
      <c r="D2984" s="414" t="s">
        <v>2256</v>
      </c>
      <c r="E2984" s="417">
        <v>1008058</v>
      </c>
      <c r="F2984" s="1475" t="s">
        <v>3117</v>
      </c>
      <c r="G2984" s="1476"/>
      <c r="H2984" s="1477"/>
      <c r="I2984" s="424">
        <v>22</v>
      </c>
      <c r="J2984" s="417">
        <v>0.2</v>
      </c>
      <c r="K2984" s="954">
        <f t="shared" si="21"/>
        <v>4.4000000000000004</v>
      </c>
      <c r="M2984" s="271"/>
      <c r="N2984" s="271"/>
      <c r="O2984" s="271"/>
    </row>
    <row r="2985" spans="3:15" s="421" customFormat="1" ht="15.6" customHeight="1">
      <c r="C2985" s="391">
        <v>1006</v>
      </c>
      <c r="D2985" s="414" t="s">
        <v>2256</v>
      </c>
      <c r="E2985" s="417">
        <v>1008058</v>
      </c>
      <c r="F2985" s="1475" t="s">
        <v>3117</v>
      </c>
      <c r="G2985" s="1476"/>
      <c r="H2985" s="1477"/>
      <c r="I2985" s="424">
        <v>12</v>
      </c>
      <c r="J2985" s="417">
        <v>0.2</v>
      </c>
      <c r="K2985" s="954">
        <f t="shared" si="21"/>
        <v>2.4000000000000004</v>
      </c>
      <c r="M2985" s="271"/>
      <c r="N2985" s="271"/>
      <c r="O2985" s="271"/>
    </row>
    <row r="2986" spans="3:15" s="421" customFormat="1" ht="15.6" customHeight="1">
      <c r="C2986" s="391">
        <v>1007</v>
      </c>
      <c r="D2986" s="414" t="s">
        <v>2256</v>
      </c>
      <c r="E2986" s="417">
        <v>1008058</v>
      </c>
      <c r="F2986" s="1475" t="s">
        <v>3117</v>
      </c>
      <c r="G2986" s="1476"/>
      <c r="H2986" s="1477"/>
      <c r="I2986" s="424">
        <v>7</v>
      </c>
      <c r="J2986" s="417">
        <v>0.2</v>
      </c>
      <c r="K2986" s="954">
        <f t="shared" si="21"/>
        <v>1.4000000000000001</v>
      </c>
      <c r="M2986" s="271"/>
      <c r="N2986" s="271"/>
      <c r="O2986" s="271"/>
    </row>
    <row r="2987" spans="3:15" s="421" customFormat="1" ht="15.6" customHeight="1">
      <c r="C2987" s="391">
        <v>1008</v>
      </c>
      <c r="D2987" s="414" t="s">
        <v>2256</v>
      </c>
      <c r="E2987" s="417">
        <v>1008058</v>
      </c>
      <c r="F2987" s="1475" t="s">
        <v>3117</v>
      </c>
      <c r="G2987" s="1476"/>
      <c r="H2987" s="1477"/>
      <c r="I2987" s="424">
        <v>3</v>
      </c>
      <c r="J2987" s="417">
        <v>0.2</v>
      </c>
      <c r="K2987" s="954">
        <f t="shared" si="21"/>
        <v>0.60000000000000009</v>
      </c>
      <c r="M2987" s="271"/>
      <c r="N2987" s="271"/>
      <c r="O2987" s="271"/>
    </row>
    <row r="2988" spans="3:15" s="421" customFormat="1" ht="15.6" customHeight="1">
      <c r="C2988" s="391">
        <v>1009</v>
      </c>
      <c r="D2988" s="414" t="s">
        <v>2256</v>
      </c>
      <c r="E2988" s="417">
        <v>1008058</v>
      </c>
      <c r="F2988" s="1475" t="s">
        <v>3117</v>
      </c>
      <c r="G2988" s="1476"/>
      <c r="H2988" s="1477"/>
      <c r="I2988" s="424">
        <v>10</v>
      </c>
      <c r="J2988" s="417">
        <v>0.2</v>
      </c>
      <c r="K2988" s="954">
        <f t="shared" si="21"/>
        <v>2</v>
      </c>
      <c r="M2988" s="271"/>
      <c r="N2988" s="271"/>
      <c r="O2988" s="271"/>
    </row>
    <row r="2989" spans="3:15" s="421" customFormat="1" ht="15.6" customHeight="1">
      <c r="C2989" s="391">
        <v>1010</v>
      </c>
      <c r="D2989" s="414" t="s">
        <v>2256</v>
      </c>
      <c r="E2989" s="417">
        <v>1008058</v>
      </c>
      <c r="F2989" s="1475" t="s">
        <v>3117</v>
      </c>
      <c r="G2989" s="1476"/>
      <c r="H2989" s="1477"/>
      <c r="I2989" s="424">
        <v>10</v>
      </c>
      <c r="J2989" s="417">
        <v>0.2</v>
      </c>
      <c r="K2989" s="954">
        <f t="shared" si="21"/>
        <v>2</v>
      </c>
      <c r="M2989" s="271"/>
      <c r="N2989" s="271"/>
      <c r="O2989" s="271"/>
    </row>
    <row r="2990" spans="3:15" s="421" customFormat="1" ht="15.6" customHeight="1">
      <c r="C2990" s="391">
        <v>1011</v>
      </c>
      <c r="D2990" s="414" t="s">
        <v>2256</v>
      </c>
      <c r="E2990" s="417">
        <v>1008058</v>
      </c>
      <c r="F2990" s="1475" t="s">
        <v>3117</v>
      </c>
      <c r="G2990" s="1476"/>
      <c r="H2990" s="1477"/>
      <c r="I2990" s="424">
        <v>3</v>
      </c>
      <c r="J2990" s="417">
        <v>0.2</v>
      </c>
      <c r="K2990" s="954">
        <f t="shared" si="21"/>
        <v>0.60000000000000009</v>
      </c>
      <c r="M2990" s="271"/>
      <c r="N2990" s="271"/>
      <c r="O2990" s="271"/>
    </row>
    <row r="2991" spans="3:15" s="421" customFormat="1" ht="15.6" customHeight="1">
      <c r="C2991" s="391">
        <v>1012</v>
      </c>
      <c r="D2991" s="414" t="s">
        <v>2256</v>
      </c>
      <c r="E2991" s="417">
        <v>1008058</v>
      </c>
      <c r="F2991" s="1475" t="s">
        <v>3117</v>
      </c>
      <c r="G2991" s="1476"/>
      <c r="H2991" s="1477"/>
      <c r="I2991" s="424">
        <v>3</v>
      </c>
      <c r="J2991" s="417">
        <v>0.2</v>
      </c>
      <c r="K2991" s="954">
        <f t="shared" si="21"/>
        <v>0.60000000000000009</v>
      </c>
      <c r="M2991" s="271"/>
      <c r="N2991" s="271"/>
      <c r="O2991" s="271"/>
    </row>
    <row r="2992" spans="3:15" s="421" customFormat="1" ht="15.6" customHeight="1">
      <c r="C2992" s="391">
        <v>1013</v>
      </c>
      <c r="D2992" s="414" t="s">
        <v>2256</v>
      </c>
      <c r="E2992" s="417">
        <v>1008058</v>
      </c>
      <c r="F2992" s="1475" t="s">
        <v>3117</v>
      </c>
      <c r="G2992" s="1476"/>
      <c r="H2992" s="1477"/>
      <c r="I2992" s="424">
        <v>3</v>
      </c>
      <c r="J2992" s="417">
        <v>0.2</v>
      </c>
      <c r="K2992" s="954">
        <f t="shared" si="21"/>
        <v>0.60000000000000009</v>
      </c>
      <c r="M2992" s="271"/>
      <c r="N2992" s="271"/>
      <c r="O2992" s="271"/>
    </row>
    <row r="2993" spans="3:15" s="421" customFormat="1" ht="15.6" customHeight="1">
      <c r="C2993" s="391">
        <v>1014</v>
      </c>
      <c r="D2993" s="414" t="s">
        <v>2256</v>
      </c>
      <c r="E2993" s="417">
        <v>1008058</v>
      </c>
      <c r="F2993" s="1475" t="s">
        <v>3117</v>
      </c>
      <c r="G2993" s="1476"/>
      <c r="H2993" s="1477"/>
      <c r="I2993" s="424">
        <v>10</v>
      </c>
      <c r="J2993" s="417">
        <v>0.2</v>
      </c>
      <c r="K2993" s="954">
        <f t="shared" si="21"/>
        <v>2</v>
      </c>
      <c r="M2993" s="271"/>
      <c r="N2993" s="271"/>
      <c r="O2993" s="271"/>
    </row>
    <row r="2994" spans="3:15" s="421" customFormat="1" ht="15.6" customHeight="1">
      <c r="C2994" s="391">
        <v>1015</v>
      </c>
      <c r="D2994" s="414" t="s">
        <v>2256</v>
      </c>
      <c r="E2994" s="417">
        <v>1008058</v>
      </c>
      <c r="F2994" s="1475" t="s">
        <v>3117</v>
      </c>
      <c r="G2994" s="1476"/>
      <c r="H2994" s="1477"/>
      <c r="I2994" s="424">
        <v>32</v>
      </c>
      <c r="J2994" s="417">
        <v>0.2</v>
      </c>
      <c r="K2994" s="954">
        <f t="shared" si="21"/>
        <v>6.4</v>
      </c>
      <c r="M2994" s="271"/>
      <c r="N2994" s="271"/>
      <c r="O2994" s="271"/>
    </row>
    <row r="2995" spans="3:15" s="421" customFormat="1" ht="15.6" customHeight="1">
      <c r="C2995" s="391">
        <v>1016</v>
      </c>
      <c r="D2995" s="414" t="s">
        <v>2256</v>
      </c>
      <c r="E2995" s="417">
        <v>1008058</v>
      </c>
      <c r="F2995" s="1475" t="s">
        <v>3117</v>
      </c>
      <c r="G2995" s="1476"/>
      <c r="H2995" s="1477"/>
      <c r="I2995" s="424">
        <v>34</v>
      </c>
      <c r="J2995" s="417">
        <v>0.2</v>
      </c>
      <c r="K2995" s="954">
        <f t="shared" si="21"/>
        <v>6.8000000000000007</v>
      </c>
      <c r="M2995" s="271"/>
      <c r="N2995" s="271"/>
      <c r="O2995" s="271"/>
    </row>
    <row r="2996" spans="3:15" s="421" customFormat="1" ht="15.6" customHeight="1">
      <c r="C2996" s="391">
        <v>1017</v>
      </c>
      <c r="D2996" s="414" t="s">
        <v>2256</v>
      </c>
      <c r="E2996" s="417">
        <v>1008058</v>
      </c>
      <c r="F2996" s="1475" t="s">
        <v>3117</v>
      </c>
      <c r="G2996" s="1476"/>
      <c r="H2996" s="1477"/>
      <c r="I2996" s="424">
        <v>38</v>
      </c>
      <c r="J2996" s="417">
        <v>0.2</v>
      </c>
      <c r="K2996" s="954">
        <f t="shared" si="21"/>
        <v>7.6000000000000005</v>
      </c>
      <c r="M2996" s="271"/>
      <c r="N2996" s="271"/>
      <c r="O2996" s="271"/>
    </row>
    <row r="2997" spans="3:15" s="421" customFormat="1" ht="15.6" customHeight="1">
      <c r="C2997" s="391">
        <v>1018</v>
      </c>
      <c r="D2997" s="414" t="s">
        <v>2256</v>
      </c>
      <c r="E2997" s="417">
        <v>1008058</v>
      </c>
      <c r="F2997" s="1475" t="s">
        <v>3117</v>
      </c>
      <c r="G2997" s="1476"/>
      <c r="H2997" s="1477"/>
      <c r="I2997" s="424">
        <v>38</v>
      </c>
      <c r="J2997" s="417">
        <v>0.2</v>
      </c>
      <c r="K2997" s="954">
        <f t="shared" si="21"/>
        <v>7.6000000000000005</v>
      </c>
      <c r="M2997" s="271"/>
      <c r="N2997" s="271"/>
      <c r="O2997" s="271"/>
    </row>
    <row r="2998" spans="3:15" s="421" customFormat="1" ht="15.6" customHeight="1">
      <c r="C2998" s="391">
        <v>1019</v>
      </c>
      <c r="D2998" s="414" t="s">
        <v>2256</v>
      </c>
      <c r="E2998" s="417">
        <v>1008058</v>
      </c>
      <c r="F2998" s="1475" t="s">
        <v>3117</v>
      </c>
      <c r="G2998" s="1476"/>
      <c r="H2998" s="1477"/>
      <c r="I2998" s="424">
        <v>36</v>
      </c>
      <c r="J2998" s="417">
        <v>0.2</v>
      </c>
      <c r="K2998" s="954">
        <f t="shared" si="21"/>
        <v>7.2</v>
      </c>
      <c r="M2998" s="271"/>
      <c r="N2998" s="271"/>
      <c r="O2998" s="271"/>
    </row>
    <row r="2999" spans="3:15" s="421" customFormat="1" ht="15.6" customHeight="1">
      <c r="C2999" s="391">
        <v>1020</v>
      </c>
      <c r="D2999" s="414" t="s">
        <v>2256</v>
      </c>
      <c r="E2999" s="417">
        <v>1008058</v>
      </c>
      <c r="F2999" s="1475" t="s">
        <v>3117</v>
      </c>
      <c r="G2999" s="1476"/>
      <c r="H2999" s="1477"/>
      <c r="I2999" s="424">
        <v>14</v>
      </c>
      <c r="J2999" s="417">
        <v>0.2</v>
      </c>
      <c r="K2999" s="954">
        <f t="shared" si="21"/>
        <v>2.8000000000000003</v>
      </c>
      <c r="M2999" s="271"/>
      <c r="N2999" s="271"/>
      <c r="O2999" s="271"/>
    </row>
    <row r="3000" spans="3:15" s="421" customFormat="1" ht="15.6" customHeight="1">
      <c r="C3000" s="391">
        <v>1021</v>
      </c>
      <c r="D3000" s="414" t="s">
        <v>2256</v>
      </c>
      <c r="E3000" s="417">
        <v>1008058</v>
      </c>
      <c r="F3000" s="1475" t="s">
        <v>3117</v>
      </c>
      <c r="G3000" s="1476"/>
      <c r="H3000" s="1477"/>
      <c r="I3000" s="424">
        <v>11</v>
      </c>
      <c r="J3000" s="417">
        <v>0.2</v>
      </c>
      <c r="K3000" s="954">
        <f t="shared" si="21"/>
        <v>2.2000000000000002</v>
      </c>
      <c r="M3000" s="271"/>
      <c r="N3000" s="271"/>
      <c r="O3000" s="271"/>
    </row>
    <row r="3001" spans="3:15" s="421" customFormat="1" ht="15.6" customHeight="1">
      <c r="C3001" s="391">
        <v>1022</v>
      </c>
      <c r="D3001" s="414" t="s">
        <v>2256</v>
      </c>
      <c r="E3001" s="417">
        <v>1249143</v>
      </c>
      <c r="F3001" s="1475" t="s">
        <v>3105</v>
      </c>
      <c r="G3001" s="1476"/>
      <c r="H3001" s="1477"/>
      <c r="I3001" s="424">
        <v>34</v>
      </c>
      <c r="J3001" s="417">
        <v>0.2</v>
      </c>
      <c r="K3001" s="954">
        <f t="shared" si="21"/>
        <v>6.8000000000000007</v>
      </c>
      <c r="M3001" s="271"/>
      <c r="N3001" s="271"/>
      <c r="O3001" s="271"/>
    </row>
    <row r="3002" spans="3:15" s="421" customFormat="1" ht="15.6" customHeight="1">
      <c r="C3002" s="391">
        <v>1023</v>
      </c>
      <c r="D3002" s="414" t="s">
        <v>2256</v>
      </c>
      <c r="E3002" s="417">
        <v>1249143</v>
      </c>
      <c r="F3002" s="1475" t="s">
        <v>3105</v>
      </c>
      <c r="G3002" s="1476"/>
      <c r="H3002" s="1477"/>
      <c r="I3002" s="424">
        <v>167</v>
      </c>
      <c r="J3002" s="417">
        <v>0.2</v>
      </c>
      <c r="K3002" s="954">
        <f t="shared" si="21"/>
        <v>33.4</v>
      </c>
      <c r="M3002" s="271"/>
      <c r="N3002" s="271"/>
      <c r="O3002" s="271"/>
    </row>
    <row r="3003" spans="3:15" s="421" customFormat="1" ht="15.6" customHeight="1">
      <c r="C3003" s="391">
        <v>1024</v>
      </c>
      <c r="D3003" s="414" t="s">
        <v>2256</v>
      </c>
      <c r="E3003" s="417">
        <v>1249143</v>
      </c>
      <c r="F3003" s="1475" t="s">
        <v>3105</v>
      </c>
      <c r="G3003" s="1476"/>
      <c r="H3003" s="1477"/>
      <c r="I3003" s="424">
        <v>17</v>
      </c>
      <c r="J3003" s="417">
        <v>0.2</v>
      </c>
      <c r="K3003" s="954">
        <f t="shared" si="21"/>
        <v>3.4000000000000004</v>
      </c>
      <c r="M3003" s="271"/>
      <c r="N3003" s="271"/>
      <c r="O3003" s="271"/>
    </row>
    <row r="3004" spans="3:15" s="421" customFormat="1" ht="15.6" customHeight="1">
      <c r="C3004" s="391">
        <v>1025</v>
      </c>
      <c r="D3004" s="414" t="s">
        <v>2256</v>
      </c>
      <c r="E3004" s="417">
        <v>1249143</v>
      </c>
      <c r="F3004" s="1475" t="s">
        <v>3105</v>
      </c>
      <c r="G3004" s="1476"/>
      <c r="H3004" s="1477"/>
      <c r="I3004" s="424">
        <v>199</v>
      </c>
      <c r="J3004" s="417">
        <v>0.2</v>
      </c>
      <c r="K3004" s="954">
        <f t="shared" si="21"/>
        <v>39.800000000000004</v>
      </c>
      <c r="M3004" s="271"/>
      <c r="N3004" s="271"/>
      <c r="O3004" s="271"/>
    </row>
    <row r="3005" spans="3:15" s="421" customFormat="1" ht="15.6" customHeight="1">
      <c r="C3005" s="391">
        <v>1026</v>
      </c>
      <c r="D3005" s="414" t="s">
        <v>2256</v>
      </c>
      <c r="E3005" s="417">
        <v>1249143</v>
      </c>
      <c r="F3005" s="1475" t="s">
        <v>3105</v>
      </c>
      <c r="G3005" s="1476"/>
      <c r="H3005" s="1477"/>
      <c r="I3005" s="424">
        <v>4</v>
      </c>
      <c r="J3005" s="417">
        <v>0.2</v>
      </c>
      <c r="K3005" s="954">
        <f t="shared" si="21"/>
        <v>0.8</v>
      </c>
      <c r="M3005" s="271"/>
      <c r="N3005" s="271"/>
      <c r="O3005" s="271"/>
    </row>
    <row r="3006" spans="3:15" s="421" customFormat="1" ht="15.6" customHeight="1">
      <c r="C3006" s="391">
        <v>1027</v>
      </c>
      <c r="D3006" s="414" t="s">
        <v>2256</v>
      </c>
      <c r="E3006" s="417">
        <v>1249143</v>
      </c>
      <c r="F3006" s="1475" t="s">
        <v>3105</v>
      </c>
      <c r="G3006" s="1476"/>
      <c r="H3006" s="1477"/>
      <c r="I3006" s="424">
        <v>42</v>
      </c>
      <c r="J3006" s="417">
        <v>0.2</v>
      </c>
      <c r="K3006" s="954">
        <f t="shared" si="21"/>
        <v>8.4</v>
      </c>
      <c r="M3006" s="271"/>
      <c r="N3006" s="271"/>
      <c r="O3006" s="271"/>
    </row>
    <row r="3007" spans="3:15" s="421" customFormat="1" ht="15.6" customHeight="1">
      <c r="C3007" s="391">
        <v>1028</v>
      </c>
      <c r="D3007" s="414" t="s">
        <v>2256</v>
      </c>
      <c r="E3007" s="417">
        <v>1249143</v>
      </c>
      <c r="F3007" s="1475" t="s">
        <v>3105</v>
      </c>
      <c r="G3007" s="1476"/>
      <c r="H3007" s="1477"/>
      <c r="I3007" s="424">
        <v>45</v>
      </c>
      <c r="J3007" s="417">
        <v>0.2</v>
      </c>
      <c r="K3007" s="954">
        <f t="shared" si="21"/>
        <v>9</v>
      </c>
      <c r="M3007" s="271"/>
      <c r="N3007" s="271"/>
      <c r="O3007" s="271"/>
    </row>
    <row r="3008" spans="3:15" s="421" customFormat="1" ht="15.6" customHeight="1">
      <c r="C3008" s="391">
        <v>1029</v>
      </c>
      <c r="D3008" s="414" t="s">
        <v>2256</v>
      </c>
      <c r="E3008" s="417">
        <v>1249143</v>
      </c>
      <c r="F3008" s="1475" t="s">
        <v>3105</v>
      </c>
      <c r="G3008" s="1476"/>
      <c r="H3008" s="1477"/>
      <c r="I3008" s="424">
        <v>41</v>
      </c>
      <c r="J3008" s="417">
        <v>0.2</v>
      </c>
      <c r="K3008" s="954">
        <f t="shared" si="21"/>
        <v>8.2000000000000011</v>
      </c>
      <c r="M3008" s="271"/>
      <c r="N3008" s="271"/>
      <c r="O3008" s="271"/>
    </row>
    <row r="3009" spans="3:15" s="421" customFormat="1" ht="15.6" customHeight="1">
      <c r="C3009" s="391">
        <v>1030</v>
      </c>
      <c r="D3009" s="414" t="s">
        <v>2256</v>
      </c>
      <c r="E3009" s="417">
        <v>1249143</v>
      </c>
      <c r="F3009" s="1475" t="s">
        <v>3105</v>
      </c>
      <c r="G3009" s="1476"/>
      <c r="H3009" s="1477"/>
      <c r="I3009" s="424">
        <v>27</v>
      </c>
      <c r="J3009" s="417">
        <v>0.2</v>
      </c>
      <c r="K3009" s="954">
        <f t="shared" si="21"/>
        <v>5.4</v>
      </c>
      <c r="M3009" s="271"/>
      <c r="N3009" s="271"/>
      <c r="O3009" s="271"/>
    </row>
    <row r="3010" spans="3:15" s="421" customFormat="1" ht="15.6" customHeight="1">
      <c r="C3010" s="391">
        <v>1031</v>
      </c>
      <c r="D3010" s="414" t="s">
        <v>2256</v>
      </c>
      <c r="E3010" s="417">
        <v>1249143</v>
      </c>
      <c r="F3010" s="1475" t="s">
        <v>3105</v>
      </c>
      <c r="G3010" s="1476"/>
      <c r="H3010" s="1477"/>
      <c r="I3010" s="424">
        <v>33</v>
      </c>
      <c r="J3010" s="417">
        <v>0.2</v>
      </c>
      <c r="K3010" s="954">
        <f t="shared" si="21"/>
        <v>6.6000000000000005</v>
      </c>
      <c r="M3010" s="271"/>
      <c r="N3010" s="271"/>
      <c r="O3010" s="271"/>
    </row>
    <row r="3011" spans="3:15" s="421" customFormat="1" ht="15.6" customHeight="1">
      <c r="C3011" s="391">
        <v>1032</v>
      </c>
      <c r="D3011" s="414" t="s">
        <v>2256</v>
      </c>
      <c r="E3011" s="417">
        <v>1048197</v>
      </c>
      <c r="F3011" s="1475" t="s">
        <v>3119</v>
      </c>
      <c r="G3011" s="1476"/>
      <c r="H3011" s="1477"/>
      <c r="I3011" s="424">
        <v>70</v>
      </c>
      <c r="J3011" s="417">
        <v>0.5</v>
      </c>
      <c r="K3011" s="954">
        <f t="shared" si="21"/>
        <v>35</v>
      </c>
      <c r="M3011" s="271"/>
      <c r="N3011" s="271"/>
      <c r="O3011" s="271"/>
    </row>
    <row r="3012" spans="3:15" s="421" customFormat="1" ht="15.6" customHeight="1">
      <c r="C3012" s="391">
        <v>1033</v>
      </c>
      <c r="D3012" s="414" t="s">
        <v>2256</v>
      </c>
      <c r="E3012" s="417">
        <v>1048197</v>
      </c>
      <c r="F3012" s="1475" t="s">
        <v>3119</v>
      </c>
      <c r="G3012" s="1476"/>
      <c r="H3012" s="1477"/>
      <c r="I3012" s="424">
        <v>50</v>
      </c>
      <c r="J3012" s="417">
        <v>0.5</v>
      </c>
      <c r="K3012" s="954">
        <f t="shared" si="21"/>
        <v>25</v>
      </c>
      <c r="M3012" s="271"/>
      <c r="N3012" s="271"/>
      <c r="O3012" s="271"/>
    </row>
    <row r="3013" spans="3:15" s="421" customFormat="1" ht="15.6" customHeight="1">
      <c r="C3013" s="391">
        <v>1034</v>
      </c>
      <c r="D3013" s="414" t="s">
        <v>2256</v>
      </c>
      <c r="E3013" s="417">
        <v>1048197</v>
      </c>
      <c r="F3013" s="1475" t="s">
        <v>3119</v>
      </c>
      <c r="G3013" s="1476"/>
      <c r="H3013" s="1477"/>
      <c r="I3013" s="424">
        <v>15</v>
      </c>
      <c r="J3013" s="417">
        <v>0.5</v>
      </c>
      <c r="K3013" s="954">
        <f t="shared" si="21"/>
        <v>7.5</v>
      </c>
      <c r="M3013" s="271"/>
      <c r="N3013" s="271"/>
      <c r="O3013" s="271"/>
    </row>
    <row r="3014" spans="3:15" s="421" customFormat="1" ht="15.6" customHeight="1">
      <c r="C3014" s="391">
        <v>1035</v>
      </c>
      <c r="D3014" s="414" t="s">
        <v>2256</v>
      </c>
      <c r="E3014" s="417">
        <v>1048197</v>
      </c>
      <c r="F3014" s="1475" t="s">
        <v>3119</v>
      </c>
      <c r="G3014" s="1476"/>
      <c r="H3014" s="1477"/>
      <c r="I3014" s="424">
        <v>30</v>
      </c>
      <c r="J3014" s="417">
        <v>0.5</v>
      </c>
      <c r="K3014" s="954">
        <f t="shared" si="21"/>
        <v>15</v>
      </c>
      <c r="M3014" s="271"/>
      <c r="N3014" s="271"/>
      <c r="O3014" s="271"/>
    </row>
    <row r="3015" spans="3:15" s="421" customFormat="1" ht="15.6" customHeight="1">
      <c r="C3015" s="391">
        <v>1036</v>
      </c>
      <c r="D3015" s="414" t="s">
        <v>2256</v>
      </c>
      <c r="E3015" s="417">
        <v>1048197</v>
      </c>
      <c r="F3015" s="1475" t="s">
        <v>3119</v>
      </c>
      <c r="G3015" s="1476"/>
      <c r="H3015" s="1477"/>
      <c r="I3015" s="424">
        <v>68</v>
      </c>
      <c r="J3015" s="417">
        <v>0.5</v>
      </c>
      <c r="K3015" s="954">
        <f t="shared" si="21"/>
        <v>34</v>
      </c>
      <c r="M3015" s="271"/>
      <c r="N3015" s="271"/>
      <c r="O3015" s="271"/>
    </row>
    <row r="3016" spans="3:15" s="421" customFormat="1" ht="15.6" customHeight="1">
      <c r="C3016" s="391">
        <v>1037</v>
      </c>
      <c r="D3016" s="414" t="s">
        <v>2256</v>
      </c>
      <c r="E3016" s="417">
        <v>1048242</v>
      </c>
      <c r="F3016" s="1475" t="s">
        <v>3350</v>
      </c>
      <c r="G3016" s="1476"/>
      <c r="H3016" s="1477"/>
      <c r="I3016" s="424">
        <v>5</v>
      </c>
      <c r="J3016" s="417">
        <v>1.5</v>
      </c>
      <c r="K3016" s="954">
        <f t="shared" si="21"/>
        <v>7.5</v>
      </c>
      <c r="M3016" s="271"/>
      <c r="N3016" s="271"/>
      <c r="O3016" s="271"/>
    </row>
    <row r="3017" spans="3:15" s="421" customFormat="1" ht="15.6" customHeight="1">
      <c r="C3017" s="391">
        <v>1038</v>
      </c>
      <c r="D3017" s="414" t="s">
        <v>2256</v>
      </c>
      <c r="E3017" s="417">
        <v>1048243</v>
      </c>
      <c r="F3017" s="1475" t="s">
        <v>5667</v>
      </c>
      <c r="G3017" s="1476"/>
      <c r="H3017" s="1477"/>
      <c r="I3017" s="424">
        <v>1</v>
      </c>
      <c r="J3017" s="417">
        <v>1.5</v>
      </c>
      <c r="K3017" s="954">
        <f t="shared" si="21"/>
        <v>1.5</v>
      </c>
      <c r="M3017" s="271"/>
      <c r="N3017" s="271"/>
      <c r="O3017" s="271"/>
    </row>
    <row r="3018" spans="3:15" s="421" customFormat="1" ht="15.6" customHeight="1">
      <c r="C3018" s="391">
        <v>1039</v>
      </c>
      <c r="D3018" s="414" t="s">
        <v>2256</v>
      </c>
      <c r="E3018" s="417">
        <v>1048244</v>
      </c>
      <c r="F3018" s="1475" t="s">
        <v>3124</v>
      </c>
      <c r="G3018" s="1476"/>
      <c r="H3018" s="1477"/>
      <c r="I3018" s="424">
        <v>7</v>
      </c>
      <c r="J3018" s="417">
        <v>1.5</v>
      </c>
      <c r="K3018" s="954">
        <f t="shared" si="21"/>
        <v>10.5</v>
      </c>
      <c r="M3018" s="271"/>
      <c r="N3018" s="271"/>
      <c r="O3018" s="271"/>
    </row>
    <row r="3019" spans="3:15" s="421" customFormat="1" ht="15.6" customHeight="1">
      <c r="C3019" s="391">
        <v>1040</v>
      </c>
      <c r="D3019" s="414" t="s">
        <v>2256</v>
      </c>
      <c r="E3019" s="417">
        <v>1048246</v>
      </c>
      <c r="F3019" s="1475" t="s">
        <v>5668</v>
      </c>
      <c r="G3019" s="1476"/>
      <c r="H3019" s="1477"/>
      <c r="I3019" s="424">
        <v>3</v>
      </c>
      <c r="J3019" s="417">
        <v>1.5</v>
      </c>
      <c r="K3019" s="954">
        <f t="shared" si="21"/>
        <v>4.5</v>
      </c>
      <c r="M3019" s="271"/>
      <c r="N3019" s="271"/>
      <c r="O3019" s="271"/>
    </row>
    <row r="3020" spans="3:15" s="421" customFormat="1" ht="15.6" customHeight="1">
      <c r="C3020" s="391">
        <v>1041</v>
      </c>
      <c r="D3020" s="414" t="s">
        <v>2256</v>
      </c>
      <c r="E3020" s="417">
        <v>1141093</v>
      </c>
      <c r="F3020" s="1475" t="s">
        <v>5669</v>
      </c>
      <c r="G3020" s="1476"/>
      <c r="H3020" s="1477"/>
      <c r="I3020" s="424">
        <v>2</v>
      </c>
      <c r="J3020" s="417">
        <v>1.5</v>
      </c>
      <c r="K3020" s="954">
        <f t="shared" si="21"/>
        <v>3</v>
      </c>
      <c r="M3020" s="271"/>
      <c r="N3020" s="271"/>
      <c r="O3020" s="271"/>
    </row>
    <row r="3021" spans="3:15" s="421" customFormat="1" ht="15.6" customHeight="1">
      <c r="C3021" s="391">
        <v>1042</v>
      </c>
      <c r="D3021" s="414" t="s">
        <v>2220</v>
      </c>
      <c r="E3021" s="417" t="s">
        <v>3220</v>
      </c>
      <c r="F3021" s="1475" t="s">
        <v>3221</v>
      </c>
      <c r="G3021" s="1476"/>
      <c r="H3021" s="1477"/>
      <c r="I3021" s="424">
        <v>43</v>
      </c>
      <c r="J3021" s="417">
        <v>1</v>
      </c>
      <c r="K3021" s="954">
        <f t="shared" si="21"/>
        <v>43</v>
      </c>
      <c r="M3021" s="271"/>
      <c r="N3021" s="271"/>
      <c r="O3021" s="271"/>
    </row>
    <row r="3022" spans="3:15" s="421" customFormat="1" ht="15.6" customHeight="1">
      <c r="C3022" s="391">
        <v>1043</v>
      </c>
      <c r="D3022" s="414" t="s">
        <v>2220</v>
      </c>
      <c r="E3022" s="417" t="s">
        <v>3220</v>
      </c>
      <c r="F3022" s="1475" t="s">
        <v>3221</v>
      </c>
      <c r="G3022" s="1476"/>
      <c r="H3022" s="1477"/>
      <c r="I3022" s="424">
        <v>2</v>
      </c>
      <c r="J3022" s="417">
        <v>1</v>
      </c>
      <c r="K3022" s="954">
        <f t="shared" si="21"/>
        <v>2</v>
      </c>
      <c r="M3022" s="271"/>
      <c r="N3022" s="271"/>
      <c r="O3022" s="271"/>
    </row>
    <row r="3023" spans="3:15" s="421" customFormat="1" ht="15.6" customHeight="1">
      <c r="C3023" s="391">
        <v>1044</v>
      </c>
      <c r="D3023" s="414" t="s">
        <v>2220</v>
      </c>
      <c r="E3023" s="417" t="s">
        <v>3220</v>
      </c>
      <c r="F3023" s="1475" t="s">
        <v>3221</v>
      </c>
      <c r="G3023" s="1476"/>
      <c r="H3023" s="1477"/>
      <c r="I3023" s="424">
        <v>44</v>
      </c>
      <c r="J3023" s="417">
        <v>1</v>
      </c>
      <c r="K3023" s="954">
        <f t="shared" si="21"/>
        <v>44</v>
      </c>
      <c r="M3023" s="271"/>
      <c r="N3023" s="271"/>
      <c r="O3023" s="271"/>
    </row>
    <row r="3024" spans="3:15" s="421" customFormat="1" ht="15.6" customHeight="1">
      <c r="C3024" s="391">
        <v>1045</v>
      </c>
      <c r="D3024" s="414" t="s">
        <v>2220</v>
      </c>
      <c r="E3024" s="417" t="s">
        <v>3220</v>
      </c>
      <c r="F3024" s="1475" t="s">
        <v>3221</v>
      </c>
      <c r="G3024" s="1476"/>
      <c r="H3024" s="1477"/>
      <c r="I3024" s="424">
        <v>23</v>
      </c>
      <c r="J3024" s="417">
        <v>1</v>
      </c>
      <c r="K3024" s="954">
        <f t="shared" si="21"/>
        <v>23</v>
      </c>
      <c r="M3024" s="271"/>
      <c r="N3024" s="271"/>
      <c r="O3024" s="271"/>
    </row>
    <row r="3025" spans="3:15" s="421" customFormat="1" ht="15.6" customHeight="1">
      <c r="C3025" s="391">
        <v>1046</v>
      </c>
      <c r="D3025" s="414" t="s">
        <v>2220</v>
      </c>
      <c r="E3025" s="417" t="s">
        <v>3220</v>
      </c>
      <c r="F3025" s="1475" t="s">
        <v>3221</v>
      </c>
      <c r="G3025" s="1476"/>
      <c r="H3025" s="1477"/>
      <c r="I3025" s="424">
        <v>2</v>
      </c>
      <c r="J3025" s="417">
        <v>1</v>
      </c>
      <c r="K3025" s="954">
        <f t="shared" si="21"/>
        <v>2</v>
      </c>
      <c r="M3025" s="271"/>
      <c r="N3025" s="271"/>
      <c r="O3025" s="271"/>
    </row>
    <row r="3026" spans="3:15" s="421" customFormat="1" ht="15.6" customHeight="1">
      <c r="C3026" s="391">
        <v>1047</v>
      </c>
      <c r="D3026" s="414" t="s">
        <v>2220</v>
      </c>
      <c r="E3026" s="417" t="s">
        <v>3220</v>
      </c>
      <c r="F3026" s="1475" t="s">
        <v>3221</v>
      </c>
      <c r="G3026" s="1476"/>
      <c r="H3026" s="1477"/>
      <c r="I3026" s="424">
        <v>10</v>
      </c>
      <c r="J3026" s="417">
        <v>1</v>
      </c>
      <c r="K3026" s="954">
        <f t="shared" si="21"/>
        <v>10</v>
      </c>
      <c r="M3026" s="271"/>
      <c r="N3026" s="271"/>
      <c r="O3026" s="271"/>
    </row>
    <row r="3027" spans="3:15" s="421" customFormat="1" ht="15.6" customHeight="1">
      <c r="C3027" s="391">
        <v>1048</v>
      </c>
      <c r="D3027" s="414" t="s">
        <v>2220</v>
      </c>
      <c r="E3027" s="417" t="s">
        <v>3220</v>
      </c>
      <c r="F3027" s="1475" t="s">
        <v>3221</v>
      </c>
      <c r="G3027" s="1476"/>
      <c r="H3027" s="1477"/>
      <c r="I3027" s="424">
        <v>1</v>
      </c>
      <c r="J3027" s="417">
        <v>1</v>
      </c>
      <c r="K3027" s="954">
        <f t="shared" si="21"/>
        <v>1</v>
      </c>
      <c r="M3027" s="271"/>
      <c r="N3027" s="271"/>
      <c r="O3027" s="271"/>
    </row>
    <row r="3028" spans="3:15" s="421" customFormat="1" ht="15.6" customHeight="1">
      <c r="C3028" s="391">
        <v>1049</v>
      </c>
      <c r="D3028" s="414" t="s">
        <v>2220</v>
      </c>
      <c r="E3028" s="417" t="s">
        <v>3220</v>
      </c>
      <c r="F3028" s="1475" t="s">
        <v>3221</v>
      </c>
      <c r="G3028" s="1476"/>
      <c r="H3028" s="1477"/>
      <c r="I3028" s="424">
        <v>30</v>
      </c>
      <c r="J3028" s="417">
        <v>1</v>
      </c>
      <c r="K3028" s="954">
        <f t="shared" si="21"/>
        <v>30</v>
      </c>
      <c r="M3028" s="271"/>
      <c r="N3028" s="271"/>
      <c r="O3028" s="271"/>
    </row>
    <row r="3029" spans="3:15" s="421" customFormat="1" ht="15.6" customHeight="1">
      <c r="C3029" s="391">
        <v>1050</v>
      </c>
      <c r="D3029" s="414" t="s">
        <v>2220</v>
      </c>
      <c r="E3029" s="417" t="s">
        <v>3220</v>
      </c>
      <c r="F3029" s="1475" t="s">
        <v>3221</v>
      </c>
      <c r="G3029" s="1476"/>
      <c r="H3029" s="1477"/>
      <c r="I3029" s="424">
        <v>17</v>
      </c>
      <c r="J3029" s="417">
        <v>1</v>
      </c>
      <c r="K3029" s="954">
        <f t="shared" si="21"/>
        <v>17</v>
      </c>
      <c r="M3029" s="271"/>
      <c r="N3029" s="271"/>
      <c r="O3029" s="271"/>
    </row>
    <row r="3030" spans="3:15" s="421" customFormat="1" ht="15.6" customHeight="1">
      <c r="C3030" s="391">
        <v>1051</v>
      </c>
      <c r="D3030" s="414" t="s">
        <v>2220</v>
      </c>
      <c r="E3030" s="417" t="s">
        <v>3220</v>
      </c>
      <c r="F3030" s="1475" t="s">
        <v>3221</v>
      </c>
      <c r="G3030" s="1476"/>
      <c r="H3030" s="1477"/>
      <c r="I3030" s="424">
        <v>29</v>
      </c>
      <c r="J3030" s="417">
        <v>1</v>
      </c>
      <c r="K3030" s="954">
        <f t="shared" si="21"/>
        <v>29</v>
      </c>
      <c r="M3030" s="271"/>
      <c r="N3030" s="271"/>
      <c r="O3030" s="271"/>
    </row>
    <row r="3031" spans="3:15" s="421" customFormat="1" ht="15.6" customHeight="1">
      <c r="C3031" s="391">
        <v>1052</v>
      </c>
      <c r="D3031" s="414" t="s">
        <v>2220</v>
      </c>
      <c r="E3031" s="417" t="s">
        <v>5670</v>
      </c>
      <c r="F3031" s="1475" t="s">
        <v>3085</v>
      </c>
      <c r="G3031" s="1476"/>
      <c r="H3031" s="1477"/>
      <c r="I3031" s="424">
        <v>2</v>
      </c>
      <c r="J3031" s="417">
        <v>1.1000000000000001</v>
      </c>
      <c r="K3031" s="954">
        <f t="shared" ref="K3031:K3094" si="22">I3031*J3031</f>
        <v>2.2000000000000002</v>
      </c>
      <c r="M3031" s="271"/>
      <c r="N3031" s="271"/>
      <c r="O3031" s="271"/>
    </row>
    <row r="3032" spans="3:15" s="421" customFormat="1" ht="15.6" customHeight="1">
      <c r="C3032" s="391">
        <v>1053</v>
      </c>
      <c r="D3032" s="414" t="s">
        <v>2220</v>
      </c>
      <c r="E3032" s="417" t="s">
        <v>5671</v>
      </c>
      <c r="F3032" s="1475" t="s">
        <v>3086</v>
      </c>
      <c r="G3032" s="1476"/>
      <c r="H3032" s="1477"/>
      <c r="I3032" s="424">
        <v>19</v>
      </c>
      <c r="J3032" s="417">
        <v>1.1000000000000001</v>
      </c>
      <c r="K3032" s="954">
        <f t="shared" si="22"/>
        <v>20.900000000000002</v>
      </c>
      <c r="M3032" s="271"/>
      <c r="N3032" s="271"/>
      <c r="O3032" s="271"/>
    </row>
    <row r="3033" spans="3:15" s="421" customFormat="1" ht="15.6" customHeight="1">
      <c r="C3033" s="391">
        <v>1054</v>
      </c>
      <c r="D3033" s="414" t="s">
        <v>2220</v>
      </c>
      <c r="E3033" s="417" t="s">
        <v>3173</v>
      </c>
      <c r="F3033" s="1475" t="s">
        <v>3125</v>
      </c>
      <c r="G3033" s="1476"/>
      <c r="H3033" s="1477"/>
      <c r="I3033" s="424">
        <v>30</v>
      </c>
      <c r="J3033" s="417">
        <v>0.7</v>
      </c>
      <c r="K3033" s="954">
        <f t="shared" si="22"/>
        <v>21</v>
      </c>
      <c r="M3033" s="271"/>
      <c r="N3033" s="271"/>
      <c r="O3033" s="271"/>
    </row>
    <row r="3034" spans="3:15" s="421" customFormat="1" ht="15.6" customHeight="1">
      <c r="C3034" s="391">
        <v>1055</v>
      </c>
      <c r="D3034" s="414" t="s">
        <v>2220</v>
      </c>
      <c r="E3034" s="417" t="s">
        <v>3174</v>
      </c>
      <c r="F3034" s="1475" t="s">
        <v>3108</v>
      </c>
      <c r="G3034" s="1476"/>
      <c r="H3034" s="1477"/>
      <c r="I3034" s="424">
        <v>30</v>
      </c>
      <c r="J3034" s="417">
        <v>0.1</v>
      </c>
      <c r="K3034" s="954">
        <f t="shared" si="22"/>
        <v>3</v>
      </c>
      <c r="M3034" s="271"/>
      <c r="N3034" s="271"/>
      <c r="O3034" s="271"/>
    </row>
    <row r="3035" spans="3:15" s="421" customFormat="1" ht="15.6" customHeight="1">
      <c r="C3035" s="391">
        <v>1056</v>
      </c>
      <c r="D3035" s="414" t="s">
        <v>2220</v>
      </c>
      <c r="E3035" s="417" t="s">
        <v>3174</v>
      </c>
      <c r="F3035" s="1475" t="s">
        <v>3108</v>
      </c>
      <c r="G3035" s="1476"/>
      <c r="H3035" s="1477"/>
      <c r="I3035" s="424">
        <v>119</v>
      </c>
      <c r="J3035" s="417">
        <v>0.1</v>
      </c>
      <c r="K3035" s="954">
        <f t="shared" si="22"/>
        <v>11.9</v>
      </c>
      <c r="M3035" s="271"/>
      <c r="N3035" s="271"/>
      <c r="O3035" s="271"/>
    </row>
    <row r="3036" spans="3:15" s="421" customFormat="1" ht="15.6" customHeight="1">
      <c r="C3036" s="391">
        <v>1057</v>
      </c>
      <c r="D3036" s="414" t="s">
        <v>2220</v>
      </c>
      <c r="E3036" s="417" t="s">
        <v>3174</v>
      </c>
      <c r="F3036" s="1475" t="s">
        <v>3108</v>
      </c>
      <c r="G3036" s="1476"/>
      <c r="H3036" s="1477"/>
      <c r="I3036" s="424">
        <v>4</v>
      </c>
      <c r="J3036" s="417">
        <v>0.1</v>
      </c>
      <c r="K3036" s="954">
        <f t="shared" si="22"/>
        <v>0.4</v>
      </c>
      <c r="M3036" s="271"/>
      <c r="N3036" s="271"/>
      <c r="O3036" s="271"/>
    </row>
    <row r="3037" spans="3:15" s="421" customFormat="1" ht="15.6" customHeight="1">
      <c r="C3037" s="391">
        <v>1058</v>
      </c>
      <c r="D3037" s="414" t="s">
        <v>2220</v>
      </c>
      <c r="E3037" s="417" t="s">
        <v>3174</v>
      </c>
      <c r="F3037" s="1475" t="s">
        <v>3108</v>
      </c>
      <c r="G3037" s="1476"/>
      <c r="H3037" s="1477"/>
      <c r="I3037" s="424">
        <v>33</v>
      </c>
      <c r="J3037" s="417">
        <v>0.1</v>
      </c>
      <c r="K3037" s="954">
        <f t="shared" si="22"/>
        <v>3.3000000000000003</v>
      </c>
      <c r="M3037" s="271"/>
      <c r="N3037" s="271"/>
      <c r="O3037" s="271"/>
    </row>
    <row r="3038" spans="3:15" s="421" customFormat="1" ht="15.6" customHeight="1">
      <c r="C3038" s="391">
        <v>1059</v>
      </c>
      <c r="D3038" s="414" t="s">
        <v>2220</v>
      </c>
      <c r="E3038" s="417" t="s">
        <v>3174</v>
      </c>
      <c r="F3038" s="1475" t="s">
        <v>3108</v>
      </c>
      <c r="G3038" s="1476"/>
      <c r="H3038" s="1477"/>
      <c r="I3038" s="424">
        <v>46</v>
      </c>
      <c r="J3038" s="417">
        <v>0.1</v>
      </c>
      <c r="K3038" s="954">
        <f t="shared" si="22"/>
        <v>4.6000000000000005</v>
      </c>
      <c r="M3038" s="271"/>
      <c r="N3038" s="271"/>
      <c r="O3038" s="271"/>
    </row>
    <row r="3039" spans="3:15" s="421" customFormat="1" ht="15.6" customHeight="1">
      <c r="C3039" s="391">
        <v>1060</v>
      </c>
      <c r="D3039" s="414" t="s">
        <v>2220</v>
      </c>
      <c r="E3039" s="417" t="s">
        <v>3174</v>
      </c>
      <c r="F3039" s="1475" t="s">
        <v>3108</v>
      </c>
      <c r="G3039" s="1476"/>
      <c r="H3039" s="1477"/>
      <c r="I3039" s="424">
        <v>43</v>
      </c>
      <c r="J3039" s="417">
        <v>0.1</v>
      </c>
      <c r="K3039" s="954">
        <f t="shared" si="22"/>
        <v>4.3</v>
      </c>
      <c r="M3039" s="271"/>
      <c r="N3039" s="271"/>
      <c r="O3039" s="271"/>
    </row>
    <row r="3040" spans="3:15" s="421" customFormat="1" ht="15.6" customHeight="1">
      <c r="C3040" s="391">
        <v>1061</v>
      </c>
      <c r="D3040" s="414" t="s">
        <v>2220</v>
      </c>
      <c r="E3040" s="417" t="s">
        <v>3174</v>
      </c>
      <c r="F3040" s="1475" t="s">
        <v>3108</v>
      </c>
      <c r="G3040" s="1476"/>
      <c r="H3040" s="1477"/>
      <c r="I3040" s="424">
        <v>43</v>
      </c>
      <c r="J3040" s="417">
        <v>0.1</v>
      </c>
      <c r="K3040" s="954">
        <f t="shared" si="22"/>
        <v>4.3</v>
      </c>
      <c r="M3040" s="271"/>
      <c r="N3040" s="271"/>
      <c r="O3040" s="271"/>
    </row>
    <row r="3041" spans="3:15" s="421" customFormat="1" ht="15.6" customHeight="1">
      <c r="C3041" s="391">
        <v>1062</v>
      </c>
      <c r="D3041" s="414" t="s">
        <v>2220</v>
      </c>
      <c r="E3041" s="417" t="s">
        <v>3174</v>
      </c>
      <c r="F3041" s="1475" t="s">
        <v>3108</v>
      </c>
      <c r="G3041" s="1476"/>
      <c r="H3041" s="1477"/>
      <c r="I3041" s="424">
        <v>86</v>
      </c>
      <c r="J3041" s="417">
        <v>0.1</v>
      </c>
      <c r="K3041" s="954">
        <f t="shared" si="22"/>
        <v>8.6</v>
      </c>
      <c r="M3041" s="271"/>
      <c r="N3041" s="271"/>
      <c r="O3041" s="271"/>
    </row>
    <row r="3042" spans="3:15" s="421" customFormat="1" ht="15.6" customHeight="1">
      <c r="C3042" s="391">
        <v>1063</v>
      </c>
      <c r="D3042" s="414" t="s">
        <v>2220</v>
      </c>
      <c r="E3042" s="417" t="s">
        <v>3174</v>
      </c>
      <c r="F3042" s="1475" t="s">
        <v>3108</v>
      </c>
      <c r="G3042" s="1476"/>
      <c r="H3042" s="1477"/>
      <c r="I3042" s="424">
        <v>43</v>
      </c>
      <c r="J3042" s="417">
        <v>0.1</v>
      </c>
      <c r="K3042" s="954">
        <f t="shared" si="22"/>
        <v>4.3</v>
      </c>
      <c r="M3042" s="271"/>
      <c r="N3042" s="271"/>
      <c r="O3042" s="271"/>
    </row>
    <row r="3043" spans="3:15" s="421" customFormat="1" ht="15.6" customHeight="1">
      <c r="C3043" s="391">
        <v>1064</v>
      </c>
      <c r="D3043" s="414" t="s">
        <v>2220</v>
      </c>
      <c r="E3043" s="417" t="s">
        <v>3174</v>
      </c>
      <c r="F3043" s="1475" t="s">
        <v>3108</v>
      </c>
      <c r="G3043" s="1476"/>
      <c r="H3043" s="1477"/>
      <c r="I3043" s="424">
        <v>32</v>
      </c>
      <c r="J3043" s="417">
        <v>0.1</v>
      </c>
      <c r="K3043" s="954">
        <f t="shared" si="22"/>
        <v>3.2</v>
      </c>
      <c r="M3043" s="271"/>
      <c r="N3043" s="271"/>
      <c r="O3043" s="271"/>
    </row>
    <row r="3044" spans="3:15" s="421" customFormat="1" ht="15.6" customHeight="1">
      <c r="C3044" s="391">
        <v>1065</v>
      </c>
      <c r="D3044" s="414" t="s">
        <v>2220</v>
      </c>
      <c r="E3044" s="417" t="s">
        <v>3174</v>
      </c>
      <c r="F3044" s="1475" t="s">
        <v>3108</v>
      </c>
      <c r="G3044" s="1476"/>
      <c r="H3044" s="1477"/>
      <c r="I3044" s="424">
        <v>108</v>
      </c>
      <c r="J3044" s="417">
        <v>0.1</v>
      </c>
      <c r="K3044" s="954">
        <f t="shared" si="22"/>
        <v>10.8</v>
      </c>
      <c r="M3044" s="271"/>
      <c r="N3044" s="271"/>
      <c r="O3044" s="271"/>
    </row>
    <row r="3045" spans="3:15" s="421" customFormat="1" ht="15.6" customHeight="1">
      <c r="C3045" s="391">
        <v>1066</v>
      </c>
      <c r="D3045" s="414" t="s">
        <v>2220</v>
      </c>
      <c r="E3045" s="417" t="s">
        <v>3174</v>
      </c>
      <c r="F3045" s="1475" t="s">
        <v>3108</v>
      </c>
      <c r="G3045" s="1476"/>
      <c r="H3045" s="1477"/>
      <c r="I3045" s="424">
        <v>25</v>
      </c>
      <c r="J3045" s="417">
        <v>0.1</v>
      </c>
      <c r="K3045" s="954">
        <f t="shared" si="22"/>
        <v>2.5</v>
      </c>
      <c r="M3045" s="271"/>
      <c r="N3045" s="271"/>
      <c r="O3045" s="271"/>
    </row>
    <row r="3046" spans="3:15" s="421" customFormat="1" ht="15.6" customHeight="1">
      <c r="C3046" s="391">
        <v>1067</v>
      </c>
      <c r="D3046" s="414" t="s">
        <v>2220</v>
      </c>
      <c r="E3046" s="417" t="s">
        <v>3174</v>
      </c>
      <c r="F3046" s="1475" t="s">
        <v>3108</v>
      </c>
      <c r="G3046" s="1476"/>
      <c r="H3046" s="1477"/>
      <c r="I3046" s="424">
        <v>58</v>
      </c>
      <c r="J3046" s="417">
        <v>0.1</v>
      </c>
      <c r="K3046" s="954">
        <f t="shared" si="22"/>
        <v>5.8000000000000007</v>
      </c>
      <c r="M3046" s="271"/>
      <c r="N3046" s="271"/>
      <c r="O3046" s="271"/>
    </row>
    <row r="3047" spans="3:15" s="421" customFormat="1" ht="15.6" customHeight="1">
      <c r="C3047" s="391">
        <v>1068</v>
      </c>
      <c r="D3047" s="414" t="s">
        <v>2220</v>
      </c>
      <c r="E3047" s="417" t="s">
        <v>3175</v>
      </c>
      <c r="F3047" s="1475" t="s">
        <v>3109</v>
      </c>
      <c r="G3047" s="1476"/>
      <c r="H3047" s="1477"/>
      <c r="I3047" s="424">
        <v>43</v>
      </c>
      <c r="J3047" s="417">
        <v>0.1</v>
      </c>
      <c r="K3047" s="954">
        <f t="shared" si="22"/>
        <v>4.3</v>
      </c>
      <c r="M3047" s="271"/>
      <c r="N3047" s="271"/>
      <c r="O3047" s="271"/>
    </row>
    <row r="3048" spans="3:15" s="421" customFormat="1" ht="15.6" customHeight="1">
      <c r="C3048" s="391">
        <v>1069</v>
      </c>
      <c r="D3048" s="414" t="s">
        <v>2220</v>
      </c>
      <c r="E3048" s="417" t="s">
        <v>3175</v>
      </c>
      <c r="F3048" s="1475" t="s">
        <v>3109</v>
      </c>
      <c r="G3048" s="1476"/>
      <c r="H3048" s="1477"/>
      <c r="I3048" s="424">
        <v>32</v>
      </c>
      <c r="J3048" s="417">
        <v>0.1</v>
      </c>
      <c r="K3048" s="954">
        <f t="shared" si="22"/>
        <v>3.2</v>
      </c>
      <c r="M3048" s="271"/>
      <c r="N3048" s="271"/>
      <c r="O3048" s="271"/>
    </row>
    <row r="3049" spans="3:15" s="421" customFormat="1" ht="15.6" customHeight="1">
      <c r="C3049" s="391">
        <v>1070</v>
      </c>
      <c r="D3049" s="414" t="s">
        <v>2220</v>
      </c>
      <c r="E3049" s="417" t="s">
        <v>3175</v>
      </c>
      <c r="F3049" s="1475" t="s">
        <v>3109</v>
      </c>
      <c r="G3049" s="1476"/>
      <c r="H3049" s="1477"/>
      <c r="I3049" s="424">
        <v>58</v>
      </c>
      <c r="J3049" s="417">
        <v>0.1</v>
      </c>
      <c r="K3049" s="954">
        <f t="shared" si="22"/>
        <v>5.8000000000000007</v>
      </c>
      <c r="M3049" s="271"/>
      <c r="N3049" s="271"/>
      <c r="O3049" s="271"/>
    </row>
    <row r="3050" spans="3:15" s="421" customFormat="1" ht="15.6" customHeight="1">
      <c r="C3050" s="391">
        <v>1071</v>
      </c>
      <c r="D3050" s="414" t="s">
        <v>2220</v>
      </c>
      <c r="E3050" s="417" t="s">
        <v>3176</v>
      </c>
      <c r="F3050" s="1475" t="s">
        <v>3110</v>
      </c>
      <c r="G3050" s="1476"/>
      <c r="H3050" s="1477"/>
      <c r="I3050" s="424">
        <v>48</v>
      </c>
      <c r="J3050" s="417">
        <v>0.1</v>
      </c>
      <c r="K3050" s="954">
        <f t="shared" si="22"/>
        <v>4.8000000000000007</v>
      </c>
      <c r="M3050" s="271"/>
      <c r="N3050" s="271"/>
      <c r="O3050" s="271"/>
    </row>
    <row r="3051" spans="3:15" s="421" customFormat="1" ht="15.6" customHeight="1">
      <c r="C3051" s="391">
        <v>1072</v>
      </c>
      <c r="D3051" s="414" t="s">
        <v>2220</v>
      </c>
      <c r="E3051" s="417" t="s">
        <v>3176</v>
      </c>
      <c r="F3051" s="1475" t="s">
        <v>3110</v>
      </c>
      <c r="G3051" s="1476"/>
      <c r="H3051" s="1477"/>
      <c r="I3051" s="424">
        <v>4</v>
      </c>
      <c r="J3051" s="417">
        <v>0.1</v>
      </c>
      <c r="K3051" s="954">
        <f t="shared" si="22"/>
        <v>0.4</v>
      </c>
      <c r="M3051" s="271"/>
      <c r="N3051" s="271"/>
      <c r="O3051" s="271"/>
    </row>
    <row r="3052" spans="3:15" s="421" customFormat="1" ht="15.6" customHeight="1">
      <c r="C3052" s="391">
        <v>1073</v>
      </c>
      <c r="D3052" s="414" t="s">
        <v>2220</v>
      </c>
      <c r="E3052" s="417" t="s">
        <v>3176</v>
      </c>
      <c r="F3052" s="1475" t="s">
        <v>3110</v>
      </c>
      <c r="G3052" s="1476"/>
      <c r="H3052" s="1477"/>
      <c r="I3052" s="424">
        <v>7</v>
      </c>
      <c r="J3052" s="417">
        <v>0.1</v>
      </c>
      <c r="K3052" s="954">
        <f t="shared" si="22"/>
        <v>0.70000000000000007</v>
      </c>
      <c r="M3052" s="271"/>
      <c r="N3052" s="271"/>
      <c r="O3052" s="271"/>
    </row>
    <row r="3053" spans="3:15" s="421" customFormat="1" ht="15.6" customHeight="1">
      <c r="C3053" s="391">
        <v>1074</v>
      </c>
      <c r="D3053" s="414" t="s">
        <v>2220</v>
      </c>
      <c r="E3053" s="417" t="s">
        <v>3176</v>
      </c>
      <c r="F3053" s="1475" t="s">
        <v>3110</v>
      </c>
      <c r="G3053" s="1476"/>
      <c r="H3053" s="1477"/>
      <c r="I3053" s="424">
        <v>3</v>
      </c>
      <c r="J3053" s="417">
        <v>0.1</v>
      </c>
      <c r="K3053" s="954">
        <f t="shared" si="22"/>
        <v>0.30000000000000004</v>
      </c>
      <c r="M3053" s="271"/>
      <c r="N3053" s="271"/>
      <c r="O3053" s="271"/>
    </row>
    <row r="3054" spans="3:15" s="421" customFormat="1" ht="15.6" customHeight="1">
      <c r="C3054" s="391">
        <v>1075</v>
      </c>
      <c r="D3054" s="414" t="s">
        <v>2220</v>
      </c>
      <c r="E3054" s="417" t="s">
        <v>3176</v>
      </c>
      <c r="F3054" s="1475" t="s">
        <v>3110</v>
      </c>
      <c r="G3054" s="1476"/>
      <c r="H3054" s="1477"/>
      <c r="I3054" s="424">
        <v>43</v>
      </c>
      <c r="J3054" s="417">
        <v>0.1</v>
      </c>
      <c r="K3054" s="954">
        <f t="shared" si="22"/>
        <v>4.3</v>
      </c>
      <c r="M3054" s="271"/>
      <c r="N3054" s="271"/>
      <c r="O3054" s="271"/>
    </row>
    <row r="3055" spans="3:15" s="421" customFormat="1" ht="15.6" customHeight="1">
      <c r="C3055" s="391">
        <v>1076</v>
      </c>
      <c r="D3055" s="414" t="s">
        <v>2220</v>
      </c>
      <c r="E3055" s="417" t="s">
        <v>3176</v>
      </c>
      <c r="F3055" s="1475" t="s">
        <v>3110</v>
      </c>
      <c r="G3055" s="1476"/>
      <c r="H3055" s="1477"/>
      <c r="I3055" s="424">
        <v>22</v>
      </c>
      <c r="J3055" s="417">
        <v>0.1</v>
      </c>
      <c r="K3055" s="954">
        <f t="shared" si="22"/>
        <v>2.2000000000000002</v>
      </c>
      <c r="M3055" s="271"/>
      <c r="N3055" s="271"/>
      <c r="O3055" s="271"/>
    </row>
    <row r="3056" spans="3:15" s="421" customFormat="1" ht="15.6" customHeight="1">
      <c r="C3056" s="391">
        <v>1077</v>
      </c>
      <c r="D3056" s="414" t="s">
        <v>2220</v>
      </c>
      <c r="E3056" s="417" t="s">
        <v>3176</v>
      </c>
      <c r="F3056" s="1475" t="s">
        <v>3110</v>
      </c>
      <c r="G3056" s="1476"/>
      <c r="H3056" s="1477"/>
      <c r="I3056" s="424">
        <v>43</v>
      </c>
      <c r="J3056" s="417">
        <v>0.1</v>
      </c>
      <c r="K3056" s="954">
        <f t="shared" si="22"/>
        <v>4.3</v>
      </c>
      <c r="M3056" s="271"/>
      <c r="N3056" s="271"/>
      <c r="O3056" s="271"/>
    </row>
    <row r="3057" spans="3:15" s="421" customFormat="1" ht="15.6" customHeight="1">
      <c r="C3057" s="391">
        <v>1078</v>
      </c>
      <c r="D3057" s="414" t="s">
        <v>2220</v>
      </c>
      <c r="E3057" s="417" t="s">
        <v>3176</v>
      </c>
      <c r="F3057" s="1475" t="s">
        <v>3110</v>
      </c>
      <c r="G3057" s="1476"/>
      <c r="H3057" s="1477"/>
      <c r="I3057" s="424">
        <v>17</v>
      </c>
      <c r="J3057" s="417">
        <v>0.1</v>
      </c>
      <c r="K3057" s="954">
        <f t="shared" si="22"/>
        <v>1.7000000000000002</v>
      </c>
      <c r="M3057" s="271"/>
      <c r="N3057" s="271"/>
      <c r="O3057" s="271"/>
    </row>
    <row r="3058" spans="3:15" s="421" customFormat="1" ht="15.6" customHeight="1">
      <c r="C3058" s="391">
        <v>1079</v>
      </c>
      <c r="D3058" s="414" t="s">
        <v>2220</v>
      </c>
      <c r="E3058" s="417" t="s">
        <v>3176</v>
      </c>
      <c r="F3058" s="1475" t="s">
        <v>3110</v>
      </c>
      <c r="G3058" s="1476"/>
      <c r="H3058" s="1477"/>
      <c r="I3058" s="424">
        <v>25</v>
      </c>
      <c r="J3058" s="417">
        <v>0.1</v>
      </c>
      <c r="K3058" s="954">
        <f t="shared" si="22"/>
        <v>2.5</v>
      </c>
      <c r="M3058" s="271"/>
      <c r="N3058" s="271"/>
      <c r="O3058" s="271"/>
    </row>
    <row r="3059" spans="3:15" s="421" customFormat="1" ht="15.6" customHeight="1">
      <c r="C3059" s="391">
        <v>1080</v>
      </c>
      <c r="D3059" s="414" t="s">
        <v>2220</v>
      </c>
      <c r="E3059" s="417" t="s">
        <v>3176</v>
      </c>
      <c r="F3059" s="1475" t="s">
        <v>3110</v>
      </c>
      <c r="G3059" s="1476"/>
      <c r="H3059" s="1477"/>
      <c r="I3059" s="424">
        <v>50</v>
      </c>
      <c r="J3059" s="417">
        <v>0.1</v>
      </c>
      <c r="K3059" s="954">
        <f t="shared" si="22"/>
        <v>5</v>
      </c>
      <c r="M3059" s="271"/>
      <c r="N3059" s="271"/>
      <c r="O3059" s="271"/>
    </row>
    <row r="3060" spans="3:15" s="421" customFormat="1" ht="15.6" customHeight="1">
      <c r="C3060" s="391">
        <v>1081</v>
      </c>
      <c r="D3060" s="414" t="s">
        <v>2220</v>
      </c>
      <c r="E3060" s="417" t="s">
        <v>3237</v>
      </c>
      <c r="F3060" s="1475" t="s">
        <v>3087</v>
      </c>
      <c r="G3060" s="1476"/>
      <c r="H3060" s="1477"/>
      <c r="I3060" s="424">
        <v>50</v>
      </c>
      <c r="J3060" s="417">
        <v>0.1</v>
      </c>
      <c r="K3060" s="954">
        <f t="shared" si="22"/>
        <v>5</v>
      </c>
      <c r="M3060" s="271"/>
      <c r="N3060" s="271"/>
      <c r="O3060" s="271"/>
    </row>
    <row r="3061" spans="3:15" s="421" customFormat="1" ht="15.6" customHeight="1">
      <c r="C3061" s="391">
        <v>1082</v>
      </c>
      <c r="D3061" s="414" t="s">
        <v>2220</v>
      </c>
      <c r="E3061" s="417" t="s">
        <v>3237</v>
      </c>
      <c r="F3061" s="1475" t="s">
        <v>3087</v>
      </c>
      <c r="G3061" s="1476"/>
      <c r="H3061" s="1477"/>
      <c r="I3061" s="424">
        <v>48</v>
      </c>
      <c r="J3061" s="417">
        <v>0.1</v>
      </c>
      <c r="K3061" s="954">
        <f t="shared" si="22"/>
        <v>4.8000000000000007</v>
      </c>
      <c r="M3061" s="271"/>
      <c r="N3061" s="271"/>
      <c r="O3061" s="271"/>
    </row>
    <row r="3062" spans="3:15" s="421" customFormat="1" ht="15.6" customHeight="1">
      <c r="C3062" s="391">
        <v>1083</v>
      </c>
      <c r="D3062" s="414" t="s">
        <v>2220</v>
      </c>
      <c r="E3062" s="417" t="s">
        <v>3237</v>
      </c>
      <c r="F3062" s="1475" t="s">
        <v>3087</v>
      </c>
      <c r="G3062" s="1476"/>
      <c r="H3062" s="1477"/>
      <c r="I3062" s="424">
        <v>204</v>
      </c>
      <c r="J3062" s="417">
        <v>0.1</v>
      </c>
      <c r="K3062" s="954">
        <f t="shared" si="22"/>
        <v>20.400000000000002</v>
      </c>
      <c r="M3062" s="271"/>
      <c r="N3062" s="271"/>
      <c r="O3062" s="271"/>
    </row>
    <row r="3063" spans="3:15" s="421" customFormat="1" ht="15.6" customHeight="1">
      <c r="C3063" s="391">
        <v>1084</v>
      </c>
      <c r="D3063" s="414" t="s">
        <v>2220</v>
      </c>
      <c r="E3063" s="417" t="s">
        <v>3237</v>
      </c>
      <c r="F3063" s="1475" t="s">
        <v>3087</v>
      </c>
      <c r="G3063" s="1476"/>
      <c r="H3063" s="1477"/>
      <c r="I3063" s="424">
        <v>20</v>
      </c>
      <c r="J3063" s="417">
        <v>0.1</v>
      </c>
      <c r="K3063" s="954">
        <f t="shared" si="22"/>
        <v>2</v>
      </c>
      <c r="M3063" s="271"/>
      <c r="N3063" s="271"/>
      <c r="O3063" s="271"/>
    </row>
    <row r="3064" spans="3:15" s="421" customFormat="1" ht="15.6" customHeight="1">
      <c r="C3064" s="391">
        <v>1085</v>
      </c>
      <c r="D3064" s="414" t="s">
        <v>2220</v>
      </c>
      <c r="E3064" s="417" t="s">
        <v>3237</v>
      </c>
      <c r="F3064" s="1475" t="s">
        <v>3087</v>
      </c>
      <c r="G3064" s="1476"/>
      <c r="H3064" s="1477"/>
      <c r="I3064" s="424">
        <v>18</v>
      </c>
      <c r="J3064" s="417">
        <v>0.1</v>
      </c>
      <c r="K3064" s="954">
        <f t="shared" si="22"/>
        <v>1.8</v>
      </c>
      <c r="M3064" s="271"/>
      <c r="N3064" s="271"/>
      <c r="O3064" s="271"/>
    </row>
    <row r="3065" spans="3:15" s="421" customFormat="1" ht="15.6" customHeight="1">
      <c r="C3065" s="391">
        <v>1086</v>
      </c>
      <c r="D3065" s="414" t="s">
        <v>2220</v>
      </c>
      <c r="E3065" s="417" t="s">
        <v>3237</v>
      </c>
      <c r="F3065" s="1475" t="s">
        <v>3087</v>
      </c>
      <c r="G3065" s="1476"/>
      <c r="H3065" s="1477"/>
      <c r="I3065" s="424">
        <v>174</v>
      </c>
      <c r="J3065" s="417">
        <v>0.1</v>
      </c>
      <c r="K3065" s="954">
        <f t="shared" si="22"/>
        <v>17.400000000000002</v>
      </c>
      <c r="M3065" s="271"/>
      <c r="N3065" s="271"/>
      <c r="O3065" s="271"/>
    </row>
    <row r="3066" spans="3:15" s="421" customFormat="1" ht="15.6" customHeight="1">
      <c r="C3066" s="391">
        <v>1087</v>
      </c>
      <c r="D3066" s="414" t="s">
        <v>2220</v>
      </c>
      <c r="E3066" s="417" t="s">
        <v>3237</v>
      </c>
      <c r="F3066" s="1475" t="s">
        <v>3087</v>
      </c>
      <c r="G3066" s="1476"/>
      <c r="H3066" s="1477"/>
      <c r="I3066" s="424">
        <v>208</v>
      </c>
      <c r="J3066" s="417">
        <v>0.1</v>
      </c>
      <c r="K3066" s="954">
        <f t="shared" si="22"/>
        <v>20.8</v>
      </c>
      <c r="M3066" s="271"/>
      <c r="N3066" s="271"/>
      <c r="O3066" s="271"/>
    </row>
    <row r="3067" spans="3:15" s="421" customFormat="1" ht="15.6" customHeight="1">
      <c r="C3067" s="391">
        <v>1088</v>
      </c>
      <c r="D3067" s="414" t="s">
        <v>2220</v>
      </c>
      <c r="E3067" s="417" t="s">
        <v>3237</v>
      </c>
      <c r="F3067" s="1475" t="s">
        <v>3087</v>
      </c>
      <c r="G3067" s="1476"/>
      <c r="H3067" s="1477"/>
      <c r="I3067" s="424">
        <v>2</v>
      </c>
      <c r="J3067" s="417">
        <v>0.1</v>
      </c>
      <c r="K3067" s="954">
        <f t="shared" si="22"/>
        <v>0.2</v>
      </c>
      <c r="M3067" s="271"/>
      <c r="N3067" s="271"/>
      <c r="O3067" s="271"/>
    </row>
    <row r="3068" spans="3:15" s="421" customFormat="1" ht="15.6" customHeight="1">
      <c r="C3068" s="391">
        <v>1089</v>
      </c>
      <c r="D3068" s="414" t="s">
        <v>2220</v>
      </c>
      <c r="E3068" s="417" t="s">
        <v>3237</v>
      </c>
      <c r="F3068" s="1475" t="s">
        <v>3087</v>
      </c>
      <c r="G3068" s="1476"/>
      <c r="H3068" s="1477"/>
      <c r="I3068" s="424">
        <v>264</v>
      </c>
      <c r="J3068" s="417">
        <v>0.1</v>
      </c>
      <c r="K3068" s="954">
        <f t="shared" si="22"/>
        <v>26.400000000000002</v>
      </c>
      <c r="M3068" s="271"/>
      <c r="N3068" s="271"/>
      <c r="O3068" s="271"/>
    </row>
    <row r="3069" spans="3:15" s="421" customFormat="1" ht="15.6" customHeight="1">
      <c r="C3069" s="391">
        <v>1090</v>
      </c>
      <c r="D3069" s="414" t="s">
        <v>2220</v>
      </c>
      <c r="E3069" s="417" t="s">
        <v>3237</v>
      </c>
      <c r="F3069" s="1475" t="s">
        <v>3087</v>
      </c>
      <c r="G3069" s="1476"/>
      <c r="H3069" s="1477"/>
      <c r="I3069" s="424">
        <v>52</v>
      </c>
      <c r="J3069" s="417">
        <v>0.1</v>
      </c>
      <c r="K3069" s="954">
        <f t="shared" si="22"/>
        <v>5.2</v>
      </c>
      <c r="M3069" s="271"/>
      <c r="N3069" s="271"/>
      <c r="O3069" s="271"/>
    </row>
    <row r="3070" spans="3:15" s="421" customFormat="1" ht="15.6" customHeight="1">
      <c r="C3070" s="391">
        <v>1091</v>
      </c>
      <c r="D3070" s="414" t="s">
        <v>2220</v>
      </c>
      <c r="E3070" s="417" t="s">
        <v>3237</v>
      </c>
      <c r="F3070" s="1475" t="s">
        <v>3087</v>
      </c>
      <c r="G3070" s="1476"/>
      <c r="H3070" s="1477"/>
      <c r="I3070" s="424">
        <v>62</v>
      </c>
      <c r="J3070" s="417">
        <v>0.1</v>
      </c>
      <c r="K3070" s="954">
        <f t="shared" si="22"/>
        <v>6.2</v>
      </c>
      <c r="M3070" s="271"/>
      <c r="N3070" s="271"/>
      <c r="O3070" s="271"/>
    </row>
    <row r="3071" spans="3:15" s="421" customFormat="1" ht="15.6" customHeight="1">
      <c r="C3071" s="391">
        <v>1092</v>
      </c>
      <c r="D3071" s="414" t="s">
        <v>2220</v>
      </c>
      <c r="E3071" s="417" t="s">
        <v>3237</v>
      </c>
      <c r="F3071" s="1475" t="s">
        <v>3087</v>
      </c>
      <c r="G3071" s="1476"/>
      <c r="H3071" s="1477"/>
      <c r="I3071" s="424">
        <v>1</v>
      </c>
      <c r="J3071" s="417">
        <v>0.1</v>
      </c>
      <c r="K3071" s="954">
        <f t="shared" si="22"/>
        <v>0.1</v>
      </c>
      <c r="M3071" s="271"/>
      <c r="N3071" s="271"/>
      <c r="O3071" s="271"/>
    </row>
    <row r="3072" spans="3:15" s="421" customFormat="1" ht="15.6" customHeight="1">
      <c r="C3072" s="391">
        <v>1093</v>
      </c>
      <c r="D3072" s="414" t="s">
        <v>2220</v>
      </c>
      <c r="E3072" s="417" t="s">
        <v>3237</v>
      </c>
      <c r="F3072" s="1475" t="s">
        <v>3087</v>
      </c>
      <c r="G3072" s="1476"/>
      <c r="H3072" s="1477"/>
      <c r="I3072" s="424">
        <v>64</v>
      </c>
      <c r="J3072" s="417">
        <v>0.1</v>
      </c>
      <c r="K3072" s="954">
        <f t="shared" si="22"/>
        <v>6.4</v>
      </c>
      <c r="M3072" s="271"/>
      <c r="N3072" s="271"/>
      <c r="O3072" s="271"/>
    </row>
    <row r="3073" spans="3:15" s="421" customFormat="1" ht="15.6" customHeight="1">
      <c r="C3073" s="391">
        <v>1094</v>
      </c>
      <c r="D3073" s="414" t="s">
        <v>2220</v>
      </c>
      <c r="E3073" s="417" t="s">
        <v>3237</v>
      </c>
      <c r="F3073" s="1475" t="s">
        <v>3087</v>
      </c>
      <c r="G3073" s="1476"/>
      <c r="H3073" s="1477"/>
      <c r="I3073" s="424">
        <v>90</v>
      </c>
      <c r="J3073" s="417">
        <v>0.1</v>
      </c>
      <c r="K3073" s="954">
        <f t="shared" si="22"/>
        <v>9</v>
      </c>
      <c r="M3073" s="271"/>
      <c r="N3073" s="271"/>
      <c r="O3073" s="271"/>
    </row>
    <row r="3074" spans="3:15" s="421" customFormat="1" ht="15.6" customHeight="1">
      <c r="C3074" s="391">
        <v>1095</v>
      </c>
      <c r="D3074" s="414" t="s">
        <v>2220</v>
      </c>
      <c r="E3074" s="417" t="s">
        <v>3237</v>
      </c>
      <c r="F3074" s="1475" t="s">
        <v>3087</v>
      </c>
      <c r="G3074" s="1476"/>
      <c r="H3074" s="1477"/>
      <c r="I3074" s="424">
        <v>129</v>
      </c>
      <c r="J3074" s="417">
        <v>0.1</v>
      </c>
      <c r="K3074" s="954">
        <f t="shared" si="22"/>
        <v>12.9</v>
      </c>
      <c r="M3074" s="271"/>
      <c r="N3074" s="271"/>
      <c r="O3074" s="271"/>
    </row>
    <row r="3075" spans="3:15" s="421" customFormat="1" ht="15.6" customHeight="1">
      <c r="C3075" s="391">
        <v>1096</v>
      </c>
      <c r="D3075" s="414" t="s">
        <v>2220</v>
      </c>
      <c r="E3075" s="417" t="s">
        <v>3237</v>
      </c>
      <c r="F3075" s="1475" t="s">
        <v>3087</v>
      </c>
      <c r="G3075" s="1476"/>
      <c r="H3075" s="1477"/>
      <c r="I3075" s="424">
        <v>64</v>
      </c>
      <c r="J3075" s="417">
        <v>0.1</v>
      </c>
      <c r="K3075" s="954">
        <f t="shared" si="22"/>
        <v>6.4</v>
      </c>
      <c r="M3075" s="271"/>
      <c r="N3075" s="271"/>
      <c r="O3075" s="271"/>
    </row>
    <row r="3076" spans="3:15" s="421" customFormat="1" ht="15.6" customHeight="1">
      <c r="C3076" s="391">
        <v>1097</v>
      </c>
      <c r="D3076" s="414" t="s">
        <v>2220</v>
      </c>
      <c r="E3076" s="417" t="s">
        <v>3177</v>
      </c>
      <c r="F3076" s="1475" t="s">
        <v>3088</v>
      </c>
      <c r="G3076" s="1476"/>
      <c r="H3076" s="1477"/>
      <c r="I3076" s="424">
        <v>1</v>
      </c>
      <c r="J3076" s="417">
        <v>0.1</v>
      </c>
      <c r="K3076" s="954">
        <f t="shared" si="22"/>
        <v>0.1</v>
      </c>
      <c r="M3076" s="271"/>
      <c r="N3076" s="271"/>
      <c r="O3076" s="271"/>
    </row>
    <row r="3077" spans="3:15" s="421" customFormat="1" ht="15.6" customHeight="1">
      <c r="C3077" s="391">
        <v>1098</v>
      </c>
      <c r="D3077" s="414" t="s">
        <v>2220</v>
      </c>
      <c r="E3077" s="417" t="s">
        <v>3177</v>
      </c>
      <c r="F3077" s="1475" t="s">
        <v>3088</v>
      </c>
      <c r="G3077" s="1476"/>
      <c r="H3077" s="1477"/>
      <c r="I3077" s="424">
        <v>64</v>
      </c>
      <c r="J3077" s="417">
        <v>0.1</v>
      </c>
      <c r="K3077" s="954">
        <f t="shared" si="22"/>
        <v>6.4</v>
      </c>
      <c r="M3077" s="271"/>
      <c r="N3077" s="271"/>
      <c r="O3077" s="271"/>
    </row>
    <row r="3078" spans="3:15" s="421" customFormat="1" ht="15.6" customHeight="1">
      <c r="C3078" s="391">
        <v>1099</v>
      </c>
      <c r="D3078" s="414" t="s">
        <v>2220</v>
      </c>
      <c r="E3078" s="417" t="s">
        <v>3177</v>
      </c>
      <c r="F3078" s="1475" t="s">
        <v>3088</v>
      </c>
      <c r="G3078" s="1476"/>
      <c r="H3078" s="1477"/>
      <c r="I3078" s="424">
        <v>64</v>
      </c>
      <c r="J3078" s="417">
        <v>0.1</v>
      </c>
      <c r="K3078" s="954">
        <f t="shared" si="22"/>
        <v>6.4</v>
      </c>
      <c r="M3078" s="271"/>
      <c r="N3078" s="271"/>
      <c r="O3078" s="271"/>
    </row>
    <row r="3079" spans="3:15" s="421" customFormat="1" ht="15.6" customHeight="1">
      <c r="C3079" s="391">
        <v>1100</v>
      </c>
      <c r="D3079" s="414" t="s">
        <v>2220</v>
      </c>
      <c r="E3079" s="417" t="s">
        <v>3177</v>
      </c>
      <c r="F3079" s="1475" t="s">
        <v>3088</v>
      </c>
      <c r="G3079" s="1476"/>
      <c r="H3079" s="1477"/>
      <c r="I3079" s="424">
        <v>66</v>
      </c>
      <c r="J3079" s="417">
        <v>0.1</v>
      </c>
      <c r="K3079" s="954">
        <f t="shared" si="22"/>
        <v>6.6000000000000005</v>
      </c>
      <c r="M3079" s="271"/>
      <c r="N3079" s="271"/>
      <c r="O3079" s="271"/>
    </row>
    <row r="3080" spans="3:15" s="421" customFormat="1" ht="15.6" customHeight="1">
      <c r="C3080" s="391">
        <v>1101</v>
      </c>
      <c r="D3080" s="414" t="s">
        <v>2220</v>
      </c>
      <c r="E3080" s="417" t="s">
        <v>3177</v>
      </c>
      <c r="F3080" s="1475" t="s">
        <v>3088</v>
      </c>
      <c r="G3080" s="1476"/>
      <c r="H3080" s="1477"/>
      <c r="I3080" s="424">
        <v>43</v>
      </c>
      <c r="J3080" s="417">
        <v>0.1</v>
      </c>
      <c r="K3080" s="954">
        <f t="shared" si="22"/>
        <v>4.3</v>
      </c>
      <c r="M3080" s="271"/>
      <c r="N3080" s="271"/>
      <c r="O3080" s="271"/>
    </row>
    <row r="3081" spans="3:15" s="421" customFormat="1" ht="15.6" customHeight="1">
      <c r="C3081" s="391">
        <v>1102</v>
      </c>
      <c r="D3081" s="414" t="s">
        <v>2220</v>
      </c>
      <c r="E3081" s="417" t="s">
        <v>3177</v>
      </c>
      <c r="F3081" s="1475" t="s">
        <v>3088</v>
      </c>
      <c r="G3081" s="1476"/>
      <c r="H3081" s="1477"/>
      <c r="I3081" s="424">
        <v>22</v>
      </c>
      <c r="J3081" s="417">
        <v>0.1</v>
      </c>
      <c r="K3081" s="954">
        <f t="shared" si="22"/>
        <v>2.2000000000000002</v>
      </c>
      <c r="M3081" s="271"/>
      <c r="N3081" s="271"/>
      <c r="O3081" s="271"/>
    </row>
    <row r="3082" spans="3:15" s="421" customFormat="1" ht="15.6" customHeight="1">
      <c r="C3082" s="391">
        <v>1103</v>
      </c>
      <c r="D3082" s="414" t="s">
        <v>2220</v>
      </c>
      <c r="E3082" s="417" t="s">
        <v>3178</v>
      </c>
      <c r="F3082" s="1475" t="s">
        <v>3089</v>
      </c>
      <c r="G3082" s="1476"/>
      <c r="H3082" s="1477"/>
      <c r="I3082" s="424">
        <v>34</v>
      </c>
      <c r="J3082" s="417">
        <v>0.1</v>
      </c>
      <c r="K3082" s="954">
        <f t="shared" si="22"/>
        <v>3.4000000000000004</v>
      </c>
      <c r="M3082" s="271"/>
      <c r="N3082" s="271"/>
      <c r="O3082" s="271"/>
    </row>
    <row r="3083" spans="3:15" s="421" customFormat="1" ht="15.6" customHeight="1">
      <c r="C3083" s="391">
        <v>1104</v>
      </c>
      <c r="D3083" s="414" t="s">
        <v>2220</v>
      </c>
      <c r="E3083" s="417" t="s">
        <v>3178</v>
      </c>
      <c r="F3083" s="1475" t="s">
        <v>3089</v>
      </c>
      <c r="G3083" s="1476"/>
      <c r="H3083" s="1477"/>
      <c r="I3083" s="424">
        <v>60</v>
      </c>
      <c r="J3083" s="417">
        <v>0.1</v>
      </c>
      <c r="K3083" s="954">
        <f t="shared" si="22"/>
        <v>6</v>
      </c>
      <c r="M3083" s="271"/>
      <c r="N3083" s="271"/>
      <c r="O3083" s="271"/>
    </row>
    <row r="3084" spans="3:15" s="421" customFormat="1" ht="15.6" customHeight="1">
      <c r="C3084" s="391">
        <v>1105</v>
      </c>
      <c r="D3084" s="414" t="s">
        <v>2220</v>
      </c>
      <c r="E3084" s="417" t="s">
        <v>3178</v>
      </c>
      <c r="F3084" s="1475" t="s">
        <v>3089</v>
      </c>
      <c r="G3084" s="1476"/>
      <c r="H3084" s="1477"/>
      <c r="I3084" s="424">
        <v>46</v>
      </c>
      <c r="J3084" s="417">
        <v>0.1</v>
      </c>
      <c r="K3084" s="954">
        <f t="shared" si="22"/>
        <v>4.6000000000000005</v>
      </c>
      <c r="M3084" s="271"/>
      <c r="N3084" s="271"/>
      <c r="O3084" s="271"/>
    </row>
    <row r="3085" spans="3:15" s="421" customFormat="1" ht="15.6" customHeight="1">
      <c r="C3085" s="391">
        <v>1106</v>
      </c>
      <c r="D3085" s="414" t="s">
        <v>2220</v>
      </c>
      <c r="E3085" s="417" t="s">
        <v>3178</v>
      </c>
      <c r="F3085" s="1475" t="s">
        <v>3089</v>
      </c>
      <c r="G3085" s="1476"/>
      <c r="H3085" s="1477"/>
      <c r="I3085" s="424">
        <v>1</v>
      </c>
      <c r="J3085" s="417">
        <v>0.1</v>
      </c>
      <c r="K3085" s="954">
        <f t="shared" si="22"/>
        <v>0.1</v>
      </c>
      <c r="M3085" s="271"/>
      <c r="N3085" s="271"/>
      <c r="O3085" s="271"/>
    </row>
    <row r="3086" spans="3:15" s="421" customFormat="1" ht="15.6" customHeight="1">
      <c r="C3086" s="391">
        <v>1107</v>
      </c>
      <c r="D3086" s="414" t="s">
        <v>2220</v>
      </c>
      <c r="E3086" s="417" t="s">
        <v>3178</v>
      </c>
      <c r="F3086" s="1475" t="s">
        <v>3089</v>
      </c>
      <c r="G3086" s="1476"/>
      <c r="H3086" s="1477"/>
      <c r="I3086" s="424">
        <v>118</v>
      </c>
      <c r="J3086" s="417">
        <v>0.1</v>
      </c>
      <c r="K3086" s="954">
        <f t="shared" si="22"/>
        <v>11.8</v>
      </c>
      <c r="M3086" s="271"/>
      <c r="N3086" s="271"/>
      <c r="O3086" s="271"/>
    </row>
    <row r="3087" spans="3:15" s="421" customFormat="1" ht="15.6" customHeight="1">
      <c r="C3087" s="391">
        <v>1108</v>
      </c>
      <c r="D3087" s="414" t="s">
        <v>2220</v>
      </c>
      <c r="E3087" s="417" t="s">
        <v>3178</v>
      </c>
      <c r="F3087" s="1475" t="s">
        <v>3089</v>
      </c>
      <c r="G3087" s="1476"/>
      <c r="H3087" s="1477"/>
      <c r="I3087" s="424">
        <v>169</v>
      </c>
      <c r="J3087" s="417">
        <v>0.1</v>
      </c>
      <c r="K3087" s="954">
        <f t="shared" si="22"/>
        <v>16.900000000000002</v>
      </c>
      <c r="M3087" s="271"/>
      <c r="N3087" s="271"/>
      <c r="O3087" s="271"/>
    </row>
    <row r="3088" spans="3:15" s="421" customFormat="1" ht="15.6" customHeight="1">
      <c r="C3088" s="391">
        <v>1109</v>
      </c>
      <c r="D3088" s="414" t="s">
        <v>2220</v>
      </c>
      <c r="E3088" s="417" t="s">
        <v>3178</v>
      </c>
      <c r="F3088" s="1475" t="s">
        <v>3089</v>
      </c>
      <c r="G3088" s="1476"/>
      <c r="H3088" s="1477"/>
      <c r="I3088" s="424">
        <v>20</v>
      </c>
      <c r="J3088" s="417">
        <v>0.1</v>
      </c>
      <c r="K3088" s="954">
        <f t="shared" si="22"/>
        <v>2</v>
      </c>
      <c r="M3088" s="271"/>
      <c r="N3088" s="271"/>
      <c r="O3088" s="271"/>
    </row>
    <row r="3089" spans="3:15" s="421" customFormat="1" ht="15.6" customHeight="1">
      <c r="C3089" s="391">
        <v>1110</v>
      </c>
      <c r="D3089" s="414" t="s">
        <v>2220</v>
      </c>
      <c r="E3089" s="417" t="s">
        <v>3178</v>
      </c>
      <c r="F3089" s="1475" t="s">
        <v>3089</v>
      </c>
      <c r="G3089" s="1476"/>
      <c r="H3089" s="1477"/>
      <c r="I3089" s="424">
        <v>86</v>
      </c>
      <c r="J3089" s="417">
        <v>0.1</v>
      </c>
      <c r="K3089" s="954">
        <f t="shared" si="22"/>
        <v>8.6</v>
      </c>
      <c r="M3089" s="271"/>
      <c r="N3089" s="271"/>
      <c r="O3089" s="271"/>
    </row>
    <row r="3090" spans="3:15" s="421" customFormat="1" ht="15.6" customHeight="1">
      <c r="C3090" s="391">
        <v>1111</v>
      </c>
      <c r="D3090" s="414" t="s">
        <v>2220</v>
      </c>
      <c r="E3090" s="417" t="s">
        <v>3178</v>
      </c>
      <c r="F3090" s="1475" t="s">
        <v>3089</v>
      </c>
      <c r="G3090" s="1476"/>
      <c r="H3090" s="1477"/>
      <c r="I3090" s="424">
        <v>2</v>
      </c>
      <c r="J3090" s="417">
        <v>0.1</v>
      </c>
      <c r="K3090" s="954">
        <f t="shared" si="22"/>
        <v>0.2</v>
      </c>
      <c r="M3090" s="271"/>
      <c r="N3090" s="271"/>
      <c r="O3090" s="271"/>
    </row>
    <row r="3091" spans="3:15" s="421" customFormat="1" ht="15.6" customHeight="1">
      <c r="C3091" s="391">
        <v>1112</v>
      </c>
      <c r="D3091" s="414" t="s">
        <v>2220</v>
      </c>
      <c r="E3091" s="417" t="s">
        <v>3178</v>
      </c>
      <c r="F3091" s="1475" t="s">
        <v>3089</v>
      </c>
      <c r="G3091" s="1476"/>
      <c r="H3091" s="1477"/>
      <c r="I3091" s="424">
        <v>28</v>
      </c>
      <c r="J3091" s="417">
        <v>0.1</v>
      </c>
      <c r="K3091" s="954">
        <f t="shared" si="22"/>
        <v>2.8000000000000003</v>
      </c>
      <c r="M3091" s="271"/>
      <c r="N3091" s="271"/>
      <c r="O3091" s="271"/>
    </row>
    <row r="3092" spans="3:15" s="421" customFormat="1" ht="15.6" customHeight="1">
      <c r="C3092" s="391">
        <v>1113</v>
      </c>
      <c r="D3092" s="414" t="s">
        <v>2220</v>
      </c>
      <c r="E3092" s="417" t="s">
        <v>3178</v>
      </c>
      <c r="F3092" s="1475" t="s">
        <v>3089</v>
      </c>
      <c r="G3092" s="1476"/>
      <c r="H3092" s="1477"/>
      <c r="I3092" s="424">
        <v>8</v>
      </c>
      <c r="J3092" s="417">
        <v>0.1</v>
      </c>
      <c r="K3092" s="954">
        <f t="shared" si="22"/>
        <v>0.8</v>
      </c>
      <c r="M3092" s="271"/>
      <c r="N3092" s="271"/>
      <c r="O3092" s="271"/>
    </row>
    <row r="3093" spans="3:15" s="421" customFormat="1" ht="15.6" customHeight="1">
      <c r="C3093" s="391">
        <v>1114</v>
      </c>
      <c r="D3093" s="414" t="s">
        <v>2220</v>
      </c>
      <c r="E3093" s="417" t="s">
        <v>3178</v>
      </c>
      <c r="F3093" s="1475" t="s">
        <v>3089</v>
      </c>
      <c r="G3093" s="1476"/>
      <c r="H3093" s="1477"/>
      <c r="I3093" s="424">
        <v>3</v>
      </c>
      <c r="J3093" s="417">
        <v>0.1</v>
      </c>
      <c r="K3093" s="954">
        <f t="shared" si="22"/>
        <v>0.30000000000000004</v>
      </c>
      <c r="M3093" s="271"/>
      <c r="N3093" s="271"/>
      <c r="O3093" s="271"/>
    </row>
    <row r="3094" spans="3:15" s="421" customFormat="1" ht="15.6" customHeight="1">
      <c r="C3094" s="391">
        <v>1115</v>
      </c>
      <c r="D3094" s="414" t="s">
        <v>2220</v>
      </c>
      <c r="E3094" s="417" t="s">
        <v>3178</v>
      </c>
      <c r="F3094" s="1475" t="s">
        <v>3089</v>
      </c>
      <c r="G3094" s="1476"/>
      <c r="H3094" s="1477"/>
      <c r="I3094" s="424">
        <v>64</v>
      </c>
      <c r="J3094" s="417">
        <v>0.1</v>
      </c>
      <c r="K3094" s="954">
        <f t="shared" si="22"/>
        <v>6.4</v>
      </c>
      <c r="M3094" s="271"/>
      <c r="N3094" s="271"/>
      <c r="O3094" s="271"/>
    </row>
    <row r="3095" spans="3:15" s="421" customFormat="1" ht="15.6" customHeight="1">
      <c r="C3095" s="391">
        <v>1116</v>
      </c>
      <c r="D3095" s="414" t="s">
        <v>2220</v>
      </c>
      <c r="E3095" s="417" t="s">
        <v>3178</v>
      </c>
      <c r="F3095" s="1475" t="s">
        <v>3089</v>
      </c>
      <c r="G3095" s="1476"/>
      <c r="H3095" s="1477"/>
      <c r="I3095" s="424">
        <v>129</v>
      </c>
      <c r="J3095" s="417">
        <v>0.1</v>
      </c>
      <c r="K3095" s="954">
        <f t="shared" ref="K3095:K3158" si="23">I3095*J3095</f>
        <v>12.9</v>
      </c>
      <c r="M3095" s="271"/>
      <c r="N3095" s="271"/>
      <c r="O3095" s="271"/>
    </row>
    <row r="3096" spans="3:15" s="421" customFormat="1" ht="15.6" customHeight="1">
      <c r="C3096" s="391">
        <v>1117</v>
      </c>
      <c r="D3096" s="414" t="s">
        <v>2220</v>
      </c>
      <c r="E3096" s="417" t="s">
        <v>3178</v>
      </c>
      <c r="F3096" s="1475" t="s">
        <v>3089</v>
      </c>
      <c r="G3096" s="1476"/>
      <c r="H3096" s="1477"/>
      <c r="I3096" s="424">
        <v>106</v>
      </c>
      <c r="J3096" s="417">
        <v>0.1</v>
      </c>
      <c r="K3096" s="954">
        <f t="shared" si="23"/>
        <v>10.600000000000001</v>
      </c>
      <c r="M3096" s="271"/>
      <c r="N3096" s="271"/>
      <c r="O3096" s="271"/>
    </row>
    <row r="3097" spans="3:15" s="421" customFormat="1" ht="15.6" customHeight="1">
      <c r="C3097" s="391">
        <v>1119</v>
      </c>
      <c r="D3097" s="414" t="s">
        <v>2220</v>
      </c>
      <c r="E3097" s="417" t="s">
        <v>3238</v>
      </c>
      <c r="F3097" s="1475" t="s">
        <v>3090</v>
      </c>
      <c r="G3097" s="1476"/>
      <c r="H3097" s="1477"/>
      <c r="I3097" s="424">
        <v>43</v>
      </c>
      <c r="J3097" s="417">
        <v>0.8</v>
      </c>
      <c r="K3097" s="954">
        <f t="shared" si="23"/>
        <v>34.4</v>
      </c>
      <c r="M3097" s="271"/>
      <c r="N3097" s="271"/>
      <c r="O3097" s="271"/>
    </row>
    <row r="3098" spans="3:15" s="421" customFormat="1" ht="15.6" customHeight="1">
      <c r="C3098" s="391">
        <v>1120</v>
      </c>
      <c r="D3098" s="414" t="s">
        <v>2220</v>
      </c>
      <c r="E3098" s="417" t="s">
        <v>3239</v>
      </c>
      <c r="F3098" s="1475" t="s">
        <v>3091</v>
      </c>
      <c r="G3098" s="1476"/>
      <c r="H3098" s="1477"/>
      <c r="I3098" s="424">
        <v>14</v>
      </c>
      <c r="J3098" s="417">
        <v>0.8</v>
      </c>
      <c r="K3098" s="954">
        <f t="shared" si="23"/>
        <v>11.200000000000001</v>
      </c>
      <c r="M3098" s="271"/>
      <c r="N3098" s="271"/>
      <c r="O3098" s="271"/>
    </row>
    <row r="3099" spans="3:15" s="421" customFormat="1" ht="15.6" customHeight="1">
      <c r="C3099" s="391">
        <v>1121</v>
      </c>
      <c r="D3099" s="414" t="s">
        <v>2220</v>
      </c>
      <c r="E3099" s="417" t="s">
        <v>3239</v>
      </c>
      <c r="F3099" s="1475" t="s">
        <v>3091</v>
      </c>
      <c r="G3099" s="1476"/>
      <c r="H3099" s="1477"/>
      <c r="I3099" s="424">
        <v>75</v>
      </c>
      <c r="J3099" s="417">
        <v>0.8</v>
      </c>
      <c r="K3099" s="954">
        <f t="shared" si="23"/>
        <v>60</v>
      </c>
      <c r="M3099" s="271"/>
      <c r="N3099" s="271"/>
      <c r="O3099" s="271"/>
    </row>
    <row r="3100" spans="3:15" s="421" customFormat="1" ht="15.6" customHeight="1">
      <c r="C3100" s="391">
        <v>1122</v>
      </c>
      <c r="D3100" s="414" t="s">
        <v>2220</v>
      </c>
      <c r="E3100" s="417" t="s">
        <v>3239</v>
      </c>
      <c r="F3100" s="1475" t="s">
        <v>3091</v>
      </c>
      <c r="G3100" s="1476"/>
      <c r="H3100" s="1477"/>
      <c r="I3100" s="424">
        <v>6</v>
      </c>
      <c r="J3100" s="417">
        <v>0.8</v>
      </c>
      <c r="K3100" s="954">
        <f t="shared" si="23"/>
        <v>4.8000000000000007</v>
      </c>
      <c r="M3100" s="271"/>
      <c r="N3100" s="271"/>
      <c r="O3100" s="271"/>
    </row>
    <row r="3101" spans="3:15" s="421" customFormat="1" ht="15.6" customHeight="1">
      <c r="C3101" s="391">
        <v>1123</v>
      </c>
      <c r="D3101" s="414" t="s">
        <v>2220</v>
      </c>
      <c r="E3101" s="417" t="s">
        <v>3239</v>
      </c>
      <c r="F3101" s="1475" t="s">
        <v>3091</v>
      </c>
      <c r="G3101" s="1476"/>
      <c r="H3101" s="1477"/>
      <c r="I3101" s="424">
        <v>1</v>
      </c>
      <c r="J3101" s="417">
        <v>0.8</v>
      </c>
      <c r="K3101" s="954">
        <f t="shared" si="23"/>
        <v>0.8</v>
      </c>
      <c r="M3101" s="271"/>
      <c r="N3101" s="271"/>
      <c r="O3101" s="271"/>
    </row>
    <row r="3102" spans="3:15" s="421" customFormat="1" ht="15.6" customHeight="1">
      <c r="C3102" s="391">
        <v>1124</v>
      </c>
      <c r="D3102" s="414" t="s">
        <v>2220</v>
      </c>
      <c r="E3102" s="417" t="s">
        <v>3239</v>
      </c>
      <c r="F3102" s="1475" t="s">
        <v>3091</v>
      </c>
      <c r="G3102" s="1476"/>
      <c r="H3102" s="1477"/>
      <c r="I3102" s="424">
        <v>2</v>
      </c>
      <c r="J3102" s="417">
        <v>0.8</v>
      </c>
      <c r="K3102" s="954">
        <f t="shared" si="23"/>
        <v>1.6</v>
      </c>
      <c r="M3102" s="271"/>
      <c r="N3102" s="271"/>
      <c r="O3102" s="271"/>
    </row>
    <row r="3103" spans="3:15" s="421" customFormat="1" ht="15.6" customHeight="1">
      <c r="C3103" s="391">
        <v>1125</v>
      </c>
      <c r="D3103" s="414" t="s">
        <v>2220</v>
      </c>
      <c r="E3103" s="417" t="s">
        <v>3239</v>
      </c>
      <c r="F3103" s="1475" t="s">
        <v>3091</v>
      </c>
      <c r="G3103" s="1476"/>
      <c r="H3103" s="1477"/>
      <c r="I3103" s="424">
        <v>159</v>
      </c>
      <c r="J3103" s="417">
        <v>0.8</v>
      </c>
      <c r="K3103" s="954">
        <f t="shared" si="23"/>
        <v>127.2</v>
      </c>
      <c r="M3103" s="271"/>
      <c r="N3103" s="271"/>
      <c r="O3103" s="271"/>
    </row>
    <row r="3104" spans="3:15" s="421" customFormat="1" ht="15.6" customHeight="1">
      <c r="C3104" s="391">
        <v>1126</v>
      </c>
      <c r="D3104" s="414" t="s">
        <v>2220</v>
      </c>
      <c r="E3104" s="417" t="s">
        <v>3239</v>
      </c>
      <c r="F3104" s="1475" t="s">
        <v>3091</v>
      </c>
      <c r="G3104" s="1476"/>
      <c r="H3104" s="1477"/>
      <c r="I3104" s="424">
        <v>13</v>
      </c>
      <c r="J3104" s="417">
        <v>0.8</v>
      </c>
      <c r="K3104" s="954">
        <f t="shared" si="23"/>
        <v>10.4</v>
      </c>
      <c r="M3104" s="271"/>
      <c r="N3104" s="271"/>
      <c r="O3104" s="271"/>
    </row>
    <row r="3105" spans="3:15" s="421" customFormat="1" ht="15.6" customHeight="1">
      <c r="C3105" s="391">
        <v>1127</v>
      </c>
      <c r="D3105" s="414" t="s">
        <v>2220</v>
      </c>
      <c r="E3105" s="417" t="s">
        <v>3239</v>
      </c>
      <c r="F3105" s="1475" t="s">
        <v>3091</v>
      </c>
      <c r="G3105" s="1476"/>
      <c r="H3105" s="1477"/>
      <c r="I3105" s="424">
        <v>49</v>
      </c>
      <c r="J3105" s="417">
        <v>0.8</v>
      </c>
      <c r="K3105" s="954">
        <f t="shared" si="23"/>
        <v>39.200000000000003</v>
      </c>
      <c r="M3105" s="271"/>
      <c r="N3105" s="271"/>
      <c r="O3105" s="271"/>
    </row>
    <row r="3106" spans="3:15" s="421" customFormat="1" ht="15.6" customHeight="1">
      <c r="C3106" s="391">
        <v>1128</v>
      </c>
      <c r="D3106" s="414" t="s">
        <v>2220</v>
      </c>
      <c r="E3106" s="417" t="s">
        <v>3239</v>
      </c>
      <c r="F3106" s="1475" t="s">
        <v>3091</v>
      </c>
      <c r="G3106" s="1476"/>
      <c r="H3106" s="1477"/>
      <c r="I3106" s="424">
        <v>43</v>
      </c>
      <c r="J3106" s="417">
        <v>0.8</v>
      </c>
      <c r="K3106" s="954">
        <f t="shared" si="23"/>
        <v>34.4</v>
      </c>
      <c r="M3106" s="271"/>
      <c r="N3106" s="271"/>
      <c r="O3106" s="271"/>
    </row>
    <row r="3107" spans="3:15" s="421" customFormat="1" ht="15.6" customHeight="1">
      <c r="C3107" s="391">
        <v>1129</v>
      </c>
      <c r="D3107" s="414" t="s">
        <v>2220</v>
      </c>
      <c r="E3107" s="417" t="s">
        <v>5672</v>
      </c>
      <c r="F3107" s="1475" t="s">
        <v>5673</v>
      </c>
      <c r="G3107" s="1476"/>
      <c r="H3107" s="1477"/>
      <c r="I3107" s="424">
        <v>10</v>
      </c>
      <c r="J3107" s="417">
        <v>0.8</v>
      </c>
      <c r="K3107" s="954">
        <f t="shared" si="23"/>
        <v>8</v>
      </c>
      <c r="M3107" s="271"/>
      <c r="N3107" s="271"/>
      <c r="O3107" s="271"/>
    </row>
    <row r="3108" spans="3:15" s="421" customFormat="1" ht="15.6" customHeight="1">
      <c r="C3108" s="391">
        <v>1130</v>
      </c>
      <c r="D3108" s="414" t="s">
        <v>2220</v>
      </c>
      <c r="E3108" s="417" t="s">
        <v>5674</v>
      </c>
      <c r="F3108" s="1475" t="s">
        <v>5675</v>
      </c>
      <c r="G3108" s="1476"/>
      <c r="H3108" s="1477"/>
      <c r="I3108" s="424">
        <v>10</v>
      </c>
      <c r="J3108" s="417">
        <v>0.8</v>
      </c>
      <c r="K3108" s="954">
        <f t="shared" si="23"/>
        <v>8</v>
      </c>
      <c r="M3108" s="271"/>
      <c r="N3108" s="271"/>
      <c r="O3108" s="271"/>
    </row>
    <row r="3109" spans="3:15" s="421" customFormat="1" ht="15.6" customHeight="1">
      <c r="C3109" s="391">
        <v>1131</v>
      </c>
      <c r="D3109" s="414" t="s">
        <v>2220</v>
      </c>
      <c r="E3109" s="417" t="s">
        <v>3179</v>
      </c>
      <c r="F3109" s="1475" t="s">
        <v>3111</v>
      </c>
      <c r="G3109" s="1476"/>
      <c r="H3109" s="1477"/>
      <c r="I3109" s="424">
        <v>43</v>
      </c>
      <c r="J3109" s="417">
        <v>0.4</v>
      </c>
      <c r="K3109" s="954">
        <f t="shared" si="23"/>
        <v>17.2</v>
      </c>
      <c r="M3109" s="271"/>
      <c r="N3109" s="271"/>
      <c r="O3109" s="271"/>
    </row>
    <row r="3110" spans="3:15" s="421" customFormat="1" ht="15.6" customHeight="1">
      <c r="C3110" s="391">
        <v>1132</v>
      </c>
      <c r="D3110" s="414" t="s">
        <v>2220</v>
      </c>
      <c r="E3110" s="417" t="s">
        <v>3179</v>
      </c>
      <c r="F3110" s="1475" t="s">
        <v>3111</v>
      </c>
      <c r="G3110" s="1476"/>
      <c r="H3110" s="1477"/>
      <c r="I3110" s="424">
        <v>3</v>
      </c>
      <c r="J3110" s="417">
        <v>0.4</v>
      </c>
      <c r="K3110" s="954">
        <f t="shared" si="23"/>
        <v>1.2000000000000002</v>
      </c>
      <c r="M3110" s="271"/>
      <c r="N3110" s="271"/>
      <c r="O3110" s="271"/>
    </row>
    <row r="3111" spans="3:15" s="421" customFormat="1" ht="15.6" customHeight="1">
      <c r="C3111" s="391">
        <v>1133</v>
      </c>
      <c r="D3111" s="414" t="s">
        <v>2220</v>
      </c>
      <c r="E3111" s="417" t="s">
        <v>3179</v>
      </c>
      <c r="F3111" s="1475" t="s">
        <v>3111</v>
      </c>
      <c r="G3111" s="1476"/>
      <c r="H3111" s="1477"/>
      <c r="I3111" s="424">
        <v>1</v>
      </c>
      <c r="J3111" s="417">
        <v>0.4</v>
      </c>
      <c r="K3111" s="954">
        <f t="shared" si="23"/>
        <v>0.4</v>
      </c>
      <c r="M3111" s="271"/>
      <c r="N3111" s="271"/>
      <c r="O3111" s="271"/>
    </row>
    <row r="3112" spans="3:15" s="421" customFormat="1" ht="15.6" customHeight="1">
      <c r="C3112" s="391">
        <v>1134</v>
      </c>
      <c r="D3112" s="414" t="s">
        <v>2220</v>
      </c>
      <c r="E3112" s="417" t="s">
        <v>3179</v>
      </c>
      <c r="F3112" s="1475" t="s">
        <v>3111</v>
      </c>
      <c r="G3112" s="1476"/>
      <c r="H3112" s="1477"/>
      <c r="I3112" s="424">
        <v>6</v>
      </c>
      <c r="J3112" s="417">
        <v>0.4</v>
      </c>
      <c r="K3112" s="954">
        <f t="shared" si="23"/>
        <v>2.4000000000000004</v>
      </c>
      <c r="M3112" s="271"/>
      <c r="N3112" s="271"/>
      <c r="O3112" s="271"/>
    </row>
    <row r="3113" spans="3:15" s="421" customFormat="1" ht="15.6" customHeight="1">
      <c r="C3113" s="391">
        <v>1135</v>
      </c>
      <c r="D3113" s="414" t="s">
        <v>2220</v>
      </c>
      <c r="E3113" s="417" t="s">
        <v>3179</v>
      </c>
      <c r="F3113" s="1475" t="s">
        <v>3111</v>
      </c>
      <c r="G3113" s="1476"/>
      <c r="H3113" s="1477"/>
      <c r="I3113" s="424">
        <v>1</v>
      </c>
      <c r="J3113" s="417">
        <v>0.4</v>
      </c>
      <c r="K3113" s="954">
        <f t="shared" si="23"/>
        <v>0.4</v>
      </c>
      <c r="M3113" s="271"/>
      <c r="N3113" s="271"/>
      <c r="O3113" s="271"/>
    </row>
    <row r="3114" spans="3:15" s="421" customFormat="1" ht="15.6" customHeight="1">
      <c r="C3114" s="391">
        <v>1136</v>
      </c>
      <c r="D3114" s="414" t="s">
        <v>2220</v>
      </c>
      <c r="E3114" s="417" t="s">
        <v>3179</v>
      </c>
      <c r="F3114" s="1475" t="s">
        <v>3111</v>
      </c>
      <c r="G3114" s="1476"/>
      <c r="H3114" s="1477"/>
      <c r="I3114" s="424">
        <v>189</v>
      </c>
      <c r="J3114" s="417">
        <v>0.4</v>
      </c>
      <c r="K3114" s="954">
        <f t="shared" si="23"/>
        <v>75.600000000000009</v>
      </c>
      <c r="M3114" s="271"/>
      <c r="N3114" s="271"/>
      <c r="O3114" s="271"/>
    </row>
    <row r="3115" spans="3:15" s="421" customFormat="1" ht="15.6" customHeight="1">
      <c r="C3115" s="391">
        <v>1137</v>
      </c>
      <c r="D3115" s="414" t="s">
        <v>2220</v>
      </c>
      <c r="E3115" s="417" t="s">
        <v>3179</v>
      </c>
      <c r="F3115" s="1475" t="s">
        <v>3111</v>
      </c>
      <c r="G3115" s="1476"/>
      <c r="H3115" s="1477"/>
      <c r="I3115" s="424">
        <v>86</v>
      </c>
      <c r="J3115" s="417">
        <v>0.4</v>
      </c>
      <c r="K3115" s="954">
        <f t="shared" si="23"/>
        <v>34.4</v>
      </c>
      <c r="M3115" s="271"/>
      <c r="N3115" s="271"/>
      <c r="O3115" s="271"/>
    </row>
    <row r="3116" spans="3:15" s="421" customFormat="1" ht="15.6" customHeight="1">
      <c r="C3116" s="391">
        <v>1138</v>
      </c>
      <c r="D3116" s="414" t="s">
        <v>2220</v>
      </c>
      <c r="E3116" s="417" t="s">
        <v>3179</v>
      </c>
      <c r="F3116" s="1475" t="s">
        <v>3111</v>
      </c>
      <c r="G3116" s="1476"/>
      <c r="H3116" s="1477"/>
      <c r="I3116" s="424">
        <v>3</v>
      </c>
      <c r="J3116" s="417">
        <v>0.4</v>
      </c>
      <c r="K3116" s="954">
        <f t="shared" si="23"/>
        <v>1.2000000000000002</v>
      </c>
      <c r="M3116" s="271"/>
      <c r="N3116" s="271"/>
      <c r="O3116" s="271"/>
    </row>
    <row r="3117" spans="3:15" s="421" customFormat="1" ht="15.6" customHeight="1">
      <c r="C3117" s="391">
        <v>1139</v>
      </c>
      <c r="D3117" s="414" t="s">
        <v>2220</v>
      </c>
      <c r="E3117" s="417" t="s">
        <v>3179</v>
      </c>
      <c r="F3117" s="1475" t="s">
        <v>3111</v>
      </c>
      <c r="G3117" s="1476"/>
      <c r="H3117" s="1477"/>
      <c r="I3117" s="424">
        <v>12</v>
      </c>
      <c r="J3117" s="417">
        <v>0.4</v>
      </c>
      <c r="K3117" s="954">
        <f t="shared" si="23"/>
        <v>4.8000000000000007</v>
      </c>
      <c r="M3117" s="271"/>
      <c r="N3117" s="271"/>
      <c r="O3117" s="271"/>
    </row>
    <row r="3118" spans="3:15" s="421" customFormat="1" ht="15.6" customHeight="1">
      <c r="C3118" s="391">
        <v>1140</v>
      </c>
      <c r="D3118" s="414" t="s">
        <v>2220</v>
      </c>
      <c r="E3118" s="417" t="s">
        <v>3179</v>
      </c>
      <c r="F3118" s="1475" t="s">
        <v>3111</v>
      </c>
      <c r="G3118" s="1476"/>
      <c r="H3118" s="1477"/>
      <c r="I3118" s="424">
        <v>10</v>
      </c>
      <c r="J3118" s="417">
        <v>0.4</v>
      </c>
      <c r="K3118" s="954">
        <f t="shared" si="23"/>
        <v>4</v>
      </c>
      <c r="M3118" s="271"/>
      <c r="N3118" s="271"/>
      <c r="O3118" s="271"/>
    </row>
    <row r="3119" spans="3:15" s="421" customFormat="1" ht="15.6" customHeight="1">
      <c r="C3119" s="391">
        <v>1141</v>
      </c>
      <c r="D3119" s="414" t="s">
        <v>2220</v>
      </c>
      <c r="E3119" s="417" t="s">
        <v>3179</v>
      </c>
      <c r="F3119" s="1475" t="s">
        <v>3111</v>
      </c>
      <c r="G3119" s="1476"/>
      <c r="H3119" s="1477"/>
      <c r="I3119" s="424">
        <v>2</v>
      </c>
      <c r="J3119" s="417">
        <v>0.4</v>
      </c>
      <c r="K3119" s="954">
        <f t="shared" si="23"/>
        <v>0.8</v>
      </c>
      <c r="M3119" s="271"/>
      <c r="N3119" s="271"/>
      <c r="O3119" s="271"/>
    </row>
    <row r="3120" spans="3:15" s="421" customFormat="1" ht="15.6" customHeight="1">
      <c r="C3120" s="391">
        <v>1142</v>
      </c>
      <c r="D3120" s="414" t="s">
        <v>2220</v>
      </c>
      <c r="E3120" s="417" t="s">
        <v>3179</v>
      </c>
      <c r="F3120" s="1475" t="s">
        <v>3111</v>
      </c>
      <c r="G3120" s="1476"/>
      <c r="H3120" s="1477"/>
      <c r="I3120" s="424">
        <v>90</v>
      </c>
      <c r="J3120" s="417">
        <v>0.4</v>
      </c>
      <c r="K3120" s="954">
        <f t="shared" si="23"/>
        <v>36</v>
      </c>
      <c r="M3120" s="271"/>
      <c r="N3120" s="271"/>
      <c r="O3120" s="271"/>
    </row>
    <row r="3121" spans="3:15" s="421" customFormat="1" ht="15.6" customHeight="1">
      <c r="C3121" s="391">
        <v>1143</v>
      </c>
      <c r="D3121" s="414" t="s">
        <v>2220</v>
      </c>
      <c r="E3121" s="417" t="s">
        <v>3179</v>
      </c>
      <c r="F3121" s="1475" t="s">
        <v>3111</v>
      </c>
      <c r="G3121" s="1476"/>
      <c r="H3121" s="1477"/>
      <c r="I3121" s="424">
        <v>2</v>
      </c>
      <c r="J3121" s="417">
        <v>0.4</v>
      </c>
      <c r="K3121" s="954">
        <f t="shared" si="23"/>
        <v>0.8</v>
      </c>
      <c r="M3121" s="271"/>
      <c r="N3121" s="271"/>
      <c r="O3121" s="271"/>
    </row>
    <row r="3122" spans="3:15" s="421" customFormat="1" ht="15.6" customHeight="1">
      <c r="C3122" s="391">
        <v>1144</v>
      </c>
      <c r="D3122" s="414" t="s">
        <v>2220</v>
      </c>
      <c r="E3122" s="417" t="s">
        <v>3179</v>
      </c>
      <c r="F3122" s="1475" t="s">
        <v>3111</v>
      </c>
      <c r="G3122" s="1476"/>
      <c r="H3122" s="1477"/>
      <c r="I3122" s="424">
        <v>43</v>
      </c>
      <c r="J3122" s="417">
        <v>0.4</v>
      </c>
      <c r="K3122" s="954">
        <f t="shared" si="23"/>
        <v>17.2</v>
      </c>
      <c r="M3122" s="271"/>
      <c r="N3122" s="271"/>
      <c r="O3122" s="271"/>
    </row>
    <row r="3123" spans="3:15" s="421" customFormat="1" ht="15.6" customHeight="1">
      <c r="C3123" s="391">
        <v>1145</v>
      </c>
      <c r="D3123" s="414" t="s">
        <v>2220</v>
      </c>
      <c r="E3123" s="417" t="s">
        <v>3179</v>
      </c>
      <c r="F3123" s="1475" t="s">
        <v>3111</v>
      </c>
      <c r="G3123" s="1476"/>
      <c r="H3123" s="1477"/>
      <c r="I3123" s="424">
        <v>22</v>
      </c>
      <c r="J3123" s="417">
        <v>0.4</v>
      </c>
      <c r="K3123" s="954">
        <f t="shared" si="23"/>
        <v>8.8000000000000007</v>
      </c>
      <c r="M3123" s="271"/>
      <c r="N3123" s="271"/>
      <c r="O3123" s="271"/>
    </row>
    <row r="3124" spans="3:15" s="421" customFormat="1" ht="15.6" customHeight="1">
      <c r="C3124" s="391">
        <v>1146</v>
      </c>
      <c r="D3124" s="414" t="s">
        <v>2220</v>
      </c>
      <c r="E3124" s="417" t="s">
        <v>3179</v>
      </c>
      <c r="F3124" s="1475" t="s">
        <v>3111</v>
      </c>
      <c r="G3124" s="1476"/>
      <c r="H3124" s="1477"/>
      <c r="I3124" s="424">
        <v>10</v>
      </c>
      <c r="J3124" s="417">
        <v>0.4</v>
      </c>
      <c r="K3124" s="954">
        <f t="shared" si="23"/>
        <v>4</v>
      </c>
      <c r="M3124" s="271"/>
      <c r="N3124" s="271"/>
      <c r="O3124" s="271"/>
    </row>
    <row r="3125" spans="3:15" s="421" customFormat="1" ht="15.6" customHeight="1">
      <c r="C3125" s="391">
        <v>1147</v>
      </c>
      <c r="D3125" s="414" t="s">
        <v>2220</v>
      </c>
      <c r="E3125" s="417" t="s">
        <v>3179</v>
      </c>
      <c r="F3125" s="1475" t="s">
        <v>3111</v>
      </c>
      <c r="G3125" s="1476"/>
      <c r="H3125" s="1477"/>
      <c r="I3125" s="424">
        <v>22</v>
      </c>
      <c r="J3125" s="417">
        <v>0.4</v>
      </c>
      <c r="K3125" s="954">
        <f t="shared" si="23"/>
        <v>8.8000000000000007</v>
      </c>
      <c r="M3125" s="271"/>
      <c r="N3125" s="271"/>
      <c r="O3125" s="271"/>
    </row>
    <row r="3126" spans="3:15" s="421" customFormat="1" ht="15.6" customHeight="1">
      <c r="C3126" s="391">
        <v>1148</v>
      </c>
      <c r="D3126" s="414" t="s">
        <v>2220</v>
      </c>
      <c r="E3126" s="417" t="s">
        <v>3179</v>
      </c>
      <c r="F3126" s="1475" t="s">
        <v>3111</v>
      </c>
      <c r="G3126" s="1476"/>
      <c r="H3126" s="1477"/>
      <c r="I3126" s="424">
        <v>7</v>
      </c>
      <c r="J3126" s="417">
        <v>0.4</v>
      </c>
      <c r="K3126" s="954">
        <f t="shared" si="23"/>
        <v>2.8000000000000003</v>
      </c>
      <c r="M3126" s="271"/>
      <c r="N3126" s="271"/>
      <c r="O3126" s="271"/>
    </row>
    <row r="3127" spans="3:15" s="421" customFormat="1" ht="15.6" customHeight="1">
      <c r="C3127" s="391">
        <v>1149</v>
      </c>
      <c r="D3127" s="414" t="s">
        <v>2220</v>
      </c>
      <c r="E3127" s="417" t="s">
        <v>3179</v>
      </c>
      <c r="F3127" s="1475" t="s">
        <v>3111</v>
      </c>
      <c r="G3127" s="1476"/>
      <c r="H3127" s="1477"/>
      <c r="I3127" s="424">
        <v>32</v>
      </c>
      <c r="J3127" s="417">
        <v>0.4</v>
      </c>
      <c r="K3127" s="954">
        <f t="shared" si="23"/>
        <v>12.8</v>
      </c>
      <c r="M3127" s="271"/>
      <c r="N3127" s="271"/>
      <c r="O3127" s="271"/>
    </row>
    <row r="3128" spans="3:15" s="421" customFormat="1" ht="15.6" customHeight="1">
      <c r="C3128" s="391">
        <v>1150</v>
      </c>
      <c r="D3128" s="414" t="s">
        <v>2220</v>
      </c>
      <c r="E3128" s="417" t="s">
        <v>3179</v>
      </c>
      <c r="F3128" s="1475" t="s">
        <v>3111</v>
      </c>
      <c r="G3128" s="1476"/>
      <c r="H3128" s="1477"/>
      <c r="I3128" s="424">
        <v>108</v>
      </c>
      <c r="J3128" s="417">
        <v>0.4</v>
      </c>
      <c r="K3128" s="954">
        <f t="shared" si="23"/>
        <v>43.2</v>
      </c>
      <c r="M3128" s="271"/>
      <c r="N3128" s="271"/>
      <c r="O3128" s="271"/>
    </row>
    <row r="3129" spans="3:15" s="421" customFormat="1" ht="15.6" customHeight="1">
      <c r="C3129" s="391">
        <v>1151</v>
      </c>
      <c r="D3129" s="414" t="s">
        <v>2220</v>
      </c>
      <c r="E3129" s="417" t="s">
        <v>3179</v>
      </c>
      <c r="F3129" s="1475" t="s">
        <v>3111</v>
      </c>
      <c r="G3129" s="1476"/>
      <c r="H3129" s="1477"/>
      <c r="I3129" s="424">
        <v>20</v>
      </c>
      <c r="J3129" s="417">
        <v>0.4</v>
      </c>
      <c r="K3129" s="954">
        <f t="shared" si="23"/>
        <v>8</v>
      </c>
      <c r="M3129" s="271"/>
      <c r="N3129" s="271"/>
      <c r="O3129" s="271"/>
    </row>
    <row r="3130" spans="3:15" s="421" customFormat="1" ht="15.6" customHeight="1">
      <c r="C3130" s="391">
        <v>1152</v>
      </c>
      <c r="D3130" s="414" t="s">
        <v>2220</v>
      </c>
      <c r="E3130" s="417" t="s">
        <v>3180</v>
      </c>
      <c r="F3130" s="1475" t="s">
        <v>3092</v>
      </c>
      <c r="G3130" s="1476"/>
      <c r="H3130" s="1477"/>
      <c r="I3130" s="424">
        <v>105</v>
      </c>
      <c r="J3130" s="417">
        <v>0.4</v>
      </c>
      <c r="K3130" s="954">
        <f t="shared" si="23"/>
        <v>42</v>
      </c>
      <c r="M3130" s="271"/>
      <c r="N3130" s="271"/>
      <c r="O3130" s="271"/>
    </row>
    <row r="3131" spans="3:15" s="421" customFormat="1" ht="15.6" customHeight="1">
      <c r="C3131" s="391">
        <v>1153</v>
      </c>
      <c r="D3131" s="414" t="s">
        <v>2220</v>
      </c>
      <c r="E3131" s="417" t="s">
        <v>3180</v>
      </c>
      <c r="F3131" s="1475" t="s">
        <v>3092</v>
      </c>
      <c r="G3131" s="1476"/>
      <c r="H3131" s="1477"/>
      <c r="I3131" s="424">
        <v>48</v>
      </c>
      <c r="J3131" s="417">
        <v>0.4</v>
      </c>
      <c r="K3131" s="954">
        <f t="shared" si="23"/>
        <v>19.200000000000003</v>
      </c>
      <c r="M3131" s="271"/>
      <c r="N3131" s="271"/>
      <c r="O3131" s="271"/>
    </row>
    <row r="3132" spans="3:15" s="421" customFormat="1" ht="15.6" customHeight="1">
      <c r="C3132" s="391">
        <v>1154</v>
      </c>
      <c r="D3132" s="414" t="s">
        <v>2220</v>
      </c>
      <c r="E3132" s="417" t="s">
        <v>3180</v>
      </c>
      <c r="F3132" s="1475" t="s">
        <v>3092</v>
      </c>
      <c r="G3132" s="1476"/>
      <c r="H3132" s="1477"/>
      <c r="I3132" s="424">
        <v>208</v>
      </c>
      <c r="J3132" s="417">
        <v>0.4</v>
      </c>
      <c r="K3132" s="954">
        <f t="shared" si="23"/>
        <v>83.2</v>
      </c>
      <c r="M3132" s="271"/>
      <c r="N3132" s="271"/>
      <c r="O3132" s="271"/>
    </row>
    <row r="3133" spans="3:15" s="421" customFormat="1" ht="15.6" customHeight="1">
      <c r="C3133" s="391">
        <v>1155</v>
      </c>
      <c r="D3133" s="414" t="s">
        <v>2220</v>
      </c>
      <c r="E3133" s="417" t="s">
        <v>3180</v>
      </c>
      <c r="F3133" s="1475" t="s">
        <v>3092</v>
      </c>
      <c r="G3133" s="1476"/>
      <c r="H3133" s="1477"/>
      <c r="I3133" s="424">
        <v>26</v>
      </c>
      <c r="J3133" s="417">
        <v>0.4</v>
      </c>
      <c r="K3133" s="954">
        <f t="shared" si="23"/>
        <v>10.4</v>
      </c>
      <c r="M3133" s="271"/>
      <c r="N3133" s="271"/>
      <c r="O3133" s="271"/>
    </row>
    <row r="3134" spans="3:15" s="421" customFormat="1" ht="15.6" customHeight="1">
      <c r="C3134" s="391">
        <v>1156</v>
      </c>
      <c r="D3134" s="414" t="s">
        <v>2220</v>
      </c>
      <c r="E3134" s="417" t="s">
        <v>3180</v>
      </c>
      <c r="F3134" s="1475" t="s">
        <v>3092</v>
      </c>
      <c r="G3134" s="1476"/>
      <c r="H3134" s="1477"/>
      <c r="I3134" s="424">
        <v>9</v>
      </c>
      <c r="J3134" s="417">
        <v>0.4</v>
      </c>
      <c r="K3134" s="954">
        <f t="shared" si="23"/>
        <v>3.6</v>
      </c>
      <c r="M3134" s="271"/>
      <c r="N3134" s="271"/>
      <c r="O3134" s="271"/>
    </row>
    <row r="3135" spans="3:15" s="421" customFormat="1" ht="15.6" customHeight="1">
      <c r="C3135" s="391">
        <v>1157</v>
      </c>
      <c r="D3135" s="414" t="s">
        <v>2220</v>
      </c>
      <c r="E3135" s="417" t="s">
        <v>3180</v>
      </c>
      <c r="F3135" s="1475" t="s">
        <v>3092</v>
      </c>
      <c r="G3135" s="1476"/>
      <c r="H3135" s="1477"/>
      <c r="I3135" s="424">
        <v>13</v>
      </c>
      <c r="J3135" s="417">
        <v>0.4</v>
      </c>
      <c r="K3135" s="954">
        <f t="shared" si="23"/>
        <v>5.2</v>
      </c>
      <c r="M3135" s="271"/>
      <c r="N3135" s="271"/>
      <c r="O3135" s="271"/>
    </row>
    <row r="3136" spans="3:15" s="421" customFormat="1" ht="15.6" customHeight="1">
      <c r="C3136" s="391">
        <v>1158</v>
      </c>
      <c r="D3136" s="414" t="s">
        <v>2220</v>
      </c>
      <c r="E3136" s="417" t="s">
        <v>3180</v>
      </c>
      <c r="F3136" s="1475" t="s">
        <v>3092</v>
      </c>
      <c r="G3136" s="1476"/>
      <c r="H3136" s="1477"/>
      <c r="I3136" s="424">
        <v>75</v>
      </c>
      <c r="J3136" s="417">
        <v>0.4</v>
      </c>
      <c r="K3136" s="954">
        <f t="shared" si="23"/>
        <v>30</v>
      </c>
      <c r="M3136" s="271"/>
      <c r="N3136" s="271"/>
      <c r="O3136" s="271"/>
    </row>
    <row r="3137" spans="3:15" s="421" customFormat="1" ht="15.6" customHeight="1">
      <c r="C3137" s="391">
        <v>1159</v>
      </c>
      <c r="D3137" s="414" t="s">
        <v>2220</v>
      </c>
      <c r="E3137" s="417" t="s">
        <v>3180</v>
      </c>
      <c r="F3137" s="1475" t="s">
        <v>3092</v>
      </c>
      <c r="G3137" s="1476"/>
      <c r="H3137" s="1477"/>
      <c r="I3137" s="424">
        <v>118</v>
      </c>
      <c r="J3137" s="417">
        <v>0.4</v>
      </c>
      <c r="K3137" s="954">
        <f t="shared" si="23"/>
        <v>47.2</v>
      </c>
      <c r="M3137" s="271"/>
      <c r="N3137" s="271"/>
      <c r="O3137" s="271"/>
    </row>
    <row r="3138" spans="3:15" s="421" customFormat="1" ht="15.6" customHeight="1">
      <c r="C3138" s="391">
        <v>1160</v>
      </c>
      <c r="D3138" s="414" t="s">
        <v>2220</v>
      </c>
      <c r="E3138" s="417" t="s">
        <v>3180</v>
      </c>
      <c r="F3138" s="1475" t="s">
        <v>3092</v>
      </c>
      <c r="G3138" s="1476"/>
      <c r="H3138" s="1477"/>
      <c r="I3138" s="424">
        <v>166</v>
      </c>
      <c r="J3138" s="417">
        <v>0.4</v>
      </c>
      <c r="K3138" s="954">
        <f t="shared" si="23"/>
        <v>66.400000000000006</v>
      </c>
      <c r="M3138" s="271"/>
      <c r="N3138" s="271"/>
      <c r="O3138" s="271"/>
    </row>
    <row r="3139" spans="3:15" s="421" customFormat="1" ht="15.6" customHeight="1">
      <c r="C3139" s="391">
        <v>1161</v>
      </c>
      <c r="D3139" s="414" t="s">
        <v>2220</v>
      </c>
      <c r="E3139" s="417" t="s">
        <v>3180</v>
      </c>
      <c r="F3139" s="1475" t="s">
        <v>3092</v>
      </c>
      <c r="G3139" s="1476"/>
      <c r="H3139" s="1477"/>
      <c r="I3139" s="424">
        <v>20</v>
      </c>
      <c r="J3139" s="417">
        <v>0.4</v>
      </c>
      <c r="K3139" s="954">
        <f t="shared" si="23"/>
        <v>8</v>
      </c>
      <c r="M3139" s="271"/>
      <c r="N3139" s="271"/>
      <c r="O3139" s="271"/>
    </row>
    <row r="3140" spans="3:15" s="421" customFormat="1" ht="15.6" customHeight="1">
      <c r="C3140" s="391">
        <v>1162</v>
      </c>
      <c r="D3140" s="414" t="s">
        <v>2220</v>
      </c>
      <c r="E3140" s="417" t="s">
        <v>3180</v>
      </c>
      <c r="F3140" s="1475" t="s">
        <v>3092</v>
      </c>
      <c r="G3140" s="1476"/>
      <c r="H3140" s="1477"/>
      <c r="I3140" s="424">
        <v>86</v>
      </c>
      <c r="J3140" s="417">
        <v>0.4</v>
      </c>
      <c r="K3140" s="954">
        <f t="shared" si="23"/>
        <v>34.4</v>
      </c>
      <c r="M3140" s="271"/>
      <c r="N3140" s="271"/>
      <c r="O3140" s="271"/>
    </row>
    <row r="3141" spans="3:15" s="421" customFormat="1" ht="15.6" customHeight="1">
      <c r="C3141" s="391">
        <v>1163</v>
      </c>
      <c r="D3141" s="414" t="s">
        <v>2220</v>
      </c>
      <c r="E3141" s="417" t="s">
        <v>3180</v>
      </c>
      <c r="F3141" s="1475" t="s">
        <v>3092</v>
      </c>
      <c r="G3141" s="1476"/>
      <c r="H3141" s="1477"/>
      <c r="I3141" s="424">
        <v>2</v>
      </c>
      <c r="J3141" s="417">
        <v>0.4</v>
      </c>
      <c r="K3141" s="954">
        <f t="shared" si="23"/>
        <v>0.8</v>
      </c>
      <c r="M3141" s="271"/>
      <c r="N3141" s="271"/>
      <c r="O3141" s="271"/>
    </row>
    <row r="3142" spans="3:15" s="421" customFormat="1" ht="15.6" customHeight="1">
      <c r="C3142" s="391">
        <v>1164</v>
      </c>
      <c r="D3142" s="414" t="s">
        <v>2220</v>
      </c>
      <c r="E3142" s="417" t="s">
        <v>3180</v>
      </c>
      <c r="F3142" s="1475" t="s">
        <v>3092</v>
      </c>
      <c r="G3142" s="1476"/>
      <c r="H3142" s="1477"/>
      <c r="I3142" s="424">
        <v>238</v>
      </c>
      <c r="J3142" s="417">
        <v>0.4</v>
      </c>
      <c r="K3142" s="954">
        <f t="shared" si="23"/>
        <v>95.2</v>
      </c>
      <c r="M3142" s="271"/>
      <c r="N3142" s="271"/>
      <c r="O3142" s="271"/>
    </row>
    <row r="3143" spans="3:15" s="421" customFormat="1" ht="15.6" customHeight="1">
      <c r="C3143" s="391">
        <v>1165</v>
      </c>
      <c r="D3143" s="414" t="s">
        <v>2220</v>
      </c>
      <c r="E3143" s="417" t="s">
        <v>3180</v>
      </c>
      <c r="F3143" s="1475" t="s">
        <v>3092</v>
      </c>
      <c r="G3143" s="1476"/>
      <c r="H3143" s="1477"/>
      <c r="I3143" s="424">
        <v>10</v>
      </c>
      <c r="J3143" s="417">
        <v>0.4</v>
      </c>
      <c r="K3143" s="954">
        <f t="shared" si="23"/>
        <v>4</v>
      </c>
      <c r="M3143" s="271"/>
      <c r="N3143" s="271"/>
      <c r="O3143" s="271"/>
    </row>
    <row r="3144" spans="3:15" s="421" customFormat="1" ht="15.6" customHeight="1">
      <c r="C3144" s="391">
        <v>1166</v>
      </c>
      <c r="D3144" s="414" t="s">
        <v>2220</v>
      </c>
      <c r="E3144" s="417" t="s">
        <v>3180</v>
      </c>
      <c r="F3144" s="1475" t="s">
        <v>3092</v>
      </c>
      <c r="G3144" s="1476"/>
      <c r="H3144" s="1477"/>
      <c r="I3144" s="424">
        <v>272</v>
      </c>
      <c r="J3144" s="417">
        <v>0.4</v>
      </c>
      <c r="K3144" s="954">
        <f t="shared" si="23"/>
        <v>108.80000000000001</v>
      </c>
      <c r="M3144" s="271"/>
      <c r="N3144" s="271"/>
      <c r="O3144" s="271"/>
    </row>
    <row r="3145" spans="3:15" s="421" customFormat="1" ht="15.6" customHeight="1">
      <c r="C3145" s="391">
        <v>1167</v>
      </c>
      <c r="D3145" s="414" t="s">
        <v>2220</v>
      </c>
      <c r="E3145" s="417" t="s">
        <v>3180</v>
      </c>
      <c r="F3145" s="1475" t="s">
        <v>3092</v>
      </c>
      <c r="G3145" s="1476"/>
      <c r="H3145" s="1477"/>
      <c r="I3145" s="424">
        <v>25</v>
      </c>
      <c r="J3145" s="417">
        <v>0.4</v>
      </c>
      <c r="K3145" s="954">
        <f t="shared" si="23"/>
        <v>10</v>
      </c>
      <c r="M3145" s="271"/>
      <c r="N3145" s="271"/>
      <c r="O3145" s="271"/>
    </row>
    <row r="3146" spans="3:15" s="421" customFormat="1" ht="15.6" customHeight="1">
      <c r="C3146" s="391">
        <v>1168</v>
      </c>
      <c r="D3146" s="414" t="s">
        <v>2220</v>
      </c>
      <c r="E3146" s="417" t="s">
        <v>3180</v>
      </c>
      <c r="F3146" s="1475" t="s">
        <v>3092</v>
      </c>
      <c r="G3146" s="1476"/>
      <c r="H3146" s="1477"/>
      <c r="I3146" s="424">
        <v>111</v>
      </c>
      <c r="J3146" s="417">
        <v>0.4</v>
      </c>
      <c r="K3146" s="954">
        <f t="shared" si="23"/>
        <v>44.400000000000006</v>
      </c>
      <c r="M3146" s="271"/>
      <c r="N3146" s="271"/>
      <c r="O3146" s="271"/>
    </row>
    <row r="3147" spans="3:15" s="421" customFormat="1" ht="15.6" customHeight="1">
      <c r="C3147" s="391">
        <v>1169</v>
      </c>
      <c r="D3147" s="414" t="s">
        <v>2220</v>
      </c>
      <c r="E3147" s="417" t="s">
        <v>3180</v>
      </c>
      <c r="F3147" s="1475" t="s">
        <v>3092</v>
      </c>
      <c r="G3147" s="1476"/>
      <c r="H3147" s="1477"/>
      <c r="I3147" s="424">
        <v>40</v>
      </c>
      <c r="J3147" s="417">
        <v>0.4</v>
      </c>
      <c r="K3147" s="954">
        <f t="shared" si="23"/>
        <v>16</v>
      </c>
      <c r="M3147" s="271"/>
      <c r="N3147" s="271"/>
      <c r="O3147" s="271"/>
    </row>
    <row r="3148" spans="3:15" s="421" customFormat="1" ht="15.6" customHeight="1">
      <c r="C3148" s="391">
        <v>1170</v>
      </c>
      <c r="D3148" s="414" t="s">
        <v>2220</v>
      </c>
      <c r="E3148" s="417" t="s">
        <v>3180</v>
      </c>
      <c r="F3148" s="1475" t="s">
        <v>3092</v>
      </c>
      <c r="G3148" s="1476"/>
      <c r="H3148" s="1477"/>
      <c r="I3148" s="424">
        <v>40</v>
      </c>
      <c r="J3148" s="417">
        <v>0.4</v>
      </c>
      <c r="K3148" s="954">
        <f t="shared" si="23"/>
        <v>16</v>
      </c>
      <c r="M3148" s="271"/>
      <c r="N3148" s="271"/>
      <c r="O3148" s="271"/>
    </row>
    <row r="3149" spans="3:15" s="421" customFormat="1" ht="15.6" customHeight="1">
      <c r="C3149" s="391">
        <v>1171</v>
      </c>
      <c r="D3149" s="414" t="s">
        <v>2220</v>
      </c>
      <c r="E3149" s="417" t="s">
        <v>3180</v>
      </c>
      <c r="F3149" s="1475" t="s">
        <v>3092</v>
      </c>
      <c r="G3149" s="1476"/>
      <c r="H3149" s="1477"/>
      <c r="I3149" s="424">
        <v>52</v>
      </c>
      <c r="J3149" s="417">
        <v>0.4</v>
      </c>
      <c r="K3149" s="954">
        <f t="shared" si="23"/>
        <v>20.8</v>
      </c>
      <c r="M3149" s="271"/>
      <c r="N3149" s="271"/>
      <c r="O3149" s="271"/>
    </row>
    <row r="3150" spans="3:15" s="421" customFormat="1" ht="15.6" customHeight="1">
      <c r="C3150" s="391">
        <v>1172</v>
      </c>
      <c r="D3150" s="414" t="s">
        <v>2220</v>
      </c>
      <c r="E3150" s="417" t="s">
        <v>3180</v>
      </c>
      <c r="F3150" s="1475" t="s">
        <v>3092</v>
      </c>
      <c r="G3150" s="1476"/>
      <c r="H3150" s="1477"/>
      <c r="I3150" s="424">
        <v>43</v>
      </c>
      <c r="J3150" s="417">
        <v>0.4</v>
      </c>
      <c r="K3150" s="954">
        <f t="shared" si="23"/>
        <v>17.2</v>
      </c>
      <c r="M3150" s="271"/>
      <c r="N3150" s="271"/>
      <c r="O3150" s="271"/>
    </row>
    <row r="3151" spans="3:15" s="421" customFormat="1" ht="15.6" customHeight="1">
      <c r="C3151" s="391">
        <v>1173</v>
      </c>
      <c r="D3151" s="414" t="s">
        <v>2220</v>
      </c>
      <c r="E3151" s="417" t="s">
        <v>3180</v>
      </c>
      <c r="F3151" s="1475" t="s">
        <v>3092</v>
      </c>
      <c r="G3151" s="1476"/>
      <c r="H3151" s="1477"/>
      <c r="I3151" s="424">
        <v>43</v>
      </c>
      <c r="J3151" s="417">
        <v>0.4</v>
      </c>
      <c r="K3151" s="954">
        <f t="shared" si="23"/>
        <v>17.2</v>
      </c>
      <c r="M3151" s="271"/>
      <c r="N3151" s="271"/>
      <c r="O3151" s="271"/>
    </row>
    <row r="3152" spans="3:15" s="421" customFormat="1" ht="15.6" customHeight="1">
      <c r="C3152" s="391">
        <v>1174</v>
      </c>
      <c r="D3152" s="414" t="s">
        <v>2220</v>
      </c>
      <c r="E3152" s="417" t="s">
        <v>3180</v>
      </c>
      <c r="F3152" s="1475" t="s">
        <v>3092</v>
      </c>
      <c r="G3152" s="1476"/>
      <c r="H3152" s="1477"/>
      <c r="I3152" s="424">
        <v>43</v>
      </c>
      <c r="J3152" s="417">
        <v>0.4</v>
      </c>
      <c r="K3152" s="954">
        <f t="shared" si="23"/>
        <v>17.2</v>
      </c>
      <c r="M3152" s="271"/>
      <c r="N3152" s="271"/>
      <c r="O3152" s="271"/>
    </row>
    <row r="3153" spans="3:15" s="421" customFormat="1" ht="15.6" customHeight="1">
      <c r="C3153" s="391">
        <v>1175</v>
      </c>
      <c r="D3153" s="414" t="s">
        <v>2220</v>
      </c>
      <c r="E3153" s="417" t="s">
        <v>3180</v>
      </c>
      <c r="F3153" s="1475" t="s">
        <v>3092</v>
      </c>
      <c r="G3153" s="1476"/>
      <c r="H3153" s="1477"/>
      <c r="I3153" s="424">
        <v>129</v>
      </c>
      <c r="J3153" s="417">
        <v>0.4</v>
      </c>
      <c r="K3153" s="954">
        <f t="shared" si="23"/>
        <v>51.6</v>
      </c>
      <c r="M3153" s="271"/>
      <c r="N3153" s="271"/>
      <c r="O3153" s="271"/>
    </row>
    <row r="3154" spans="3:15" s="421" customFormat="1" ht="15.6" customHeight="1">
      <c r="C3154" s="391">
        <v>1176</v>
      </c>
      <c r="D3154" s="414" t="s">
        <v>2220</v>
      </c>
      <c r="E3154" s="417" t="s">
        <v>3180</v>
      </c>
      <c r="F3154" s="1475" t="s">
        <v>3092</v>
      </c>
      <c r="G3154" s="1476"/>
      <c r="H3154" s="1477"/>
      <c r="I3154" s="424">
        <v>20</v>
      </c>
      <c r="J3154" s="417">
        <v>0.4</v>
      </c>
      <c r="K3154" s="954">
        <f t="shared" si="23"/>
        <v>8</v>
      </c>
      <c r="M3154" s="271"/>
      <c r="N3154" s="271"/>
      <c r="O3154" s="271"/>
    </row>
    <row r="3155" spans="3:15" s="421" customFormat="1" ht="15.6" customHeight="1">
      <c r="C3155" s="391">
        <v>1177</v>
      </c>
      <c r="D3155" s="414" t="s">
        <v>2220</v>
      </c>
      <c r="E3155" s="417" t="s">
        <v>3180</v>
      </c>
      <c r="F3155" s="1475" t="s">
        <v>3092</v>
      </c>
      <c r="G3155" s="1476"/>
      <c r="H3155" s="1477"/>
      <c r="I3155" s="424">
        <v>50</v>
      </c>
      <c r="J3155" s="417">
        <v>0.4</v>
      </c>
      <c r="K3155" s="954">
        <f t="shared" si="23"/>
        <v>20</v>
      </c>
      <c r="M3155" s="271"/>
      <c r="N3155" s="271"/>
      <c r="O3155" s="271"/>
    </row>
    <row r="3156" spans="3:15" s="421" customFormat="1" ht="15.6" customHeight="1">
      <c r="C3156" s="391">
        <v>1178</v>
      </c>
      <c r="D3156" s="414" t="s">
        <v>2220</v>
      </c>
      <c r="E3156" s="417" t="s">
        <v>3180</v>
      </c>
      <c r="F3156" s="1475" t="s">
        <v>3092</v>
      </c>
      <c r="G3156" s="1476"/>
      <c r="H3156" s="1477"/>
      <c r="I3156" s="424">
        <v>43</v>
      </c>
      <c r="J3156" s="417">
        <v>0.4</v>
      </c>
      <c r="K3156" s="954">
        <f t="shared" si="23"/>
        <v>17.2</v>
      </c>
      <c r="M3156" s="271"/>
      <c r="N3156" s="271"/>
      <c r="O3156" s="271"/>
    </row>
    <row r="3157" spans="3:15" s="421" customFormat="1" ht="15.6" customHeight="1">
      <c r="C3157" s="391">
        <v>1179</v>
      </c>
      <c r="D3157" s="414" t="s">
        <v>2220</v>
      </c>
      <c r="E3157" s="417" t="s">
        <v>3180</v>
      </c>
      <c r="F3157" s="1475" t="s">
        <v>3092</v>
      </c>
      <c r="G3157" s="1476"/>
      <c r="H3157" s="1477"/>
      <c r="I3157" s="424">
        <v>7</v>
      </c>
      <c r="J3157" s="417">
        <v>0.4</v>
      </c>
      <c r="K3157" s="954">
        <f t="shared" si="23"/>
        <v>2.8000000000000003</v>
      </c>
      <c r="M3157" s="271"/>
      <c r="N3157" s="271"/>
      <c r="O3157" s="271"/>
    </row>
    <row r="3158" spans="3:15" s="421" customFormat="1" ht="15.6" customHeight="1">
      <c r="C3158" s="391">
        <v>1180</v>
      </c>
      <c r="D3158" s="414" t="s">
        <v>2220</v>
      </c>
      <c r="E3158" s="417" t="s">
        <v>3180</v>
      </c>
      <c r="F3158" s="1475" t="s">
        <v>3092</v>
      </c>
      <c r="G3158" s="1476"/>
      <c r="H3158" s="1477"/>
      <c r="I3158" s="424">
        <v>22</v>
      </c>
      <c r="J3158" s="417">
        <v>0.4</v>
      </c>
      <c r="K3158" s="954">
        <f t="shared" si="23"/>
        <v>8.8000000000000007</v>
      </c>
      <c r="M3158" s="271"/>
      <c r="N3158" s="271"/>
      <c r="O3158" s="271"/>
    </row>
    <row r="3159" spans="3:15" s="421" customFormat="1" ht="15.6" customHeight="1">
      <c r="C3159" s="391">
        <v>1181</v>
      </c>
      <c r="D3159" s="414" t="s">
        <v>2220</v>
      </c>
      <c r="E3159" s="417" t="s">
        <v>3180</v>
      </c>
      <c r="F3159" s="1475" t="s">
        <v>3092</v>
      </c>
      <c r="G3159" s="1476"/>
      <c r="H3159" s="1477"/>
      <c r="I3159" s="424">
        <v>11</v>
      </c>
      <c r="J3159" s="417">
        <v>0.4</v>
      </c>
      <c r="K3159" s="954">
        <f t="shared" ref="K3159:K3222" si="24">I3159*J3159</f>
        <v>4.4000000000000004</v>
      </c>
      <c r="M3159" s="271"/>
      <c r="N3159" s="271"/>
      <c r="O3159" s="271"/>
    </row>
    <row r="3160" spans="3:15" s="421" customFormat="1" ht="15.6" customHeight="1">
      <c r="C3160" s="391">
        <v>1182</v>
      </c>
      <c r="D3160" s="414" t="s">
        <v>2220</v>
      </c>
      <c r="E3160" s="417" t="s">
        <v>3180</v>
      </c>
      <c r="F3160" s="1475" t="s">
        <v>3092</v>
      </c>
      <c r="G3160" s="1476"/>
      <c r="H3160" s="1477"/>
      <c r="I3160" s="424">
        <v>5</v>
      </c>
      <c r="J3160" s="417">
        <v>0.4</v>
      </c>
      <c r="K3160" s="954">
        <f t="shared" si="24"/>
        <v>2</v>
      </c>
      <c r="M3160" s="271"/>
      <c r="N3160" s="271"/>
      <c r="O3160" s="271"/>
    </row>
    <row r="3161" spans="3:15" s="421" customFormat="1" ht="15.6" customHeight="1">
      <c r="C3161" s="391">
        <v>1183</v>
      </c>
      <c r="D3161" s="414" t="s">
        <v>2220</v>
      </c>
      <c r="E3161" s="417" t="s">
        <v>3180</v>
      </c>
      <c r="F3161" s="1475" t="s">
        <v>3092</v>
      </c>
      <c r="G3161" s="1476"/>
      <c r="H3161" s="1477"/>
      <c r="I3161" s="424">
        <v>45</v>
      </c>
      <c r="J3161" s="417">
        <v>0.4</v>
      </c>
      <c r="K3161" s="954">
        <f t="shared" si="24"/>
        <v>18</v>
      </c>
      <c r="M3161" s="271"/>
      <c r="N3161" s="271"/>
      <c r="O3161" s="271"/>
    </row>
    <row r="3162" spans="3:15" s="421" customFormat="1" ht="15.6" customHeight="1">
      <c r="C3162" s="391">
        <v>1184</v>
      </c>
      <c r="D3162" s="414" t="s">
        <v>2220</v>
      </c>
      <c r="E3162" s="417" t="s">
        <v>3180</v>
      </c>
      <c r="F3162" s="1475" t="s">
        <v>3092</v>
      </c>
      <c r="G3162" s="1476"/>
      <c r="H3162" s="1477"/>
      <c r="I3162" s="424">
        <v>33</v>
      </c>
      <c r="J3162" s="417">
        <v>0.4</v>
      </c>
      <c r="K3162" s="954">
        <f t="shared" si="24"/>
        <v>13.200000000000001</v>
      </c>
      <c r="M3162" s="271"/>
      <c r="N3162" s="271"/>
      <c r="O3162" s="271"/>
    </row>
    <row r="3163" spans="3:15" s="421" customFormat="1" ht="15.6" customHeight="1">
      <c r="C3163" s="391">
        <v>1185</v>
      </c>
      <c r="D3163" s="414" t="s">
        <v>2220</v>
      </c>
      <c r="E3163" s="417" t="s">
        <v>3181</v>
      </c>
      <c r="F3163" s="1475" t="s">
        <v>3093</v>
      </c>
      <c r="G3163" s="1476"/>
      <c r="H3163" s="1477"/>
      <c r="I3163" s="424">
        <v>4</v>
      </c>
      <c r="J3163" s="417">
        <v>0.4</v>
      </c>
      <c r="K3163" s="954">
        <f t="shared" si="24"/>
        <v>1.6</v>
      </c>
      <c r="M3163" s="271"/>
      <c r="N3163" s="271"/>
      <c r="O3163" s="271"/>
    </row>
    <row r="3164" spans="3:15" s="421" customFormat="1" ht="15.6" customHeight="1">
      <c r="C3164" s="391">
        <v>1186</v>
      </c>
      <c r="D3164" s="414" t="s">
        <v>2220</v>
      </c>
      <c r="E3164" s="417" t="s">
        <v>3181</v>
      </c>
      <c r="F3164" s="1475" t="s">
        <v>3093</v>
      </c>
      <c r="G3164" s="1476"/>
      <c r="H3164" s="1477"/>
      <c r="I3164" s="424">
        <v>6</v>
      </c>
      <c r="J3164" s="417">
        <v>0.4</v>
      </c>
      <c r="K3164" s="954">
        <f t="shared" si="24"/>
        <v>2.4000000000000004</v>
      </c>
      <c r="M3164" s="271"/>
      <c r="N3164" s="271"/>
      <c r="O3164" s="271"/>
    </row>
    <row r="3165" spans="3:15" s="421" customFormat="1" ht="15.6" customHeight="1">
      <c r="C3165" s="391">
        <v>1187</v>
      </c>
      <c r="D3165" s="414" t="s">
        <v>2220</v>
      </c>
      <c r="E3165" s="417" t="s">
        <v>3181</v>
      </c>
      <c r="F3165" s="1475" t="s">
        <v>3093</v>
      </c>
      <c r="G3165" s="1476"/>
      <c r="H3165" s="1477"/>
      <c r="I3165" s="424">
        <v>200</v>
      </c>
      <c r="J3165" s="417">
        <v>0.4</v>
      </c>
      <c r="K3165" s="954">
        <f t="shared" si="24"/>
        <v>80</v>
      </c>
      <c r="M3165" s="271"/>
      <c r="N3165" s="271"/>
      <c r="O3165" s="271"/>
    </row>
    <row r="3166" spans="3:15" s="421" customFormat="1" ht="15.6" customHeight="1">
      <c r="C3166" s="391">
        <v>1188</v>
      </c>
      <c r="D3166" s="414" t="s">
        <v>2220</v>
      </c>
      <c r="E3166" s="417" t="s">
        <v>3181</v>
      </c>
      <c r="F3166" s="1475" t="s">
        <v>3093</v>
      </c>
      <c r="G3166" s="1476"/>
      <c r="H3166" s="1477"/>
      <c r="I3166" s="424">
        <v>40</v>
      </c>
      <c r="J3166" s="417">
        <v>0.4</v>
      </c>
      <c r="K3166" s="954">
        <f t="shared" si="24"/>
        <v>16</v>
      </c>
      <c r="M3166" s="271"/>
      <c r="N3166" s="271"/>
      <c r="O3166" s="271"/>
    </row>
    <row r="3167" spans="3:15" s="421" customFormat="1" ht="15.6" customHeight="1">
      <c r="C3167" s="391">
        <v>1189</v>
      </c>
      <c r="D3167" s="414" t="s">
        <v>2220</v>
      </c>
      <c r="E3167" s="417" t="s">
        <v>3181</v>
      </c>
      <c r="F3167" s="1475" t="s">
        <v>3093</v>
      </c>
      <c r="G3167" s="1476"/>
      <c r="H3167" s="1477"/>
      <c r="I3167" s="424">
        <v>43</v>
      </c>
      <c r="J3167" s="417">
        <v>0.4</v>
      </c>
      <c r="K3167" s="954">
        <f t="shared" si="24"/>
        <v>17.2</v>
      </c>
      <c r="M3167" s="271"/>
      <c r="N3167" s="271"/>
      <c r="O3167" s="271"/>
    </row>
    <row r="3168" spans="3:15" s="421" customFormat="1" ht="15.6" customHeight="1">
      <c r="C3168" s="391">
        <v>1190</v>
      </c>
      <c r="D3168" s="414" t="s">
        <v>2220</v>
      </c>
      <c r="E3168" s="417" t="s">
        <v>3181</v>
      </c>
      <c r="F3168" s="1475" t="s">
        <v>3093</v>
      </c>
      <c r="G3168" s="1476"/>
      <c r="H3168" s="1477"/>
      <c r="I3168" s="424">
        <v>43</v>
      </c>
      <c r="J3168" s="417">
        <v>0.4</v>
      </c>
      <c r="K3168" s="954">
        <f t="shared" si="24"/>
        <v>17.2</v>
      </c>
      <c r="M3168" s="271"/>
      <c r="N3168" s="271"/>
      <c r="O3168" s="271"/>
    </row>
    <row r="3169" spans="3:15" s="421" customFormat="1" ht="15.6" customHeight="1">
      <c r="C3169" s="391">
        <v>1191</v>
      </c>
      <c r="D3169" s="414" t="s">
        <v>2220</v>
      </c>
      <c r="E3169" s="417" t="s">
        <v>3181</v>
      </c>
      <c r="F3169" s="1475" t="s">
        <v>3093</v>
      </c>
      <c r="G3169" s="1476"/>
      <c r="H3169" s="1477"/>
      <c r="I3169" s="424">
        <v>4</v>
      </c>
      <c r="J3169" s="417">
        <v>0.4</v>
      </c>
      <c r="K3169" s="954">
        <f t="shared" si="24"/>
        <v>1.6</v>
      </c>
      <c r="M3169" s="271"/>
      <c r="N3169" s="271"/>
      <c r="O3169" s="271"/>
    </row>
    <row r="3170" spans="3:15" s="421" customFormat="1" ht="15.6" customHeight="1">
      <c r="C3170" s="391">
        <v>1192</v>
      </c>
      <c r="D3170" s="414" t="s">
        <v>2220</v>
      </c>
      <c r="E3170" s="417" t="s">
        <v>3181</v>
      </c>
      <c r="F3170" s="1475" t="s">
        <v>3093</v>
      </c>
      <c r="G3170" s="1476"/>
      <c r="H3170" s="1477"/>
      <c r="I3170" s="424">
        <v>129</v>
      </c>
      <c r="J3170" s="417">
        <v>0.4</v>
      </c>
      <c r="K3170" s="954">
        <f t="shared" si="24"/>
        <v>51.6</v>
      </c>
      <c r="M3170" s="271"/>
      <c r="N3170" s="271"/>
      <c r="O3170" s="271"/>
    </row>
    <row r="3171" spans="3:15" s="421" customFormat="1" ht="15.6" customHeight="1">
      <c r="C3171" s="391">
        <v>1193</v>
      </c>
      <c r="D3171" s="414" t="s">
        <v>2220</v>
      </c>
      <c r="E3171" s="417" t="s">
        <v>3181</v>
      </c>
      <c r="F3171" s="1475" t="s">
        <v>3093</v>
      </c>
      <c r="G3171" s="1476"/>
      <c r="H3171" s="1477"/>
      <c r="I3171" s="424">
        <v>43</v>
      </c>
      <c r="J3171" s="417">
        <v>0.4</v>
      </c>
      <c r="K3171" s="954">
        <f t="shared" si="24"/>
        <v>17.2</v>
      </c>
      <c r="M3171" s="271"/>
      <c r="N3171" s="271"/>
      <c r="O3171" s="271"/>
    </row>
    <row r="3172" spans="3:15" s="421" customFormat="1" ht="15.6" customHeight="1">
      <c r="C3172" s="391">
        <v>1194</v>
      </c>
      <c r="D3172" s="414" t="s">
        <v>2220</v>
      </c>
      <c r="E3172" s="417" t="s">
        <v>3181</v>
      </c>
      <c r="F3172" s="1475" t="s">
        <v>3093</v>
      </c>
      <c r="G3172" s="1476"/>
      <c r="H3172" s="1477"/>
      <c r="I3172" s="424">
        <v>22</v>
      </c>
      <c r="J3172" s="417">
        <v>0.4</v>
      </c>
      <c r="K3172" s="954">
        <f t="shared" si="24"/>
        <v>8.8000000000000007</v>
      </c>
      <c r="M3172" s="271"/>
      <c r="N3172" s="271"/>
      <c r="O3172" s="271"/>
    </row>
    <row r="3173" spans="3:15" s="421" customFormat="1" ht="15.6" customHeight="1">
      <c r="C3173" s="391">
        <v>1195</v>
      </c>
      <c r="D3173" s="414" t="s">
        <v>2220</v>
      </c>
      <c r="E3173" s="417" t="s">
        <v>3181</v>
      </c>
      <c r="F3173" s="1475" t="s">
        <v>3093</v>
      </c>
      <c r="G3173" s="1476"/>
      <c r="H3173" s="1477"/>
      <c r="I3173" s="424">
        <v>7</v>
      </c>
      <c r="J3173" s="417">
        <v>0.4</v>
      </c>
      <c r="K3173" s="954">
        <f t="shared" si="24"/>
        <v>2.8000000000000003</v>
      </c>
      <c r="M3173" s="271"/>
      <c r="N3173" s="271"/>
      <c r="O3173" s="271"/>
    </row>
    <row r="3174" spans="3:15" s="421" customFormat="1" ht="15.6" customHeight="1">
      <c r="C3174" s="391">
        <v>1196</v>
      </c>
      <c r="D3174" s="414" t="s">
        <v>2220</v>
      </c>
      <c r="E3174" s="417" t="s">
        <v>3181</v>
      </c>
      <c r="F3174" s="1475" t="s">
        <v>3093</v>
      </c>
      <c r="G3174" s="1476"/>
      <c r="H3174" s="1477"/>
      <c r="I3174" s="424">
        <v>50</v>
      </c>
      <c r="J3174" s="417">
        <v>0.4</v>
      </c>
      <c r="K3174" s="954">
        <f t="shared" si="24"/>
        <v>20</v>
      </c>
      <c r="M3174" s="271"/>
      <c r="N3174" s="271"/>
      <c r="O3174" s="271"/>
    </row>
    <row r="3175" spans="3:15" s="421" customFormat="1" ht="15.6" customHeight="1">
      <c r="C3175" s="391">
        <v>1197</v>
      </c>
      <c r="D3175" s="414" t="s">
        <v>2220</v>
      </c>
      <c r="E3175" s="417" t="s">
        <v>3181</v>
      </c>
      <c r="F3175" s="1475" t="s">
        <v>3093</v>
      </c>
      <c r="G3175" s="1476"/>
      <c r="H3175" s="1477"/>
      <c r="I3175" s="424">
        <v>43</v>
      </c>
      <c r="J3175" s="417">
        <v>0.4</v>
      </c>
      <c r="K3175" s="954">
        <f t="shared" si="24"/>
        <v>17.2</v>
      </c>
      <c r="M3175" s="271"/>
      <c r="N3175" s="271"/>
      <c r="O3175" s="271"/>
    </row>
    <row r="3176" spans="3:15" s="421" customFormat="1" ht="15.6" customHeight="1">
      <c r="C3176" s="391">
        <v>1198</v>
      </c>
      <c r="D3176" s="414" t="s">
        <v>2220</v>
      </c>
      <c r="E3176" s="417" t="s">
        <v>3181</v>
      </c>
      <c r="F3176" s="1475" t="s">
        <v>3093</v>
      </c>
      <c r="G3176" s="1476"/>
      <c r="H3176" s="1477"/>
      <c r="I3176" s="424">
        <v>129</v>
      </c>
      <c r="J3176" s="417">
        <v>0.4</v>
      </c>
      <c r="K3176" s="954">
        <f t="shared" si="24"/>
        <v>51.6</v>
      </c>
      <c r="M3176" s="271"/>
      <c r="N3176" s="271"/>
      <c r="O3176" s="271"/>
    </row>
    <row r="3177" spans="3:15" s="421" customFormat="1" ht="15.6" customHeight="1">
      <c r="C3177" s="391">
        <v>1199</v>
      </c>
      <c r="D3177" s="414" t="s">
        <v>2220</v>
      </c>
      <c r="E3177" s="417" t="s">
        <v>3181</v>
      </c>
      <c r="F3177" s="1475" t="s">
        <v>3093</v>
      </c>
      <c r="G3177" s="1476"/>
      <c r="H3177" s="1477"/>
      <c r="I3177" s="424">
        <v>5</v>
      </c>
      <c r="J3177" s="417">
        <v>0.4</v>
      </c>
      <c r="K3177" s="954">
        <f t="shared" si="24"/>
        <v>2</v>
      </c>
      <c r="M3177" s="271"/>
      <c r="N3177" s="271"/>
      <c r="O3177" s="271"/>
    </row>
    <row r="3178" spans="3:15" s="421" customFormat="1" ht="15.6" customHeight="1">
      <c r="C3178" s="391">
        <v>1200</v>
      </c>
      <c r="D3178" s="414" t="s">
        <v>2220</v>
      </c>
      <c r="E3178" s="417" t="s">
        <v>3181</v>
      </c>
      <c r="F3178" s="1475" t="s">
        <v>3093</v>
      </c>
      <c r="G3178" s="1476"/>
      <c r="H3178" s="1477"/>
      <c r="I3178" s="424">
        <v>11</v>
      </c>
      <c r="J3178" s="417">
        <v>0.4</v>
      </c>
      <c r="K3178" s="954">
        <f t="shared" si="24"/>
        <v>4.4000000000000004</v>
      </c>
      <c r="M3178" s="271"/>
      <c r="N3178" s="271"/>
      <c r="O3178" s="271"/>
    </row>
    <row r="3179" spans="3:15" s="421" customFormat="1" ht="15.6" customHeight="1">
      <c r="C3179" s="391">
        <v>1201</v>
      </c>
      <c r="D3179" s="414" t="s">
        <v>2220</v>
      </c>
      <c r="E3179" s="417" t="s">
        <v>3181</v>
      </c>
      <c r="F3179" s="1475" t="s">
        <v>3093</v>
      </c>
      <c r="G3179" s="1476"/>
      <c r="H3179" s="1477"/>
      <c r="I3179" s="424">
        <v>13</v>
      </c>
      <c r="J3179" s="417">
        <v>0.4</v>
      </c>
      <c r="K3179" s="954">
        <f t="shared" si="24"/>
        <v>5.2</v>
      </c>
      <c r="M3179" s="271"/>
      <c r="N3179" s="271"/>
      <c r="O3179" s="271"/>
    </row>
    <row r="3180" spans="3:15" s="421" customFormat="1" ht="15.6" customHeight="1">
      <c r="C3180" s="391">
        <v>1202</v>
      </c>
      <c r="D3180" s="414" t="s">
        <v>2220</v>
      </c>
      <c r="E3180" s="417" t="s">
        <v>3181</v>
      </c>
      <c r="F3180" s="1475" t="s">
        <v>3093</v>
      </c>
      <c r="G3180" s="1476"/>
      <c r="H3180" s="1477"/>
      <c r="I3180" s="424">
        <v>16</v>
      </c>
      <c r="J3180" s="417">
        <v>0.4</v>
      </c>
      <c r="K3180" s="954">
        <f t="shared" si="24"/>
        <v>6.4</v>
      </c>
      <c r="M3180" s="271"/>
      <c r="N3180" s="271"/>
      <c r="O3180" s="271"/>
    </row>
    <row r="3181" spans="3:15" s="421" customFormat="1" ht="15.6" customHeight="1">
      <c r="C3181" s="391">
        <v>1203</v>
      </c>
      <c r="D3181" s="414" t="s">
        <v>2220</v>
      </c>
      <c r="E3181" s="417" t="s">
        <v>3182</v>
      </c>
      <c r="F3181" s="1475" t="s">
        <v>3094</v>
      </c>
      <c r="G3181" s="1476"/>
      <c r="H3181" s="1477"/>
      <c r="I3181" s="424">
        <v>3</v>
      </c>
      <c r="J3181" s="417">
        <v>0.4</v>
      </c>
      <c r="K3181" s="954">
        <f t="shared" si="24"/>
        <v>1.2000000000000002</v>
      </c>
      <c r="M3181" s="271"/>
      <c r="N3181" s="271"/>
      <c r="O3181" s="271"/>
    </row>
    <row r="3182" spans="3:15" s="421" customFormat="1" ht="15.6" customHeight="1">
      <c r="C3182" s="391">
        <v>1204</v>
      </c>
      <c r="D3182" s="414" t="s">
        <v>2220</v>
      </c>
      <c r="E3182" s="417" t="s">
        <v>3182</v>
      </c>
      <c r="F3182" s="1475" t="s">
        <v>3094</v>
      </c>
      <c r="G3182" s="1476"/>
      <c r="H3182" s="1477"/>
      <c r="I3182" s="424">
        <v>4</v>
      </c>
      <c r="J3182" s="417">
        <v>0.4</v>
      </c>
      <c r="K3182" s="954">
        <f t="shared" si="24"/>
        <v>1.6</v>
      </c>
      <c r="M3182" s="271"/>
      <c r="N3182" s="271"/>
      <c r="O3182" s="271"/>
    </row>
    <row r="3183" spans="3:15" s="421" customFormat="1" ht="15.6" customHeight="1">
      <c r="C3183" s="391">
        <v>1205</v>
      </c>
      <c r="D3183" s="414" t="s">
        <v>2220</v>
      </c>
      <c r="E3183" s="417" t="s">
        <v>3182</v>
      </c>
      <c r="F3183" s="1475" t="s">
        <v>3094</v>
      </c>
      <c r="G3183" s="1476"/>
      <c r="H3183" s="1477"/>
      <c r="I3183" s="424">
        <v>14</v>
      </c>
      <c r="J3183" s="417">
        <v>0.4</v>
      </c>
      <c r="K3183" s="954">
        <f t="shared" si="24"/>
        <v>5.6000000000000005</v>
      </c>
      <c r="M3183" s="271"/>
      <c r="N3183" s="271"/>
      <c r="O3183" s="271"/>
    </row>
    <row r="3184" spans="3:15" s="421" customFormat="1" ht="15.6" customHeight="1">
      <c r="C3184" s="391">
        <v>1206</v>
      </c>
      <c r="D3184" s="414" t="s">
        <v>2220</v>
      </c>
      <c r="E3184" s="417" t="s">
        <v>3182</v>
      </c>
      <c r="F3184" s="1475" t="s">
        <v>3094</v>
      </c>
      <c r="G3184" s="1476"/>
      <c r="H3184" s="1477"/>
      <c r="I3184" s="424">
        <v>3</v>
      </c>
      <c r="J3184" s="417">
        <v>0.4</v>
      </c>
      <c r="K3184" s="954">
        <f t="shared" si="24"/>
        <v>1.2000000000000002</v>
      </c>
      <c r="M3184" s="271"/>
      <c r="N3184" s="271"/>
      <c r="O3184" s="271"/>
    </row>
    <row r="3185" spans="3:15" s="421" customFormat="1" ht="15.6" customHeight="1">
      <c r="C3185" s="391">
        <v>1207</v>
      </c>
      <c r="D3185" s="414" t="s">
        <v>2220</v>
      </c>
      <c r="E3185" s="417" t="s">
        <v>3182</v>
      </c>
      <c r="F3185" s="1475" t="s">
        <v>3094</v>
      </c>
      <c r="G3185" s="1476"/>
      <c r="H3185" s="1477"/>
      <c r="I3185" s="424">
        <v>36</v>
      </c>
      <c r="J3185" s="417">
        <v>0.4</v>
      </c>
      <c r="K3185" s="954">
        <f t="shared" si="24"/>
        <v>14.4</v>
      </c>
      <c r="M3185" s="271"/>
      <c r="N3185" s="271"/>
      <c r="O3185" s="271"/>
    </row>
    <row r="3186" spans="3:15" s="421" customFormat="1" ht="15.6" customHeight="1">
      <c r="C3186" s="391">
        <v>1208</v>
      </c>
      <c r="D3186" s="414" t="s">
        <v>2220</v>
      </c>
      <c r="E3186" s="417" t="s">
        <v>3182</v>
      </c>
      <c r="F3186" s="1475" t="s">
        <v>3094</v>
      </c>
      <c r="G3186" s="1476"/>
      <c r="H3186" s="1477"/>
      <c r="I3186" s="424">
        <v>43</v>
      </c>
      <c r="J3186" s="417">
        <v>0.4</v>
      </c>
      <c r="K3186" s="954">
        <f t="shared" si="24"/>
        <v>17.2</v>
      </c>
      <c r="M3186" s="271"/>
      <c r="N3186" s="271"/>
      <c r="O3186" s="271"/>
    </row>
    <row r="3187" spans="3:15" s="421" customFormat="1" ht="15.6" customHeight="1">
      <c r="C3187" s="391">
        <v>1209</v>
      </c>
      <c r="D3187" s="414" t="s">
        <v>2220</v>
      </c>
      <c r="E3187" s="417" t="s">
        <v>3182</v>
      </c>
      <c r="F3187" s="1475" t="s">
        <v>3094</v>
      </c>
      <c r="G3187" s="1476"/>
      <c r="H3187" s="1477"/>
      <c r="I3187" s="424">
        <v>43</v>
      </c>
      <c r="J3187" s="417">
        <v>0.4</v>
      </c>
      <c r="K3187" s="954">
        <f t="shared" si="24"/>
        <v>17.2</v>
      </c>
      <c r="M3187" s="271"/>
      <c r="N3187" s="271"/>
      <c r="O3187" s="271"/>
    </row>
    <row r="3188" spans="3:15" s="421" customFormat="1" ht="15.6" customHeight="1">
      <c r="C3188" s="391">
        <v>1210</v>
      </c>
      <c r="D3188" s="414" t="s">
        <v>2220</v>
      </c>
      <c r="E3188" s="417" t="s">
        <v>3182</v>
      </c>
      <c r="F3188" s="1475" t="s">
        <v>3094</v>
      </c>
      <c r="G3188" s="1476"/>
      <c r="H3188" s="1477"/>
      <c r="I3188" s="424">
        <v>43</v>
      </c>
      <c r="J3188" s="417">
        <v>0.4</v>
      </c>
      <c r="K3188" s="954">
        <f t="shared" si="24"/>
        <v>17.2</v>
      </c>
      <c r="M3188" s="271"/>
      <c r="N3188" s="271"/>
      <c r="O3188" s="271"/>
    </row>
    <row r="3189" spans="3:15" s="421" customFormat="1" ht="15.6" customHeight="1">
      <c r="C3189" s="391">
        <v>1211</v>
      </c>
      <c r="D3189" s="414" t="s">
        <v>2220</v>
      </c>
      <c r="E3189" s="417" t="s">
        <v>3182</v>
      </c>
      <c r="F3189" s="1475" t="s">
        <v>3094</v>
      </c>
      <c r="G3189" s="1476"/>
      <c r="H3189" s="1477"/>
      <c r="I3189" s="424">
        <v>7</v>
      </c>
      <c r="J3189" s="417">
        <v>0.4</v>
      </c>
      <c r="K3189" s="954">
        <f t="shared" si="24"/>
        <v>2.8000000000000003</v>
      </c>
      <c r="M3189" s="271"/>
      <c r="N3189" s="271"/>
      <c r="O3189" s="271"/>
    </row>
    <row r="3190" spans="3:15" s="421" customFormat="1" ht="15.6" customHeight="1">
      <c r="C3190" s="391">
        <v>1212</v>
      </c>
      <c r="D3190" s="414" t="s">
        <v>2220</v>
      </c>
      <c r="E3190" s="417" t="s">
        <v>3182</v>
      </c>
      <c r="F3190" s="1475" t="s">
        <v>3094</v>
      </c>
      <c r="G3190" s="1476"/>
      <c r="H3190" s="1477"/>
      <c r="I3190" s="424">
        <v>65</v>
      </c>
      <c r="J3190" s="417">
        <v>0.4</v>
      </c>
      <c r="K3190" s="954">
        <f t="shared" si="24"/>
        <v>26</v>
      </c>
      <c r="M3190" s="271"/>
      <c r="N3190" s="271"/>
      <c r="O3190" s="271"/>
    </row>
    <row r="3191" spans="3:15" s="421" customFormat="1" ht="15.6" customHeight="1">
      <c r="C3191" s="391">
        <v>1213</v>
      </c>
      <c r="D3191" s="414" t="s">
        <v>2220</v>
      </c>
      <c r="E3191" s="417" t="s">
        <v>3182</v>
      </c>
      <c r="F3191" s="1475" t="s">
        <v>3094</v>
      </c>
      <c r="G3191" s="1476"/>
      <c r="H3191" s="1477"/>
      <c r="I3191" s="424">
        <v>14</v>
      </c>
      <c r="J3191" s="417">
        <v>0.4</v>
      </c>
      <c r="K3191" s="954">
        <f t="shared" si="24"/>
        <v>5.6000000000000005</v>
      </c>
      <c r="M3191" s="271"/>
      <c r="N3191" s="271"/>
      <c r="O3191" s="271"/>
    </row>
    <row r="3192" spans="3:15" s="421" customFormat="1" ht="15.6" customHeight="1">
      <c r="C3192" s="391">
        <v>1214</v>
      </c>
      <c r="D3192" s="414" t="s">
        <v>2220</v>
      </c>
      <c r="E3192" s="417" t="s">
        <v>3182</v>
      </c>
      <c r="F3192" s="1475" t="s">
        <v>3094</v>
      </c>
      <c r="G3192" s="1476"/>
      <c r="H3192" s="1477"/>
      <c r="I3192" s="424">
        <v>43</v>
      </c>
      <c r="J3192" s="417">
        <v>0.4</v>
      </c>
      <c r="K3192" s="954">
        <f t="shared" si="24"/>
        <v>17.2</v>
      </c>
      <c r="M3192" s="271"/>
      <c r="N3192" s="271"/>
      <c r="O3192" s="271"/>
    </row>
    <row r="3193" spans="3:15" s="421" customFormat="1" ht="15.6" customHeight="1">
      <c r="C3193" s="391">
        <v>1215</v>
      </c>
      <c r="D3193" s="414" t="s">
        <v>2220</v>
      </c>
      <c r="E3193" s="417" t="s">
        <v>3331</v>
      </c>
      <c r="F3193" s="1475" t="s">
        <v>3112</v>
      </c>
      <c r="G3193" s="1476"/>
      <c r="H3193" s="1477"/>
      <c r="I3193" s="424">
        <v>25</v>
      </c>
      <c r="J3193" s="417">
        <v>0.4</v>
      </c>
      <c r="K3193" s="954">
        <f t="shared" si="24"/>
        <v>10</v>
      </c>
      <c r="M3193" s="271"/>
      <c r="N3193" s="271"/>
      <c r="O3193" s="271"/>
    </row>
    <row r="3194" spans="3:15" s="421" customFormat="1" ht="15.6" customHeight="1">
      <c r="C3194" s="391">
        <v>1216</v>
      </c>
      <c r="D3194" s="414" t="s">
        <v>2220</v>
      </c>
      <c r="E3194" s="417" t="s">
        <v>3240</v>
      </c>
      <c r="F3194" s="1475" t="s">
        <v>3113</v>
      </c>
      <c r="G3194" s="1476"/>
      <c r="H3194" s="1477"/>
      <c r="I3194" s="424">
        <v>20</v>
      </c>
      <c r="J3194" s="417">
        <v>0.4</v>
      </c>
      <c r="K3194" s="954">
        <f t="shared" si="24"/>
        <v>8</v>
      </c>
      <c r="M3194" s="271"/>
      <c r="N3194" s="271"/>
      <c r="O3194" s="271"/>
    </row>
    <row r="3195" spans="3:15" s="421" customFormat="1" ht="15.6" customHeight="1">
      <c r="C3195" s="391">
        <v>1217</v>
      </c>
      <c r="D3195" s="414" t="s">
        <v>2220</v>
      </c>
      <c r="E3195" s="417" t="s">
        <v>3240</v>
      </c>
      <c r="F3195" s="1475" t="s">
        <v>3113</v>
      </c>
      <c r="G3195" s="1476"/>
      <c r="H3195" s="1477"/>
      <c r="I3195" s="424">
        <v>27</v>
      </c>
      <c r="J3195" s="417">
        <v>0.4</v>
      </c>
      <c r="K3195" s="954">
        <f t="shared" si="24"/>
        <v>10.8</v>
      </c>
      <c r="M3195" s="271"/>
      <c r="N3195" s="271"/>
      <c r="O3195" s="271"/>
    </row>
    <row r="3196" spans="3:15" s="421" customFormat="1" ht="15.6" customHeight="1">
      <c r="C3196" s="391">
        <v>1218</v>
      </c>
      <c r="D3196" s="414" t="s">
        <v>2220</v>
      </c>
      <c r="E3196" s="417" t="s">
        <v>3240</v>
      </c>
      <c r="F3196" s="1475" t="s">
        <v>3113</v>
      </c>
      <c r="G3196" s="1476"/>
      <c r="H3196" s="1477"/>
      <c r="I3196" s="424">
        <v>50</v>
      </c>
      <c r="J3196" s="417">
        <v>0.4</v>
      </c>
      <c r="K3196" s="954">
        <f t="shared" si="24"/>
        <v>20</v>
      </c>
      <c r="M3196" s="271"/>
      <c r="N3196" s="271"/>
      <c r="O3196" s="271"/>
    </row>
    <row r="3197" spans="3:15" s="421" customFormat="1" ht="15.6" customHeight="1">
      <c r="C3197" s="391">
        <v>1219</v>
      </c>
      <c r="D3197" s="414" t="s">
        <v>2220</v>
      </c>
      <c r="E3197" s="417" t="s">
        <v>3332</v>
      </c>
      <c r="F3197" s="1475" t="s">
        <v>3114</v>
      </c>
      <c r="G3197" s="1476"/>
      <c r="H3197" s="1477"/>
      <c r="I3197" s="424">
        <v>26</v>
      </c>
      <c r="J3197" s="417">
        <v>0.4</v>
      </c>
      <c r="K3197" s="954">
        <f t="shared" si="24"/>
        <v>10.4</v>
      </c>
      <c r="M3197" s="271"/>
      <c r="N3197" s="271"/>
      <c r="O3197" s="271"/>
    </row>
    <row r="3198" spans="3:15" s="421" customFormat="1" ht="15.6" customHeight="1">
      <c r="C3198" s="391">
        <v>1220</v>
      </c>
      <c r="D3198" s="414" t="s">
        <v>2220</v>
      </c>
      <c r="E3198" s="417" t="s">
        <v>3332</v>
      </c>
      <c r="F3198" s="1475" t="s">
        <v>3114</v>
      </c>
      <c r="G3198" s="1476"/>
      <c r="H3198" s="1477"/>
      <c r="I3198" s="424">
        <v>210</v>
      </c>
      <c r="J3198" s="417">
        <v>0.4</v>
      </c>
      <c r="K3198" s="954">
        <f t="shared" si="24"/>
        <v>84</v>
      </c>
      <c r="M3198" s="271"/>
      <c r="N3198" s="271"/>
      <c r="O3198" s="271"/>
    </row>
    <row r="3199" spans="3:15" s="421" customFormat="1" ht="15.6" customHeight="1">
      <c r="C3199" s="391">
        <v>1221</v>
      </c>
      <c r="D3199" s="414" t="s">
        <v>2220</v>
      </c>
      <c r="E3199" s="417" t="s">
        <v>3332</v>
      </c>
      <c r="F3199" s="1475" t="s">
        <v>3114</v>
      </c>
      <c r="G3199" s="1476"/>
      <c r="H3199" s="1477"/>
      <c r="I3199" s="424">
        <v>58</v>
      </c>
      <c r="J3199" s="417">
        <v>0.4</v>
      </c>
      <c r="K3199" s="954">
        <f t="shared" si="24"/>
        <v>23.200000000000003</v>
      </c>
      <c r="M3199" s="271"/>
      <c r="N3199" s="271"/>
      <c r="O3199" s="271"/>
    </row>
    <row r="3200" spans="3:15" s="421" customFormat="1" ht="15.6" customHeight="1">
      <c r="C3200" s="391">
        <v>1222</v>
      </c>
      <c r="D3200" s="414" t="s">
        <v>2220</v>
      </c>
      <c r="E3200" s="417" t="s">
        <v>5676</v>
      </c>
      <c r="F3200" s="1475" t="s">
        <v>3115</v>
      </c>
      <c r="G3200" s="1476"/>
      <c r="H3200" s="1477"/>
      <c r="I3200" s="424">
        <v>34</v>
      </c>
      <c r="J3200" s="417">
        <v>0.4</v>
      </c>
      <c r="K3200" s="954">
        <f t="shared" si="24"/>
        <v>13.600000000000001</v>
      </c>
      <c r="M3200" s="271"/>
      <c r="N3200" s="271"/>
      <c r="O3200" s="271"/>
    </row>
    <row r="3201" spans="3:15" s="421" customFormat="1" ht="15.6" customHeight="1">
      <c r="C3201" s="391">
        <v>1223</v>
      </c>
      <c r="D3201" s="414" t="s">
        <v>2220</v>
      </c>
      <c r="E3201" s="417" t="s">
        <v>3191</v>
      </c>
      <c r="F3201" s="1475" t="s">
        <v>3095</v>
      </c>
      <c r="G3201" s="1476"/>
      <c r="H3201" s="1477"/>
      <c r="I3201" s="424">
        <v>21</v>
      </c>
      <c r="J3201" s="417">
        <v>0.7</v>
      </c>
      <c r="K3201" s="954">
        <f t="shared" si="24"/>
        <v>14.7</v>
      </c>
      <c r="M3201" s="271"/>
      <c r="N3201" s="271"/>
      <c r="O3201" s="271"/>
    </row>
    <row r="3202" spans="3:15" s="421" customFormat="1" ht="15.6" customHeight="1">
      <c r="C3202" s="391">
        <v>1224</v>
      </c>
      <c r="D3202" s="414" t="s">
        <v>2220</v>
      </c>
      <c r="E3202" s="417" t="s">
        <v>3191</v>
      </c>
      <c r="F3202" s="1475" t="s">
        <v>3095</v>
      </c>
      <c r="G3202" s="1476"/>
      <c r="H3202" s="1477"/>
      <c r="I3202" s="424">
        <v>40</v>
      </c>
      <c r="J3202" s="417">
        <v>0.7</v>
      </c>
      <c r="K3202" s="954">
        <f t="shared" si="24"/>
        <v>28</v>
      </c>
      <c r="M3202" s="271"/>
      <c r="N3202" s="271"/>
      <c r="O3202" s="271"/>
    </row>
    <row r="3203" spans="3:15" s="421" customFormat="1" ht="15.6" customHeight="1">
      <c r="C3203" s="391">
        <v>1225</v>
      </c>
      <c r="D3203" s="414" t="s">
        <v>2220</v>
      </c>
      <c r="E3203" s="417" t="s">
        <v>3191</v>
      </c>
      <c r="F3203" s="1475" t="s">
        <v>3095</v>
      </c>
      <c r="G3203" s="1476"/>
      <c r="H3203" s="1477"/>
      <c r="I3203" s="424">
        <v>43</v>
      </c>
      <c r="J3203" s="417">
        <v>0.7</v>
      </c>
      <c r="K3203" s="954">
        <f t="shared" si="24"/>
        <v>30.099999999999998</v>
      </c>
      <c r="M3203" s="271"/>
      <c r="N3203" s="271"/>
      <c r="O3203" s="271"/>
    </row>
    <row r="3204" spans="3:15" s="421" customFormat="1" ht="15.6" customHeight="1">
      <c r="C3204" s="391">
        <v>1226</v>
      </c>
      <c r="D3204" s="414" t="s">
        <v>2220</v>
      </c>
      <c r="E3204" s="417" t="s">
        <v>3191</v>
      </c>
      <c r="F3204" s="1475" t="s">
        <v>3095</v>
      </c>
      <c r="G3204" s="1476"/>
      <c r="H3204" s="1477"/>
      <c r="I3204" s="424">
        <v>43</v>
      </c>
      <c r="J3204" s="417">
        <v>0.7</v>
      </c>
      <c r="K3204" s="954">
        <f t="shared" si="24"/>
        <v>30.099999999999998</v>
      </c>
      <c r="M3204" s="271"/>
      <c r="N3204" s="271"/>
      <c r="O3204" s="271"/>
    </row>
    <row r="3205" spans="3:15" s="421" customFormat="1" ht="15.6" customHeight="1">
      <c r="C3205" s="391">
        <v>1227</v>
      </c>
      <c r="D3205" s="414" t="s">
        <v>2220</v>
      </c>
      <c r="E3205" s="417" t="s">
        <v>3191</v>
      </c>
      <c r="F3205" s="1475" t="s">
        <v>3095</v>
      </c>
      <c r="G3205" s="1476"/>
      <c r="H3205" s="1477"/>
      <c r="I3205" s="424">
        <v>9</v>
      </c>
      <c r="J3205" s="417">
        <v>0.7</v>
      </c>
      <c r="K3205" s="954">
        <f t="shared" si="24"/>
        <v>6.3</v>
      </c>
      <c r="M3205" s="271"/>
      <c r="N3205" s="271"/>
      <c r="O3205" s="271"/>
    </row>
    <row r="3206" spans="3:15" s="421" customFormat="1" ht="15.6" customHeight="1">
      <c r="C3206" s="391">
        <v>1228</v>
      </c>
      <c r="D3206" s="414" t="s">
        <v>2220</v>
      </c>
      <c r="E3206" s="417" t="s">
        <v>3191</v>
      </c>
      <c r="F3206" s="1475" t="s">
        <v>3095</v>
      </c>
      <c r="G3206" s="1476"/>
      <c r="H3206" s="1477"/>
      <c r="I3206" s="424">
        <v>43</v>
      </c>
      <c r="J3206" s="417">
        <v>0.7</v>
      </c>
      <c r="K3206" s="954">
        <f t="shared" si="24"/>
        <v>30.099999999999998</v>
      </c>
      <c r="M3206" s="271"/>
      <c r="N3206" s="271"/>
      <c r="O3206" s="271"/>
    </row>
    <row r="3207" spans="3:15" s="421" customFormat="1" ht="15.6" customHeight="1">
      <c r="C3207" s="391">
        <v>1229</v>
      </c>
      <c r="D3207" s="414" t="s">
        <v>2220</v>
      </c>
      <c r="E3207" s="417" t="s">
        <v>3191</v>
      </c>
      <c r="F3207" s="1475" t="s">
        <v>3095</v>
      </c>
      <c r="G3207" s="1476"/>
      <c r="H3207" s="1477"/>
      <c r="I3207" s="424">
        <v>43</v>
      </c>
      <c r="J3207" s="417">
        <v>0.7</v>
      </c>
      <c r="K3207" s="954">
        <f t="shared" si="24"/>
        <v>30.099999999999998</v>
      </c>
      <c r="M3207" s="271"/>
      <c r="N3207" s="271"/>
      <c r="O3207" s="271"/>
    </row>
    <row r="3208" spans="3:15" s="421" customFormat="1" ht="15.6" customHeight="1">
      <c r="C3208" s="391">
        <v>1230</v>
      </c>
      <c r="D3208" s="414" t="s">
        <v>2220</v>
      </c>
      <c r="E3208" s="417" t="s">
        <v>3191</v>
      </c>
      <c r="F3208" s="1475" t="s">
        <v>3095</v>
      </c>
      <c r="G3208" s="1476"/>
      <c r="H3208" s="1477"/>
      <c r="I3208" s="424">
        <v>43</v>
      </c>
      <c r="J3208" s="417">
        <v>0.7</v>
      </c>
      <c r="K3208" s="954">
        <f t="shared" si="24"/>
        <v>30.099999999999998</v>
      </c>
      <c r="M3208" s="271"/>
      <c r="N3208" s="271"/>
      <c r="O3208" s="271"/>
    </row>
    <row r="3209" spans="3:15" s="421" customFormat="1" ht="15.6" customHeight="1">
      <c r="C3209" s="391">
        <v>1231</v>
      </c>
      <c r="D3209" s="414" t="s">
        <v>2220</v>
      </c>
      <c r="E3209" s="417" t="s">
        <v>3191</v>
      </c>
      <c r="F3209" s="1475" t="s">
        <v>3095</v>
      </c>
      <c r="G3209" s="1476"/>
      <c r="H3209" s="1477"/>
      <c r="I3209" s="424">
        <v>43</v>
      </c>
      <c r="J3209" s="417">
        <v>0.7</v>
      </c>
      <c r="K3209" s="954">
        <f t="shared" si="24"/>
        <v>30.099999999999998</v>
      </c>
      <c r="M3209" s="271"/>
      <c r="N3209" s="271"/>
      <c r="O3209" s="271"/>
    </row>
    <row r="3210" spans="3:15" s="421" customFormat="1" ht="15.6" customHeight="1">
      <c r="C3210" s="391">
        <v>1232</v>
      </c>
      <c r="D3210" s="414" t="s">
        <v>2220</v>
      </c>
      <c r="E3210" s="417" t="s">
        <v>3191</v>
      </c>
      <c r="F3210" s="1475" t="s">
        <v>3095</v>
      </c>
      <c r="G3210" s="1476"/>
      <c r="H3210" s="1477"/>
      <c r="I3210" s="424">
        <v>43</v>
      </c>
      <c r="J3210" s="417">
        <v>0.7</v>
      </c>
      <c r="K3210" s="954">
        <f t="shared" si="24"/>
        <v>30.099999999999998</v>
      </c>
      <c r="M3210" s="271"/>
      <c r="N3210" s="271"/>
      <c r="O3210" s="271"/>
    </row>
    <row r="3211" spans="3:15" s="421" customFormat="1" ht="15.6" customHeight="1">
      <c r="C3211" s="391">
        <v>1233</v>
      </c>
      <c r="D3211" s="414" t="s">
        <v>2220</v>
      </c>
      <c r="E3211" s="417" t="s">
        <v>3191</v>
      </c>
      <c r="F3211" s="1475" t="s">
        <v>3095</v>
      </c>
      <c r="G3211" s="1476"/>
      <c r="H3211" s="1477"/>
      <c r="I3211" s="424">
        <v>43</v>
      </c>
      <c r="J3211" s="417">
        <v>0.7</v>
      </c>
      <c r="K3211" s="954">
        <f t="shared" si="24"/>
        <v>30.099999999999998</v>
      </c>
      <c r="M3211" s="271"/>
      <c r="N3211" s="271"/>
      <c r="O3211" s="271"/>
    </row>
    <row r="3212" spans="3:15" s="421" customFormat="1" ht="15.6" customHeight="1">
      <c r="C3212" s="391">
        <v>1234</v>
      </c>
      <c r="D3212" s="414" t="s">
        <v>2220</v>
      </c>
      <c r="E3212" s="417" t="s">
        <v>3191</v>
      </c>
      <c r="F3212" s="1475" t="s">
        <v>3095</v>
      </c>
      <c r="G3212" s="1476"/>
      <c r="H3212" s="1477"/>
      <c r="I3212" s="424">
        <v>43</v>
      </c>
      <c r="J3212" s="417">
        <v>0.7</v>
      </c>
      <c r="K3212" s="954">
        <f t="shared" si="24"/>
        <v>30.099999999999998</v>
      </c>
      <c r="M3212" s="271"/>
      <c r="N3212" s="271"/>
      <c r="O3212" s="271"/>
    </row>
    <row r="3213" spans="3:15" s="421" customFormat="1" ht="15.6" customHeight="1">
      <c r="C3213" s="391">
        <v>1235</v>
      </c>
      <c r="D3213" s="414" t="s">
        <v>2220</v>
      </c>
      <c r="E3213" s="417" t="s">
        <v>3191</v>
      </c>
      <c r="F3213" s="1475" t="s">
        <v>3095</v>
      </c>
      <c r="G3213" s="1476"/>
      <c r="H3213" s="1477"/>
      <c r="I3213" s="424">
        <v>43</v>
      </c>
      <c r="J3213" s="417">
        <v>0.7</v>
      </c>
      <c r="K3213" s="954">
        <f t="shared" si="24"/>
        <v>30.099999999999998</v>
      </c>
      <c r="M3213" s="271"/>
      <c r="N3213" s="271"/>
      <c r="O3213" s="271"/>
    </row>
    <row r="3214" spans="3:15" s="421" customFormat="1" ht="15.6" customHeight="1">
      <c r="C3214" s="391">
        <v>1236</v>
      </c>
      <c r="D3214" s="414" t="s">
        <v>2220</v>
      </c>
      <c r="E3214" s="417" t="s">
        <v>3191</v>
      </c>
      <c r="F3214" s="1475" t="s">
        <v>3095</v>
      </c>
      <c r="G3214" s="1476"/>
      <c r="H3214" s="1477"/>
      <c r="I3214" s="424">
        <v>8</v>
      </c>
      <c r="J3214" s="417">
        <v>0.7</v>
      </c>
      <c r="K3214" s="954">
        <f t="shared" si="24"/>
        <v>5.6</v>
      </c>
      <c r="M3214" s="271"/>
      <c r="N3214" s="271"/>
      <c r="O3214" s="271"/>
    </row>
    <row r="3215" spans="3:15" s="421" customFormat="1" ht="15.6" customHeight="1">
      <c r="C3215" s="391">
        <v>1237</v>
      </c>
      <c r="D3215" s="414" t="s">
        <v>2220</v>
      </c>
      <c r="E3215" s="417" t="s">
        <v>3191</v>
      </c>
      <c r="F3215" s="1475" t="s">
        <v>3095</v>
      </c>
      <c r="G3215" s="1476"/>
      <c r="H3215" s="1477"/>
      <c r="I3215" s="424">
        <v>27</v>
      </c>
      <c r="J3215" s="417">
        <v>0.7</v>
      </c>
      <c r="K3215" s="954">
        <f t="shared" si="24"/>
        <v>18.899999999999999</v>
      </c>
      <c r="M3215" s="271"/>
      <c r="N3215" s="271"/>
      <c r="O3215" s="271"/>
    </row>
    <row r="3216" spans="3:15" s="421" customFormat="1" ht="15.6" customHeight="1">
      <c r="C3216" s="391">
        <v>1238</v>
      </c>
      <c r="D3216" s="414" t="s">
        <v>2220</v>
      </c>
      <c r="E3216" s="417" t="s">
        <v>3191</v>
      </c>
      <c r="F3216" s="1475" t="s">
        <v>3095</v>
      </c>
      <c r="G3216" s="1476"/>
      <c r="H3216" s="1477"/>
      <c r="I3216" s="424">
        <v>18</v>
      </c>
      <c r="J3216" s="417">
        <v>0.7</v>
      </c>
      <c r="K3216" s="954">
        <f t="shared" si="24"/>
        <v>12.6</v>
      </c>
      <c r="M3216" s="271"/>
      <c r="N3216" s="271"/>
      <c r="O3216" s="271"/>
    </row>
    <row r="3217" spans="3:15" s="421" customFormat="1" ht="15.6" customHeight="1">
      <c r="C3217" s="391">
        <v>1239</v>
      </c>
      <c r="D3217" s="414" t="s">
        <v>2220</v>
      </c>
      <c r="E3217" s="417" t="s">
        <v>3192</v>
      </c>
      <c r="F3217" s="1475" t="s">
        <v>3095</v>
      </c>
      <c r="G3217" s="1476"/>
      <c r="H3217" s="1477"/>
      <c r="I3217" s="424">
        <v>36</v>
      </c>
      <c r="J3217" s="417">
        <v>0.7</v>
      </c>
      <c r="K3217" s="954">
        <f t="shared" si="24"/>
        <v>25.2</v>
      </c>
      <c r="M3217" s="271"/>
      <c r="N3217" s="271"/>
      <c r="O3217" s="271"/>
    </row>
    <row r="3218" spans="3:15" s="421" customFormat="1" ht="15.6" customHeight="1">
      <c r="C3218" s="391">
        <v>1240</v>
      </c>
      <c r="D3218" s="414" t="s">
        <v>2220</v>
      </c>
      <c r="E3218" s="417" t="s">
        <v>3191</v>
      </c>
      <c r="F3218" s="1475" t="s">
        <v>3095</v>
      </c>
      <c r="G3218" s="1476"/>
      <c r="H3218" s="1477"/>
      <c r="I3218" s="424">
        <v>36</v>
      </c>
      <c r="J3218" s="417">
        <v>0.7</v>
      </c>
      <c r="K3218" s="954">
        <f t="shared" si="24"/>
        <v>25.2</v>
      </c>
      <c r="M3218" s="271"/>
      <c r="N3218" s="271"/>
      <c r="O3218" s="271"/>
    </row>
    <row r="3219" spans="3:15" s="421" customFormat="1" ht="15.6" customHeight="1">
      <c r="C3219" s="391">
        <v>1241</v>
      </c>
      <c r="D3219" s="414" t="s">
        <v>2220</v>
      </c>
      <c r="E3219" s="417" t="s">
        <v>3193</v>
      </c>
      <c r="F3219" s="1475" t="s">
        <v>3194</v>
      </c>
      <c r="G3219" s="1476"/>
      <c r="H3219" s="1477"/>
      <c r="I3219" s="424">
        <v>16</v>
      </c>
      <c r="J3219" s="417">
        <v>0.7</v>
      </c>
      <c r="K3219" s="954">
        <f t="shared" si="24"/>
        <v>11.2</v>
      </c>
      <c r="M3219" s="271"/>
      <c r="N3219" s="271"/>
      <c r="O3219" s="271"/>
    </row>
    <row r="3220" spans="3:15" s="421" customFormat="1" ht="15.6" customHeight="1">
      <c r="C3220" s="391">
        <v>1242</v>
      </c>
      <c r="D3220" s="414" t="s">
        <v>2220</v>
      </c>
      <c r="E3220" s="417" t="s">
        <v>3193</v>
      </c>
      <c r="F3220" s="1475" t="s">
        <v>3194</v>
      </c>
      <c r="G3220" s="1476"/>
      <c r="H3220" s="1477"/>
      <c r="I3220" s="424">
        <v>43</v>
      </c>
      <c r="J3220" s="417">
        <v>0.7</v>
      </c>
      <c r="K3220" s="954">
        <f t="shared" si="24"/>
        <v>30.099999999999998</v>
      </c>
      <c r="M3220" s="271"/>
      <c r="N3220" s="271"/>
      <c r="O3220" s="271"/>
    </row>
    <row r="3221" spans="3:15" s="421" customFormat="1" ht="15.6" customHeight="1">
      <c r="C3221" s="391">
        <v>1243</v>
      </c>
      <c r="D3221" s="414" t="s">
        <v>2220</v>
      </c>
      <c r="E3221" s="417" t="s">
        <v>3193</v>
      </c>
      <c r="F3221" s="1475" t="s">
        <v>3194</v>
      </c>
      <c r="G3221" s="1476"/>
      <c r="H3221" s="1477"/>
      <c r="I3221" s="424">
        <v>43</v>
      </c>
      <c r="J3221" s="417">
        <v>0.7</v>
      </c>
      <c r="K3221" s="954">
        <f t="shared" si="24"/>
        <v>30.099999999999998</v>
      </c>
      <c r="M3221" s="271"/>
      <c r="N3221" s="271"/>
      <c r="O3221" s="271"/>
    </row>
    <row r="3222" spans="3:15" s="421" customFormat="1" ht="15.6" customHeight="1">
      <c r="C3222" s="391">
        <v>1244</v>
      </c>
      <c r="D3222" s="414" t="s">
        <v>2220</v>
      </c>
      <c r="E3222" s="417" t="s">
        <v>3193</v>
      </c>
      <c r="F3222" s="1475" t="s">
        <v>3194</v>
      </c>
      <c r="G3222" s="1476"/>
      <c r="H3222" s="1477"/>
      <c r="I3222" s="424">
        <v>21</v>
      </c>
      <c r="J3222" s="417">
        <v>0.7</v>
      </c>
      <c r="K3222" s="954">
        <f t="shared" si="24"/>
        <v>14.7</v>
      </c>
      <c r="M3222" s="271"/>
      <c r="N3222" s="271"/>
      <c r="O3222" s="271"/>
    </row>
    <row r="3223" spans="3:15" s="421" customFormat="1" ht="15.6" customHeight="1">
      <c r="C3223" s="391">
        <v>1245</v>
      </c>
      <c r="D3223" s="414" t="s">
        <v>2220</v>
      </c>
      <c r="E3223" s="417" t="s">
        <v>3193</v>
      </c>
      <c r="F3223" s="1475" t="s">
        <v>3194</v>
      </c>
      <c r="G3223" s="1476"/>
      <c r="H3223" s="1477"/>
      <c r="I3223" s="424">
        <v>43</v>
      </c>
      <c r="J3223" s="417">
        <v>0.7</v>
      </c>
      <c r="K3223" s="954">
        <f t="shared" ref="K3223:K3286" si="25">I3223*J3223</f>
        <v>30.099999999999998</v>
      </c>
      <c r="M3223" s="271"/>
      <c r="N3223" s="271"/>
      <c r="O3223" s="271"/>
    </row>
    <row r="3224" spans="3:15" s="421" customFormat="1" ht="15.6" customHeight="1">
      <c r="C3224" s="391">
        <v>1246</v>
      </c>
      <c r="D3224" s="414" t="s">
        <v>2220</v>
      </c>
      <c r="E3224" s="417" t="s">
        <v>3193</v>
      </c>
      <c r="F3224" s="1475" t="s">
        <v>3194</v>
      </c>
      <c r="G3224" s="1476"/>
      <c r="H3224" s="1477"/>
      <c r="I3224" s="424">
        <v>43</v>
      </c>
      <c r="J3224" s="417">
        <v>0.7</v>
      </c>
      <c r="K3224" s="954">
        <f t="shared" si="25"/>
        <v>30.099999999999998</v>
      </c>
      <c r="M3224" s="271"/>
      <c r="N3224" s="271"/>
      <c r="O3224" s="271"/>
    </row>
    <row r="3225" spans="3:15" s="421" customFormat="1" ht="15.6" customHeight="1">
      <c r="C3225" s="391">
        <v>1247</v>
      </c>
      <c r="D3225" s="414" t="s">
        <v>2220</v>
      </c>
      <c r="E3225" s="417" t="s">
        <v>3193</v>
      </c>
      <c r="F3225" s="1475" t="s">
        <v>3194</v>
      </c>
      <c r="G3225" s="1476"/>
      <c r="H3225" s="1477"/>
      <c r="I3225" s="424">
        <v>8</v>
      </c>
      <c r="J3225" s="417">
        <v>0.7</v>
      </c>
      <c r="K3225" s="954">
        <f t="shared" si="25"/>
        <v>5.6</v>
      </c>
      <c r="M3225" s="271"/>
      <c r="N3225" s="271"/>
      <c r="O3225" s="271"/>
    </row>
    <row r="3226" spans="3:15" s="421" customFormat="1" ht="15.6" customHeight="1">
      <c r="C3226" s="391">
        <v>1248</v>
      </c>
      <c r="D3226" s="414" t="s">
        <v>2220</v>
      </c>
      <c r="E3226" s="417" t="s">
        <v>3193</v>
      </c>
      <c r="F3226" s="1475" t="s">
        <v>3194</v>
      </c>
      <c r="G3226" s="1476"/>
      <c r="H3226" s="1477"/>
      <c r="I3226" s="424">
        <v>43</v>
      </c>
      <c r="J3226" s="417">
        <v>0.7</v>
      </c>
      <c r="K3226" s="954">
        <f t="shared" si="25"/>
        <v>30.099999999999998</v>
      </c>
      <c r="M3226" s="271"/>
      <c r="N3226" s="271"/>
      <c r="O3226" s="271"/>
    </row>
    <row r="3227" spans="3:15" s="421" customFormat="1" ht="15.6" customHeight="1">
      <c r="C3227" s="391">
        <v>1249</v>
      </c>
      <c r="D3227" s="414" t="s">
        <v>2220</v>
      </c>
      <c r="E3227" s="417" t="s">
        <v>3193</v>
      </c>
      <c r="F3227" s="1475" t="s">
        <v>3194</v>
      </c>
      <c r="G3227" s="1476"/>
      <c r="H3227" s="1477"/>
      <c r="I3227" s="424">
        <v>27</v>
      </c>
      <c r="J3227" s="417">
        <v>0.7</v>
      </c>
      <c r="K3227" s="954">
        <f t="shared" si="25"/>
        <v>18.899999999999999</v>
      </c>
      <c r="M3227" s="271"/>
      <c r="N3227" s="271"/>
      <c r="O3227" s="271"/>
    </row>
    <row r="3228" spans="3:15" s="421" customFormat="1" ht="15.6" customHeight="1">
      <c r="C3228" s="391">
        <v>1250</v>
      </c>
      <c r="D3228" s="414" t="s">
        <v>2220</v>
      </c>
      <c r="E3228" s="417" t="s">
        <v>3193</v>
      </c>
      <c r="F3228" s="1475" t="s">
        <v>3194</v>
      </c>
      <c r="G3228" s="1476"/>
      <c r="H3228" s="1477"/>
      <c r="I3228" s="424">
        <v>16</v>
      </c>
      <c r="J3228" s="417">
        <v>0.7</v>
      </c>
      <c r="K3228" s="954">
        <f t="shared" si="25"/>
        <v>11.2</v>
      </c>
      <c r="M3228" s="271"/>
      <c r="N3228" s="271"/>
      <c r="O3228" s="271"/>
    </row>
    <row r="3229" spans="3:15" s="421" customFormat="1" ht="15.6" customHeight="1">
      <c r="C3229" s="391">
        <v>1251</v>
      </c>
      <c r="D3229" s="414" t="s">
        <v>2220</v>
      </c>
      <c r="E3229" s="417" t="s">
        <v>3193</v>
      </c>
      <c r="F3229" s="1475" t="s">
        <v>3194</v>
      </c>
      <c r="G3229" s="1476"/>
      <c r="H3229" s="1477"/>
      <c r="I3229" s="424">
        <v>2</v>
      </c>
      <c r="J3229" s="417">
        <v>0.7</v>
      </c>
      <c r="K3229" s="954">
        <f t="shared" si="25"/>
        <v>1.4</v>
      </c>
      <c r="M3229" s="271"/>
      <c r="N3229" s="271"/>
      <c r="O3229" s="271"/>
    </row>
    <row r="3230" spans="3:15" s="421" customFormat="1" ht="15.6" customHeight="1">
      <c r="C3230" s="391">
        <v>1252</v>
      </c>
      <c r="D3230" s="414" t="s">
        <v>2220</v>
      </c>
      <c r="E3230" s="417" t="s">
        <v>3193</v>
      </c>
      <c r="F3230" s="1475" t="s">
        <v>3194</v>
      </c>
      <c r="G3230" s="1476"/>
      <c r="H3230" s="1477"/>
      <c r="I3230" s="424">
        <v>36</v>
      </c>
      <c r="J3230" s="417">
        <v>0.7</v>
      </c>
      <c r="K3230" s="954">
        <f t="shared" si="25"/>
        <v>25.2</v>
      </c>
      <c r="M3230" s="271"/>
      <c r="N3230" s="271"/>
      <c r="O3230" s="271"/>
    </row>
    <row r="3231" spans="3:15" s="421" customFormat="1" ht="15.6" customHeight="1">
      <c r="C3231" s="391">
        <v>1253</v>
      </c>
      <c r="D3231" s="414" t="s">
        <v>2220</v>
      </c>
      <c r="E3231" s="417" t="s">
        <v>3333</v>
      </c>
      <c r="F3231" s="1475" t="s">
        <v>3097</v>
      </c>
      <c r="G3231" s="1476"/>
      <c r="H3231" s="1477"/>
      <c r="I3231" s="424">
        <v>5</v>
      </c>
      <c r="J3231" s="417">
        <v>7.6</v>
      </c>
      <c r="K3231" s="954">
        <f t="shared" si="25"/>
        <v>38</v>
      </c>
      <c r="M3231" s="271"/>
      <c r="N3231" s="271"/>
      <c r="O3231" s="271"/>
    </row>
    <row r="3232" spans="3:15" s="421" customFormat="1" ht="15.6" customHeight="1">
      <c r="C3232" s="391">
        <v>1254</v>
      </c>
      <c r="D3232" s="414" t="s">
        <v>2220</v>
      </c>
      <c r="E3232" s="417" t="s">
        <v>3333</v>
      </c>
      <c r="F3232" s="1475" t="s">
        <v>3097</v>
      </c>
      <c r="G3232" s="1476"/>
      <c r="H3232" s="1477"/>
      <c r="I3232" s="424">
        <v>2</v>
      </c>
      <c r="J3232" s="417">
        <v>7.6</v>
      </c>
      <c r="K3232" s="954">
        <f t="shared" si="25"/>
        <v>15.2</v>
      </c>
      <c r="M3232" s="271"/>
      <c r="N3232" s="271"/>
      <c r="O3232" s="271"/>
    </row>
    <row r="3233" spans="3:15" s="421" customFormat="1" ht="15.6" customHeight="1">
      <c r="C3233" s="391">
        <v>1255</v>
      </c>
      <c r="D3233" s="414" t="s">
        <v>2220</v>
      </c>
      <c r="E3233" s="417" t="s">
        <v>3333</v>
      </c>
      <c r="F3233" s="1475" t="s">
        <v>3097</v>
      </c>
      <c r="G3233" s="1476"/>
      <c r="H3233" s="1477"/>
      <c r="I3233" s="424">
        <v>8</v>
      </c>
      <c r="J3233" s="417">
        <v>7.6</v>
      </c>
      <c r="K3233" s="954">
        <f t="shared" si="25"/>
        <v>60.8</v>
      </c>
      <c r="M3233" s="271"/>
      <c r="N3233" s="271"/>
      <c r="O3233" s="271"/>
    </row>
    <row r="3234" spans="3:15" s="421" customFormat="1" ht="15.6" customHeight="1">
      <c r="C3234" s="391">
        <v>1256</v>
      </c>
      <c r="D3234" s="414" t="s">
        <v>2220</v>
      </c>
      <c r="E3234" s="417" t="s">
        <v>5677</v>
      </c>
      <c r="F3234" s="1475" t="s">
        <v>3098</v>
      </c>
      <c r="G3234" s="1476"/>
      <c r="H3234" s="1477"/>
      <c r="I3234" s="424">
        <v>45</v>
      </c>
      <c r="J3234" s="417">
        <v>0.7</v>
      </c>
      <c r="K3234" s="954">
        <f t="shared" si="25"/>
        <v>31.499999999999996</v>
      </c>
      <c r="M3234" s="271"/>
      <c r="N3234" s="271"/>
      <c r="O3234" s="271"/>
    </row>
    <row r="3235" spans="3:15" s="421" customFormat="1" ht="15.6" customHeight="1">
      <c r="C3235" s="391">
        <v>1257</v>
      </c>
      <c r="D3235" s="414" t="s">
        <v>2220</v>
      </c>
      <c r="E3235" s="417" t="s">
        <v>5677</v>
      </c>
      <c r="F3235" s="1475" t="s">
        <v>3098</v>
      </c>
      <c r="G3235" s="1476"/>
      <c r="H3235" s="1477"/>
      <c r="I3235" s="424">
        <v>26</v>
      </c>
      <c r="J3235" s="417">
        <v>0.7</v>
      </c>
      <c r="K3235" s="954">
        <f t="shared" si="25"/>
        <v>18.2</v>
      </c>
      <c r="M3235" s="271"/>
      <c r="N3235" s="271"/>
      <c r="O3235" s="271"/>
    </row>
    <row r="3236" spans="3:15" s="421" customFormat="1" ht="15.6" customHeight="1">
      <c r="C3236" s="391">
        <v>1258</v>
      </c>
      <c r="D3236" s="414" t="s">
        <v>2220</v>
      </c>
      <c r="E3236" s="417" t="s">
        <v>5677</v>
      </c>
      <c r="F3236" s="1475" t="s">
        <v>3098</v>
      </c>
      <c r="G3236" s="1476"/>
      <c r="H3236" s="1477"/>
      <c r="I3236" s="424">
        <v>6</v>
      </c>
      <c r="J3236" s="417">
        <v>0.7</v>
      </c>
      <c r="K3236" s="954">
        <f t="shared" si="25"/>
        <v>4.1999999999999993</v>
      </c>
      <c r="M3236" s="271"/>
      <c r="N3236" s="271"/>
      <c r="O3236" s="271"/>
    </row>
    <row r="3237" spans="3:15" s="421" customFormat="1" ht="15.6" customHeight="1">
      <c r="C3237" s="391">
        <v>1259</v>
      </c>
      <c r="D3237" s="414" t="s">
        <v>2220</v>
      </c>
      <c r="E3237" s="417" t="s">
        <v>5677</v>
      </c>
      <c r="F3237" s="1475" t="s">
        <v>3098</v>
      </c>
      <c r="G3237" s="1476"/>
      <c r="H3237" s="1477"/>
      <c r="I3237" s="424">
        <v>40</v>
      </c>
      <c r="J3237" s="417">
        <v>0.7</v>
      </c>
      <c r="K3237" s="954">
        <f t="shared" si="25"/>
        <v>28</v>
      </c>
      <c r="M3237" s="271"/>
      <c r="N3237" s="271"/>
      <c r="O3237" s="271"/>
    </row>
    <row r="3238" spans="3:15" s="421" customFormat="1" ht="15.6" customHeight="1">
      <c r="C3238" s="391">
        <v>1260</v>
      </c>
      <c r="D3238" s="414" t="s">
        <v>2220</v>
      </c>
      <c r="E3238" s="417" t="s">
        <v>5677</v>
      </c>
      <c r="F3238" s="1475" t="s">
        <v>3098</v>
      </c>
      <c r="G3238" s="1476"/>
      <c r="H3238" s="1477"/>
      <c r="I3238" s="424">
        <v>86</v>
      </c>
      <c r="J3238" s="417">
        <v>0.7</v>
      </c>
      <c r="K3238" s="954">
        <f t="shared" si="25"/>
        <v>60.199999999999996</v>
      </c>
      <c r="M3238" s="271"/>
      <c r="N3238" s="271"/>
      <c r="O3238" s="271"/>
    </row>
    <row r="3239" spans="3:15" s="421" customFormat="1" ht="15.6" customHeight="1">
      <c r="C3239" s="391">
        <v>1261</v>
      </c>
      <c r="D3239" s="414" t="s">
        <v>2220</v>
      </c>
      <c r="E3239" s="417" t="s">
        <v>5677</v>
      </c>
      <c r="F3239" s="1475" t="s">
        <v>3098</v>
      </c>
      <c r="G3239" s="1476"/>
      <c r="H3239" s="1477"/>
      <c r="I3239" s="424">
        <v>86</v>
      </c>
      <c r="J3239" s="417">
        <v>0.7</v>
      </c>
      <c r="K3239" s="954">
        <f t="shared" si="25"/>
        <v>60.199999999999996</v>
      </c>
      <c r="M3239" s="271"/>
      <c r="N3239" s="271"/>
      <c r="O3239" s="271"/>
    </row>
    <row r="3240" spans="3:15" s="421" customFormat="1" ht="15.6" customHeight="1">
      <c r="C3240" s="391">
        <v>1262</v>
      </c>
      <c r="D3240" s="414" t="s">
        <v>2220</v>
      </c>
      <c r="E3240" s="417" t="s">
        <v>5677</v>
      </c>
      <c r="F3240" s="1475" t="s">
        <v>3098</v>
      </c>
      <c r="G3240" s="1476"/>
      <c r="H3240" s="1477"/>
      <c r="I3240" s="424">
        <v>86</v>
      </c>
      <c r="J3240" s="417">
        <v>0.7</v>
      </c>
      <c r="K3240" s="954">
        <f t="shared" si="25"/>
        <v>60.199999999999996</v>
      </c>
      <c r="M3240" s="271"/>
      <c r="N3240" s="271"/>
      <c r="O3240" s="271"/>
    </row>
    <row r="3241" spans="3:15" s="421" customFormat="1" ht="15.6" customHeight="1">
      <c r="C3241" s="391">
        <v>1263</v>
      </c>
      <c r="D3241" s="414" t="s">
        <v>2220</v>
      </c>
      <c r="E3241" s="417" t="s">
        <v>5677</v>
      </c>
      <c r="F3241" s="1475" t="s">
        <v>3098</v>
      </c>
      <c r="G3241" s="1476"/>
      <c r="H3241" s="1477"/>
      <c r="I3241" s="424">
        <v>86</v>
      </c>
      <c r="J3241" s="417">
        <v>0.7</v>
      </c>
      <c r="K3241" s="954">
        <f t="shared" si="25"/>
        <v>60.199999999999996</v>
      </c>
      <c r="M3241" s="271"/>
      <c r="N3241" s="271"/>
      <c r="O3241" s="271"/>
    </row>
    <row r="3242" spans="3:15" s="421" customFormat="1" ht="15.6" customHeight="1">
      <c r="C3242" s="391">
        <v>1264</v>
      </c>
      <c r="D3242" s="414" t="s">
        <v>2220</v>
      </c>
      <c r="E3242" s="417" t="s">
        <v>5678</v>
      </c>
      <c r="F3242" s="1475" t="s">
        <v>3099</v>
      </c>
      <c r="G3242" s="1476"/>
      <c r="H3242" s="1477"/>
      <c r="I3242" s="424">
        <v>46</v>
      </c>
      <c r="J3242" s="417">
        <v>0.7</v>
      </c>
      <c r="K3242" s="954">
        <f t="shared" si="25"/>
        <v>32.199999999999996</v>
      </c>
      <c r="M3242" s="271"/>
      <c r="N3242" s="271"/>
      <c r="O3242" s="271"/>
    </row>
    <row r="3243" spans="3:15" s="421" customFormat="1" ht="15.6" customHeight="1">
      <c r="C3243" s="391">
        <v>1265</v>
      </c>
      <c r="D3243" s="414" t="s">
        <v>2220</v>
      </c>
      <c r="E3243" s="417" t="s">
        <v>5678</v>
      </c>
      <c r="F3243" s="1475" t="s">
        <v>3099</v>
      </c>
      <c r="G3243" s="1476"/>
      <c r="H3243" s="1477"/>
      <c r="I3243" s="424">
        <v>45</v>
      </c>
      <c r="J3243" s="417">
        <v>0.7</v>
      </c>
      <c r="K3243" s="954">
        <f t="shared" si="25"/>
        <v>31.499999999999996</v>
      </c>
      <c r="M3243" s="271"/>
      <c r="N3243" s="271"/>
      <c r="O3243" s="271"/>
    </row>
    <row r="3244" spans="3:15" s="421" customFormat="1" ht="15.6" customHeight="1">
      <c r="C3244" s="391">
        <v>1266</v>
      </c>
      <c r="D3244" s="414" t="s">
        <v>2220</v>
      </c>
      <c r="E3244" s="417" t="s">
        <v>5678</v>
      </c>
      <c r="F3244" s="1475" t="s">
        <v>3099</v>
      </c>
      <c r="G3244" s="1476"/>
      <c r="H3244" s="1477"/>
      <c r="I3244" s="424">
        <v>50</v>
      </c>
      <c r="J3244" s="417">
        <v>0.7</v>
      </c>
      <c r="K3244" s="954">
        <f t="shared" si="25"/>
        <v>35</v>
      </c>
      <c r="M3244" s="271"/>
      <c r="N3244" s="271"/>
      <c r="O3244" s="271"/>
    </row>
    <row r="3245" spans="3:15" s="421" customFormat="1" ht="15.6" customHeight="1">
      <c r="C3245" s="391">
        <v>1267</v>
      </c>
      <c r="D3245" s="414" t="s">
        <v>2220</v>
      </c>
      <c r="E3245" s="417" t="s">
        <v>3186</v>
      </c>
      <c r="F3245" s="1475" t="s">
        <v>3100</v>
      </c>
      <c r="G3245" s="1476"/>
      <c r="H3245" s="1477"/>
      <c r="I3245" s="424">
        <v>14</v>
      </c>
      <c r="J3245" s="417">
        <v>0.7</v>
      </c>
      <c r="K3245" s="954">
        <f t="shared" si="25"/>
        <v>9.7999999999999989</v>
      </c>
      <c r="M3245" s="271"/>
      <c r="N3245" s="271"/>
      <c r="O3245" s="271"/>
    </row>
    <row r="3246" spans="3:15" s="421" customFormat="1" ht="15.6" customHeight="1">
      <c r="C3246" s="391">
        <v>1268</v>
      </c>
      <c r="D3246" s="414" t="s">
        <v>2220</v>
      </c>
      <c r="E3246" s="417" t="s">
        <v>3186</v>
      </c>
      <c r="F3246" s="1475" t="s">
        <v>3100</v>
      </c>
      <c r="G3246" s="1476"/>
      <c r="H3246" s="1477"/>
      <c r="I3246" s="424">
        <v>6</v>
      </c>
      <c r="J3246" s="417">
        <v>0.7</v>
      </c>
      <c r="K3246" s="954">
        <f t="shared" si="25"/>
        <v>4.1999999999999993</v>
      </c>
      <c r="M3246" s="271"/>
      <c r="N3246" s="271"/>
      <c r="O3246" s="271"/>
    </row>
    <row r="3247" spans="3:15" s="421" customFormat="1" ht="15.6" customHeight="1">
      <c r="C3247" s="391">
        <v>1269</v>
      </c>
      <c r="D3247" s="414" t="s">
        <v>2220</v>
      </c>
      <c r="E3247" s="417" t="s">
        <v>3186</v>
      </c>
      <c r="F3247" s="1475" t="s">
        <v>3100</v>
      </c>
      <c r="G3247" s="1476"/>
      <c r="H3247" s="1477"/>
      <c r="I3247" s="424">
        <v>37</v>
      </c>
      <c r="J3247" s="417">
        <v>0.7</v>
      </c>
      <c r="K3247" s="954">
        <f t="shared" si="25"/>
        <v>25.9</v>
      </c>
      <c r="M3247" s="271"/>
      <c r="N3247" s="271"/>
      <c r="O3247" s="271"/>
    </row>
    <row r="3248" spans="3:15" s="421" customFormat="1" ht="15.6" customHeight="1">
      <c r="C3248" s="391">
        <v>1270</v>
      </c>
      <c r="D3248" s="414" t="s">
        <v>2220</v>
      </c>
      <c r="E3248" s="417" t="s">
        <v>3186</v>
      </c>
      <c r="F3248" s="1475" t="s">
        <v>3100</v>
      </c>
      <c r="G3248" s="1476"/>
      <c r="H3248" s="1477"/>
      <c r="I3248" s="424">
        <v>20</v>
      </c>
      <c r="J3248" s="417">
        <v>0.7</v>
      </c>
      <c r="K3248" s="954">
        <f t="shared" si="25"/>
        <v>14</v>
      </c>
      <c r="M3248" s="271"/>
      <c r="N3248" s="271"/>
      <c r="O3248" s="271"/>
    </row>
    <row r="3249" spans="3:15" s="421" customFormat="1" ht="15.6" customHeight="1">
      <c r="C3249" s="391">
        <v>1271</v>
      </c>
      <c r="D3249" s="414" t="s">
        <v>2220</v>
      </c>
      <c r="E3249" s="417" t="s">
        <v>3186</v>
      </c>
      <c r="F3249" s="1475" t="s">
        <v>3100</v>
      </c>
      <c r="G3249" s="1476"/>
      <c r="H3249" s="1477"/>
      <c r="I3249" s="424">
        <v>80</v>
      </c>
      <c r="J3249" s="417">
        <v>0.7</v>
      </c>
      <c r="K3249" s="954">
        <f t="shared" si="25"/>
        <v>56</v>
      </c>
      <c r="M3249" s="271"/>
      <c r="N3249" s="271"/>
      <c r="O3249" s="271"/>
    </row>
    <row r="3250" spans="3:15" s="421" customFormat="1" ht="15.6" customHeight="1">
      <c r="C3250" s="391">
        <v>1272</v>
      </c>
      <c r="D3250" s="414" t="s">
        <v>2220</v>
      </c>
      <c r="E3250" s="417" t="s">
        <v>3186</v>
      </c>
      <c r="F3250" s="1475" t="s">
        <v>3100</v>
      </c>
      <c r="G3250" s="1476"/>
      <c r="H3250" s="1477"/>
      <c r="I3250" s="424">
        <v>2</v>
      </c>
      <c r="J3250" s="417">
        <v>0.7</v>
      </c>
      <c r="K3250" s="954">
        <f t="shared" si="25"/>
        <v>1.4</v>
      </c>
      <c r="M3250" s="271"/>
      <c r="N3250" s="271"/>
      <c r="O3250" s="271"/>
    </row>
    <row r="3251" spans="3:15" s="421" customFormat="1" ht="15.6" customHeight="1">
      <c r="C3251" s="391">
        <v>1273</v>
      </c>
      <c r="D3251" s="414" t="s">
        <v>2220</v>
      </c>
      <c r="E3251" s="417" t="s">
        <v>3186</v>
      </c>
      <c r="F3251" s="1475" t="s">
        <v>3100</v>
      </c>
      <c r="G3251" s="1476"/>
      <c r="H3251" s="1477"/>
      <c r="I3251" s="424">
        <v>4</v>
      </c>
      <c r="J3251" s="417">
        <v>0.7</v>
      </c>
      <c r="K3251" s="954">
        <f t="shared" si="25"/>
        <v>2.8</v>
      </c>
      <c r="M3251" s="271"/>
      <c r="N3251" s="271"/>
      <c r="O3251" s="271"/>
    </row>
    <row r="3252" spans="3:15" s="421" customFormat="1" ht="15.6" customHeight="1">
      <c r="C3252" s="391">
        <v>1274</v>
      </c>
      <c r="D3252" s="414" t="s">
        <v>2220</v>
      </c>
      <c r="E3252" s="417" t="s">
        <v>3186</v>
      </c>
      <c r="F3252" s="1475" t="s">
        <v>3100</v>
      </c>
      <c r="G3252" s="1476"/>
      <c r="H3252" s="1477"/>
      <c r="I3252" s="424">
        <v>86</v>
      </c>
      <c r="J3252" s="417">
        <v>0.7</v>
      </c>
      <c r="K3252" s="954">
        <f t="shared" si="25"/>
        <v>60.199999999999996</v>
      </c>
      <c r="M3252" s="271"/>
      <c r="N3252" s="271"/>
      <c r="O3252" s="271"/>
    </row>
    <row r="3253" spans="3:15" s="421" customFormat="1" ht="15.6" customHeight="1">
      <c r="C3253" s="391">
        <v>1275</v>
      </c>
      <c r="D3253" s="414" t="s">
        <v>2220</v>
      </c>
      <c r="E3253" s="417" t="s">
        <v>3186</v>
      </c>
      <c r="F3253" s="1475" t="s">
        <v>3100</v>
      </c>
      <c r="G3253" s="1476"/>
      <c r="H3253" s="1477"/>
      <c r="I3253" s="424">
        <v>86</v>
      </c>
      <c r="J3253" s="417">
        <v>0.7</v>
      </c>
      <c r="K3253" s="954">
        <f t="shared" si="25"/>
        <v>60.199999999999996</v>
      </c>
      <c r="M3253" s="271"/>
      <c r="N3253" s="271"/>
      <c r="O3253" s="271"/>
    </row>
    <row r="3254" spans="3:15" s="421" customFormat="1" ht="15.6" customHeight="1">
      <c r="C3254" s="391">
        <v>1276</v>
      </c>
      <c r="D3254" s="414" t="s">
        <v>2220</v>
      </c>
      <c r="E3254" s="417" t="s">
        <v>3186</v>
      </c>
      <c r="F3254" s="1475" t="s">
        <v>3100</v>
      </c>
      <c r="G3254" s="1476"/>
      <c r="H3254" s="1477"/>
      <c r="I3254" s="424">
        <v>86</v>
      </c>
      <c r="J3254" s="417">
        <v>0.7</v>
      </c>
      <c r="K3254" s="954">
        <f t="shared" si="25"/>
        <v>60.199999999999996</v>
      </c>
      <c r="M3254" s="271"/>
      <c r="N3254" s="271"/>
      <c r="O3254" s="271"/>
    </row>
    <row r="3255" spans="3:15" s="421" customFormat="1" ht="15.6" customHeight="1">
      <c r="C3255" s="391">
        <v>1277</v>
      </c>
      <c r="D3255" s="414" t="s">
        <v>2220</v>
      </c>
      <c r="E3255" s="417" t="s">
        <v>3186</v>
      </c>
      <c r="F3255" s="1475" t="s">
        <v>3100</v>
      </c>
      <c r="G3255" s="1476"/>
      <c r="H3255" s="1477"/>
      <c r="I3255" s="424">
        <v>43</v>
      </c>
      <c r="J3255" s="417">
        <v>0.7</v>
      </c>
      <c r="K3255" s="954">
        <f t="shared" si="25"/>
        <v>30.099999999999998</v>
      </c>
      <c r="M3255" s="271"/>
      <c r="N3255" s="271"/>
      <c r="O3255" s="271"/>
    </row>
    <row r="3256" spans="3:15" s="421" customFormat="1" ht="15.6" customHeight="1">
      <c r="C3256" s="391">
        <v>1278</v>
      </c>
      <c r="D3256" s="414" t="s">
        <v>2220</v>
      </c>
      <c r="E3256" s="417" t="s">
        <v>3186</v>
      </c>
      <c r="F3256" s="1475" t="s">
        <v>3100</v>
      </c>
      <c r="G3256" s="1476"/>
      <c r="H3256" s="1477"/>
      <c r="I3256" s="424">
        <v>86</v>
      </c>
      <c r="J3256" s="417">
        <v>0.7</v>
      </c>
      <c r="K3256" s="954">
        <f t="shared" si="25"/>
        <v>60.199999999999996</v>
      </c>
      <c r="M3256" s="271"/>
      <c r="N3256" s="271"/>
      <c r="O3256" s="271"/>
    </row>
    <row r="3257" spans="3:15" s="421" customFormat="1" ht="15.6" customHeight="1">
      <c r="C3257" s="391">
        <v>1279</v>
      </c>
      <c r="D3257" s="414" t="s">
        <v>2220</v>
      </c>
      <c r="E3257" s="417" t="s">
        <v>3186</v>
      </c>
      <c r="F3257" s="1475" t="s">
        <v>3100</v>
      </c>
      <c r="G3257" s="1476"/>
      <c r="H3257" s="1477"/>
      <c r="I3257" s="424">
        <v>43</v>
      </c>
      <c r="J3257" s="417">
        <v>0.7</v>
      </c>
      <c r="K3257" s="954">
        <f t="shared" si="25"/>
        <v>30.099999999999998</v>
      </c>
      <c r="M3257" s="271"/>
      <c r="N3257" s="271"/>
      <c r="O3257" s="271"/>
    </row>
    <row r="3258" spans="3:15" s="421" customFormat="1" ht="15.6" customHeight="1">
      <c r="C3258" s="391">
        <v>1280</v>
      </c>
      <c r="D3258" s="414" t="s">
        <v>2220</v>
      </c>
      <c r="E3258" s="417" t="s">
        <v>3186</v>
      </c>
      <c r="F3258" s="1475" t="s">
        <v>3100</v>
      </c>
      <c r="G3258" s="1476"/>
      <c r="H3258" s="1477"/>
      <c r="I3258" s="424">
        <v>13</v>
      </c>
      <c r="J3258" s="417">
        <v>0.7</v>
      </c>
      <c r="K3258" s="954">
        <f t="shared" si="25"/>
        <v>9.1</v>
      </c>
      <c r="M3258" s="271"/>
      <c r="N3258" s="271"/>
      <c r="O3258" s="271"/>
    </row>
    <row r="3259" spans="3:15" s="421" customFormat="1" ht="15.6" customHeight="1">
      <c r="C3259" s="391">
        <v>1281</v>
      </c>
      <c r="D3259" s="414" t="s">
        <v>2220</v>
      </c>
      <c r="E3259" s="417" t="s">
        <v>3186</v>
      </c>
      <c r="F3259" s="1475" t="s">
        <v>3100</v>
      </c>
      <c r="G3259" s="1476"/>
      <c r="H3259" s="1477"/>
      <c r="I3259" s="424">
        <v>27</v>
      </c>
      <c r="J3259" s="417">
        <v>0.7</v>
      </c>
      <c r="K3259" s="954">
        <f t="shared" si="25"/>
        <v>18.899999999999999</v>
      </c>
      <c r="M3259" s="271"/>
      <c r="N3259" s="271"/>
      <c r="O3259" s="271"/>
    </row>
    <row r="3260" spans="3:15" s="421" customFormat="1" ht="15.6" customHeight="1">
      <c r="C3260" s="391">
        <v>1282</v>
      </c>
      <c r="D3260" s="414" t="s">
        <v>2220</v>
      </c>
      <c r="E3260" s="417" t="s">
        <v>3186</v>
      </c>
      <c r="F3260" s="1475" t="s">
        <v>3100</v>
      </c>
      <c r="G3260" s="1476"/>
      <c r="H3260" s="1477"/>
      <c r="I3260" s="424">
        <v>72</v>
      </c>
      <c r="J3260" s="417">
        <v>0.7</v>
      </c>
      <c r="K3260" s="954">
        <f t="shared" si="25"/>
        <v>50.4</v>
      </c>
      <c r="M3260" s="271"/>
      <c r="N3260" s="271"/>
      <c r="O3260" s="271"/>
    </row>
    <row r="3261" spans="3:15" s="421" customFormat="1" ht="15.6" customHeight="1">
      <c r="C3261" s="391">
        <v>1283</v>
      </c>
      <c r="D3261" s="414" t="s">
        <v>2220</v>
      </c>
      <c r="E3261" s="417" t="s">
        <v>3186</v>
      </c>
      <c r="F3261" s="1475" t="s">
        <v>3100</v>
      </c>
      <c r="G3261" s="1476"/>
      <c r="H3261" s="1477"/>
      <c r="I3261" s="424">
        <v>72</v>
      </c>
      <c r="J3261" s="417">
        <v>0.7</v>
      </c>
      <c r="K3261" s="954">
        <f t="shared" si="25"/>
        <v>50.4</v>
      </c>
      <c r="M3261" s="271"/>
      <c r="N3261" s="271"/>
      <c r="O3261" s="271"/>
    </row>
    <row r="3262" spans="3:15" s="421" customFormat="1" ht="15.6" customHeight="1">
      <c r="C3262" s="391">
        <v>1284</v>
      </c>
      <c r="D3262" s="414" t="s">
        <v>2220</v>
      </c>
      <c r="E3262" s="417" t="s">
        <v>3186</v>
      </c>
      <c r="F3262" s="1475" t="s">
        <v>3100</v>
      </c>
      <c r="G3262" s="1476"/>
      <c r="H3262" s="1477"/>
      <c r="I3262" s="424">
        <v>72</v>
      </c>
      <c r="J3262" s="417">
        <v>0.7</v>
      </c>
      <c r="K3262" s="954">
        <f t="shared" si="25"/>
        <v>50.4</v>
      </c>
      <c r="M3262" s="271"/>
      <c r="N3262" s="271"/>
      <c r="O3262" s="271"/>
    </row>
    <row r="3263" spans="3:15" s="421" customFormat="1" ht="15.6" customHeight="1">
      <c r="C3263" s="391">
        <v>1285</v>
      </c>
      <c r="D3263" s="414" t="s">
        <v>2220</v>
      </c>
      <c r="E3263" s="417" t="s">
        <v>3198</v>
      </c>
      <c r="F3263" s="1475" t="s">
        <v>3127</v>
      </c>
      <c r="G3263" s="1476"/>
      <c r="H3263" s="1477"/>
      <c r="I3263" s="424">
        <v>30</v>
      </c>
      <c r="J3263" s="417">
        <v>0.3</v>
      </c>
      <c r="K3263" s="954">
        <f t="shared" si="25"/>
        <v>9</v>
      </c>
      <c r="M3263" s="271"/>
      <c r="N3263" s="271"/>
      <c r="O3263" s="271"/>
    </row>
    <row r="3264" spans="3:15" s="421" customFormat="1" ht="15.6" customHeight="1">
      <c r="C3264" s="391">
        <v>1286</v>
      </c>
      <c r="D3264" s="414" t="s">
        <v>2220</v>
      </c>
      <c r="E3264" s="417" t="s">
        <v>5679</v>
      </c>
      <c r="F3264" s="1475" t="s">
        <v>3358</v>
      </c>
      <c r="G3264" s="1476"/>
      <c r="H3264" s="1477"/>
      <c r="I3264" s="424">
        <v>50</v>
      </c>
      <c r="J3264" s="417">
        <v>0.2</v>
      </c>
      <c r="K3264" s="954">
        <f t="shared" si="25"/>
        <v>10</v>
      </c>
      <c r="M3264" s="271"/>
      <c r="N3264" s="271"/>
      <c r="O3264" s="271"/>
    </row>
    <row r="3265" spans="3:15" s="421" customFormat="1" ht="15.6" customHeight="1">
      <c r="C3265" s="391">
        <v>1287</v>
      </c>
      <c r="D3265" s="414" t="s">
        <v>2220</v>
      </c>
      <c r="E3265" s="417" t="s">
        <v>3201</v>
      </c>
      <c r="F3265" s="1475" t="s">
        <v>3101</v>
      </c>
      <c r="G3265" s="1476"/>
      <c r="H3265" s="1477"/>
      <c r="I3265" s="424">
        <v>204</v>
      </c>
      <c r="J3265" s="417">
        <v>0.2</v>
      </c>
      <c r="K3265" s="954">
        <f t="shared" si="25"/>
        <v>40.800000000000004</v>
      </c>
      <c r="M3265" s="271"/>
      <c r="N3265" s="271"/>
      <c r="O3265" s="271"/>
    </row>
    <row r="3266" spans="3:15" s="421" customFormat="1" ht="15.6" customHeight="1">
      <c r="C3266" s="391">
        <v>1288</v>
      </c>
      <c r="D3266" s="414" t="s">
        <v>2220</v>
      </c>
      <c r="E3266" s="417" t="s">
        <v>3201</v>
      </c>
      <c r="F3266" s="1475" t="s">
        <v>3101</v>
      </c>
      <c r="G3266" s="1476"/>
      <c r="H3266" s="1477"/>
      <c r="I3266" s="424">
        <v>10</v>
      </c>
      <c r="J3266" s="417">
        <v>0.2</v>
      </c>
      <c r="K3266" s="954">
        <f t="shared" si="25"/>
        <v>2</v>
      </c>
      <c r="M3266" s="271"/>
      <c r="N3266" s="271"/>
      <c r="O3266" s="271"/>
    </row>
    <row r="3267" spans="3:15" s="421" customFormat="1" ht="15.6" customHeight="1">
      <c r="C3267" s="391">
        <v>1289</v>
      </c>
      <c r="D3267" s="414" t="s">
        <v>2220</v>
      </c>
      <c r="E3267" s="417" t="s">
        <v>3201</v>
      </c>
      <c r="F3267" s="1475" t="s">
        <v>3101</v>
      </c>
      <c r="G3267" s="1476"/>
      <c r="H3267" s="1477"/>
      <c r="I3267" s="424">
        <v>9</v>
      </c>
      <c r="J3267" s="417">
        <v>0.2</v>
      </c>
      <c r="K3267" s="954">
        <f t="shared" si="25"/>
        <v>1.8</v>
      </c>
      <c r="M3267" s="271"/>
      <c r="N3267" s="271"/>
      <c r="O3267" s="271"/>
    </row>
    <row r="3268" spans="3:15" s="421" customFormat="1" ht="15.6" customHeight="1">
      <c r="C3268" s="391">
        <v>1290</v>
      </c>
      <c r="D3268" s="414" t="s">
        <v>2220</v>
      </c>
      <c r="E3268" s="417" t="s">
        <v>3201</v>
      </c>
      <c r="F3268" s="1475" t="s">
        <v>3101</v>
      </c>
      <c r="G3268" s="1476"/>
      <c r="H3268" s="1477"/>
      <c r="I3268" s="424">
        <v>87</v>
      </c>
      <c r="J3268" s="417">
        <v>0.2</v>
      </c>
      <c r="K3268" s="954">
        <f t="shared" si="25"/>
        <v>17.400000000000002</v>
      </c>
      <c r="M3268" s="271"/>
      <c r="N3268" s="271"/>
      <c r="O3268" s="271"/>
    </row>
    <row r="3269" spans="3:15" s="421" customFormat="1" ht="15.6" customHeight="1">
      <c r="C3269" s="391">
        <v>1291</v>
      </c>
      <c r="D3269" s="414" t="s">
        <v>2220</v>
      </c>
      <c r="E3269" s="417" t="s">
        <v>3201</v>
      </c>
      <c r="F3269" s="1475" t="s">
        <v>3101</v>
      </c>
      <c r="G3269" s="1476"/>
      <c r="H3269" s="1477"/>
      <c r="I3269" s="424">
        <v>116</v>
      </c>
      <c r="J3269" s="417">
        <v>0.2</v>
      </c>
      <c r="K3269" s="954">
        <f t="shared" si="25"/>
        <v>23.200000000000003</v>
      </c>
      <c r="M3269" s="271"/>
      <c r="N3269" s="271"/>
      <c r="O3269" s="271"/>
    </row>
    <row r="3270" spans="3:15" s="421" customFormat="1" ht="15.6" customHeight="1">
      <c r="C3270" s="391">
        <v>1292</v>
      </c>
      <c r="D3270" s="414" t="s">
        <v>2220</v>
      </c>
      <c r="E3270" s="417" t="s">
        <v>3201</v>
      </c>
      <c r="F3270" s="1475" t="s">
        <v>3101</v>
      </c>
      <c r="G3270" s="1476"/>
      <c r="H3270" s="1477"/>
      <c r="I3270" s="424">
        <v>9</v>
      </c>
      <c r="J3270" s="417">
        <v>0.2</v>
      </c>
      <c r="K3270" s="954">
        <f t="shared" si="25"/>
        <v>1.8</v>
      </c>
      <c r="M3270" s="271"/>
      <c r="N3270" s="271"/>
      <c r="O3270" s="271"/>
    </row>
    <row r="3271" spans="3:15" s="421" customFormat="1" ht="15.6" customHeight="1">
      <c r="C3271" s="391">
        <v>1293</v>
      </c>
      <c r="D3271" s="414" t="s">
        <v>2220</v>
      </c>
      <c r="E3271" s="417" t="s">
        <v>3201</v>
      </c>
      <c r="F3271" s="1475" t="s">
        <v>3101</v>
      </c>
      <c r="G3271" s="1476"/>
      <c r="H3271" s="1477"/>
      <c r="I3271" s="424">
        <v>40</v>
      </c>
      <c r="J3271" s="417">
        <v>0.2</v>
      </c>
      <c r="K3271" s="954">
        <f t="shared" si="25"/>
        <v>8</v>
      </c>
      <c r="M3271" s="271"/>
      <c r="N3271" s="271"/>
      <c r="O3271" s="271"/>
    </row>
    <row r="3272" spans="3:15" s="421" customFormat="1" ht="15.6" customHeight="1">
      <c r="C3272" s="391">
        <v>1294</v>
      </c>
      <c r="D3272" s="414" t="s">
        <v>2220</v>
      </c>
      <c r="E3272" s="417" t="s">
        <v>3201</v>
      </c>
      <c r="F3272" s="1475" t="s">
        <v>3101</v>
      </c>
      <c r="G3272" s="1476"/>
      <c r="H3272" s="1477"/>
      <c r="I3272" s="424">
        <v>40</v>
      </c>
      <c r="J3272" s="417">
        <v>0.2</v>
      </c>
      <c r="K3272" s="954">
        <f t="shared" si="25"/>
        <v>8</v>
      </c>
      <c r="M3272" s="271"/>
      <c r="N3272" s="271"/>
      <c r="O3272" s="271"/>
    </row>
    <row r="3273" spans="3:15" s="421" customFormat="1" ht="15.6" customHeight="1">
      <c r="C3273" s="391">
        <v>1295</v>
      </c>
      <c r="D3273" s="414" t="s">
        <v>2220</v>
      </c>
      <c r="E3273" s="417" t="s">
        <v>3201</v>
      </c>
      <c r="F3273" s="1475" t="s">
        <v>3101</v>
      </c>
      <c r="G3273" s="1476"/>
      <c r="H3273" s="1477"/>
      <c r="I3273" s="424">
        <v>43</v>
      </c>
      <c r="J3273" s="417">
        <v>0.2</v>
      </c>
      <c r="K3273" s="954">
        <f t="shared" si="25"/>
        <v>8.6</v>
      </c>
      <c r="M3273" s="271"/>
      <c r="N3273" s="271"/>
      <c r="O3273" s="271"/>
    </row>
    <row r="3274" spans="3:15" s="421" customFormat="1" ht="15.6" customHeight="1">
      <c r="C3274" s="391">
        <v>1296</v>
      </c>
      <c r="D3274" s="414" t="s">
        <v>2220</v>
      </c>
      <c r="E3274" s="417" t="s">
        <v>3201</v>
      </c>
      <c r="F3274" s="1475" t="s">
        <v>3101</v>
      </c>
      <c r="G3274" s="1476"/>
      <c r="H3274" s="1477"/>
      <c r="I3274" s="424">
        <v>43</v>
      </c>
      <c r="J3274" s="417">
        <v>0.2</v>
      </c>
      <c r="K3274" s="954">
        <f t="shared" si="25"/>
        <v>8.6</v>
      </c>
      <c r="M3274" s="271"/>
      <c r="N3274" s="271"/>
      <c r="O3274" s="271"/>
    </row>
    <row r="3275" spans="3:15" s="421" customFormat="1" ht="15.6" customHeight="1">
      <c r="C3275" s="391">
        <v>1297</v>
      </c>
      <c r="D3275" s="414" t="s">
        <v>2220</v>
      </c>
      <c r="E3275" s="417" t="s">
        <v>3201</v>
      </c>
      <c r="F3275" s="1475" t="s">
        <v>3101</v>
      </c>
      <c r="G3275" s="1476"/>
      <c r="H3275" s="1477"/>
      <c r="I3275" s="424">
        <v>43</v>
      </c>
      <c r="J3275" s="417">
        <v>0.2</v>
      </c>
      <c r="K3275" s="954">
        <f t="shared" si="25"/>
        <v>8.6</v>
      </c>
      <c r="M3275" s="271"/>
      <c r="N3275" s="271"/>
      <c r="O3275" s="271"/>
    </row>
    <row r="3276" spans="3:15" s="421" customFormat="1" ht="15.6" customHeight="1">
      <c r="C3276" s="391">
        <v>1298</v>
      </c>
      <c r="D3276" s="414" t="s">
        <v>2220</v>
      </c>
      <c r="E3276" s="417" t="s">
        <v>3201</v>
      </c>
      <c r="F3276" s="1475" t="s">
        <v>3101</v>
      </c>
      <c r="G3276" s="1476"/>
      <c r="H3276" s="1477"/>
      <c r="I3276" s="424">
        <v>86</v>
      </c>
      <c r="J3276" s="417">
        <v>0.2</v>
      </c>
      <c r="K3276" s="954">
        <f t="shared" si="25"/>
        <v>17.2</v>
      </c>
      <c r="M3276" s="271"/>
      <c r="N3276" s="271"/>
      <c r="O3276" s="271"/>
    </row>
    <row r="3277" spans="3:15" s="421" customFormat="1" ht="15.6" customHeight="1">
      <c r="C3277" s="391">
        <v>1299</v>
      </c>
      <c r="D3277" s="414" t="s">
        <v>2220</v>
      </c>
      <c r="E3277" s="417" t="s">
        <v>3201</v>
      </c>
      <c r="F3277" s="1475" t="s">
        <v>3101</v>
      </c>
      <c r="G3277" s="1476"/>
      <c r="H3277" s="1477"/>
      <c r="I3277" s="424">
        <v>43</v>
      </c>
      <c r="J3277" s="417">
        <v>0.2</v>
      </c>
      <c r="K3277" s="954">
        <f t="shared" si="25"/>
        <v>8.6</v>
      </c>
      <c r="M3277" s="271"/>
      <c r="N3277" s="271"/>
      <c r="O3277" s="271"/>
    </row>
    <row r="3278" spans="3:15" s="421" customFormat="1" ht="15.6" customHeight="1">
      <c r="C3278" s="391">
        <v>1300</v>
      </c>
      <c r="D3278" s="414" t="s">
        <v>2220</v>
      </c>
      <c r="E3278" s="417" t="s">
        <v>3201</v>
      </c>
      <c r="F3278" s="1475" t="s">
        <v>3101</v>
      </c>
      <c r="G3278" s="1476"/>
      <c r="H3278" s="1477"/>
      <c r="I3278" s="424">
        <v>9</v>
      </c>
      <c r="J3278" s="417">
        <v>0.2</v>
      </c>
      <c r="K3278" s="954">
        <f t="shared" si="25"/>
        <v>1.8</v>
      </c>
      <c r="M3278" s="271"/>
      <c r="N3278" s="271"/>
      <c r="O3278" s="271"/>
    </row>
    <row r="3279" spans="3:15" s="421" customFormat="1" ht="15.6" customHeight="1">
      <c r="C3279" s="391">
        <v>1301</v>
      </c>
      <c r="D3279" s="414" t="s">
        <v>2220</v>
      </c>
      <c r="E3279" s="417" t="s">
        <v>3201</v>
      </c>
      <c r="F3279" s="1475" t="s">
        <v>3101</v>
      </c>
      <c r="G3279" s="1476"/>
      <c r="H3279" s="1477"/>
      <c r="I3279" s="424">
        <v>32</v>
      </c>
      <c r="J3279" s="417">
        <v>0.2</v>
      </c>
      <c r="K3279" s="954">
        <f t="shared" si="25"/>
        <v>6.4</v>
      </c>
      <c r="M3279" s="271"/>
      <c r="N3279" s="271"/>
      <c r="O3279" s="271"/>
    </row>
    <row r="3280" spans="3:15" s="421" customFormat="1" ht="15.6" customHeight="1">
      <c r="C3280" s="391">
        <v>1302</v>
      </c>
      <c r="D3280" s="414" t="s">
        <v>2220</v>
      </c>
      <c r="E3280" s="417" t="s">
        <v>3201</v>
      </c>
      <c r="F3280" s="1475" t="s">
        <v>3101</v>
      </c>
      <c r="G3280" s="1476"/>
      <c r="H3280" s="1477"/>
      <c r="I3280" s="424">
        <v>64</v>
      </c>
      <c r="J3280" s="417">
        <v>0.2</v>
      </c>
      <c r="K3280" s="954">
        <f t="shared" si="25"/>
        <v>12.8</v>
      </c>
      <c r="M3280" s="271"/>
      <c r="N3280" s="271"/>
      <c r="O3280" s="271"/>
    </row>
    <row r="3281" spans="3:15" s="421" customFormat="1" ht="15.6" customHeight="1">
      <c r="C3281" s="391">
        <v>1303</v>
      </c>
      <c r="D3281" s="414" t="s">
        <v>2220</v>
      </c>
      <c r="E3281" s="417" t="s">
        <v>3201</v>
      </c>
      <c r="F3281" s="1475" t="s">
        <v>3101</v>
      </c>
      <c r="G3281" s="1476"/>
      <c r="H3281" s="1477"/>
      <c r="I3281" s="424">
        <v>25</v>
      </c>
      <c r="J3281" s="417">
        <v>0.2</v>
      </c>
      <c r="K3281" s="954">
        <f t="shared" si="25"/>
        <v>5</v>
      </c>
      <c r="M3281" s="271"/>
      <c r="N3281" s="271"/>
      <c r="O3281" s="271"/>
    </row>
    <row r="3282" spans="3:15" s="421" customFormat="1" ht="15.6" customHeight="1">
      <c r="C3282" s="391">
        <v>1304</v>
      </c>
      <c r="D3282" s="414" t="s">
        <v>2220</v>
      </c>
      <c r="E3282" s="417" t="s">
        <v>3202</v>
      </c>
      <c r="F3282" s="1475" t="s">
        <v>3102</v>
      </c>
      <c r="G3282" s="1476"/>
      <c r="H3282" s="1477"/>
      <c r="I3282" s="424">
        <v>34</v>
      </c>
      <c r="J3282" s="417">
        <v>0.2</v>
      </c>
      <c r="K3282" s="954">
        <f t="shared" si="25"/>
        <v>6.8000000000000007</v>
      </c>
      <c r="M3282" s="271"/>
      <c r="N3282" s="271"/>
      <c r="O3282" s="271"/>
    </row>
    <row r="3283" spans="3:15" s="421" customFormat="1" ht="15.6" customHeight="1">
      <c r="C3283" s="391">
        <v>1305</v>
      </c>
      <c r="D3283" s="414" t="s">
        <v>2220</v>
      </c>
      <c r="E3283" s="417" t="s">
        <v>3202</v>
      </c>
      <c r="F3283" s="1475" t="s">
        <v>3102</v>
      </c>
      <c r="G3283" s="1476"/>
      <c r="H3283" s="1477"/>
      <c r="I3283" s="424">
        <v>14</v>
      </c>
      <c r="J3283" s="417">
        <v>0.2</v>
      </c>
      <c r="K3283" s="954">
        <f t="shared" si="25"/>
        <v>2.8000000000000003</v>
      </c>
      <c r="M3283" s="271"/>
      <c r="N3283" s="271"/>
      <c r="O3283" s="271"/>
    </row>
    <row r="3284" spans="3:15" s="421" customFormat="1" ht="15.6" customHeight="1">
      <c r="C3284" s="391">
        <v>1306</v>
      </c>
      <c r="D3284" s="414" t="s">
        <v>2220</v>
      </c>
      <c r="E3284" s="417" t="s">
        <v>3202</v>
      </c>
      <c r="F3284" s="1475" t="s">
        <v>3102</v>
      </c>
      <c r="G3284" s="1476"/>
      <c r="H3284" s="1477"/>
      <c r="I3284" s="424">
        <v>46</v>
      </c>
      <c r="J3284" s="417">
        <v>0.2</v>
      </c>
      <c r="K3284" s="954">
        <f t="shared" si="25"/>
        <v>9.2000000000000011</v>
      </c>
      <c r="M3284" s="271"/>
      <c r="N3284" s="271"/>
      <c r="O3284" s="271"/>
    </row>
    <row r="3285" spans="3:15" s="421" customFormat="1" ht="15.6" customHeight="1">
      <c r="C3285" s="391">
        <v>1307</v>
      </c>
      <c r="D3285" s="414" t="s">
        <v>2220</v>
      </c>
      <c r="E3285" s="417" t="s">
        <v>3202</v>
      </c>
      <c r="F3285" s="1475" t="s">
        <v>3102</v>
      </c>
      <c r="G3285" s="1476"/>
      <c r="H3285" s="1477"/>
      <c r="I3285" s="424">
        <v>1</v>
      </c>
      <c r="J3285" s="417">
        <v>0.2</v>
      </c>
      <c r="K3285" s="954">
        <f t="shared" si="25"/>
        <v>0.2</v>
      </c>
      <c r="M3285" s="271"/>
      <c r="N3285" s="271"/>
      <c r="O3285" s="271"/>
    </row>
    <row r="3286" spans="3:15" s="421" customFormat="1" ht="15.6" customHeight="1">
      <c r="C3286" s="391">
        <v>1308</v>
      </c>
      <c r="D3286" s="414" t="s">
        <v>2220</v>
      </c>
      <c r="E3286" s="417" t="s">
        <v>3202</v>
      </c>
      <c r="F3286" s="1475" t="s">
        <v>3102</v>
      </c>
      <c r="G3286" s="1476"/>
      <c r="H3286" s="1477"/>
      <c r="I3286" s="424">
        <v>3</v>
      </c>
      <c r="J3286" s="417">
        <v>0.2</v>
      </c>
      <c r="K3286" s="954">
        <f t="shared" si="25"/>
        <v>0.60000000000000009</v>
      </c>
      <c r="M3286" s="271"/>
      <c r="N3286" s="271"/>
      <c r="O3286" s="271"/>
    </row>
    <row r="3287" spans="3:15" s="421" customFormat="1" ht="15.6" customHeight="1">
      <c r="C3287" s="391">
        <v>1309</v>
      </c>
      <c r="D3287" s="414" t="s">
        <v>2220</v>
      </c>
      <c r="E3287" s="417" t="s">
        <v>3202</v>
      </c>
      <c r="F3287" s="1475" t="s">
        <v>3102</v>
      </c>
      <c r="G3287" s="1476"/>
      <c r="H3287" s="1477"/>
      <c r="I3287" s="424">
        <v>118</v>
      </c>
      <c r="J3287" s="417">
        <v>0.2</v>
      </c>
      <c r="K3287" s="954">
        <f t="shared" ref="K3287:K3350" si="26">I3287*J3287</f>
        <v>23.6</v>
      </c>
      <c r="M3287" s="271"/>
      <c r="N3287" s="271"/>
      <c r="O3287" s="271"/>
    </row>
    <row r="3288" spans="3:15" s="421" customFormat="1" ht="15.6" customHeight="1">
      <c r="C3288" s="391">
        <v>1310</v>
      </c>
      <c r="D3288" s="414" t="s">
        <v>2220</v>
      </c>
      <c r="E3288" s="417" t="s">
        <v>3202</v>
      </c>
      <c r="F3288" s="1475" t="s">
        <v>3102</v>
      </c>
      <c r="G3288" s="1476"/>
      <c r="H3288" s="1477"/>
      <c r="I3288" s="424">
        <v>20</v>
      </c>
      <c r="J3288" s="417">
        <v>0.2</v>
      </c>
      <c r="K3288" s="954">
        <f t="shared" si="26"/>
        <v>4</v>
      </c>
      <c r="M3288" s="271"/>
      <c r="N3288" s="271"/>
      <c r="O3288" s="271"/>
    </row>
    <row r="3289" spans="3:15" s="421" customFormat="1" ht="15.6" customHeight="1">
      <c r="C3289" s="391">
        <v>1311</v>
      </c>
      <c r="D3289" s="414" t="s">
        <v>2220</v>
      </c>
      <c r="E3289" s="417" t="s">
        <v>3202</v>
      </c>
      <c r="F3289" s="1475" t="s">
        <v>3102</v>
      </c>
      <c r="G3289" s="1476"/>
      <c r="H3289" s="1477"/>
      <c r="I3289" s="424">
        <v>82</v>
      </c>
      <c r="J3289" s="417">
        <v>0.2</v>
      </c>
      <c r="K3289" s="954">
        <f t="shared" si="26"/>
        <v>16.400000000000002</v>
      </c>
      <c r="M3289" s="271"/>
      <c r="N3289" s="271"/>
      <c r="O3289" s="271"/>
    </row>
    <row r="3290" spans="3:15" s="421" customFormat="1" ht="15.6" customHeight="1">
      <c r="C3290" s="391">
        <v>1312</v>
      </c>
      <c r="D3290" s="414" t="s">
        <v>2220</v>
      </c>
      <c r="E3290" s="417" t="s">
        <v>3202</v>
      </c>
      <c r="F3290" s="1475" t="s">
        <v>3102</v>
      </c>
      <c r="G3290" s="1476"/>
      <c r="H3290" s="1477"/>
      <c r="I3290" s="424">
        <v>86</v>
      </c>
      <c r="J3290" s="417">
        <v>0.2</v>
      </c>
      <c r="K3290" s="954">
        <f t="shared" si="26"/>
        <v>17.2</v>
      </c>
      <c r="M3290" s="271"/>
      <c r="N3290" s="271"/>
      <c r="O3290" s="271"/>
    </row>
    <row r="3291" spans="3:15" s="421" customFormat="1" ht="15.6" customHeight="1">
      <c r="C3291" s="391">
        <v>1313</v>
      </c>
      <c r="D3291" s="414" t="s">
        <v>2220</v>
      </c>
      <c r="E3291" s="417" t="s">
        <v>3202</v>
      </c>
      <c r="F3291" s="1475" t="s">
        <v>3102</v>
      </c>
      <c r="G3291" s="1476"/>
      <c r="H3291" s="1477"/>
      <c r="I3291" s="424">
        <v>2</v>
      </c>
      <c r="J3291" s="417">
        <v>0.2</v>
      </c>
      <c r="K3291" s="954">
        <f t="shared" si="26"/>
        <v>0.4</v>
      </c>
      <c r="M3291" s="271"/>
      <c r="N3291" s="271"/>
      <c r="O3291" s="271"/>
    </row>
    <row r="3292" spans="3:15" s="421" customFormat="1" ht="15.6" customHeight="1">
      <c r="C3292" s="391">
        <v>1314</v>
      </c>
      <c r="D3292" s="414" t="s">
        <v>2220</v>
      </c>
      <c r="E3292" s="417" t="s">
        <v>3202</v>
      </c>
      <c r="F3292" s="1475" t="s">
        <v>3102</v>
      </c>
      <c r="G3292" s="1476"/>
      <c r="H3292" s="1477"/>
      <c r="I3292" s="424">
        <v>7</v>
      </c>
      <c r="J3292" s="417">
        <v>0.2</v>
      </c>
      <c r="K3292" s="954">
        <f t="shared" si="26"/>
        <v>1.4000000000000001</v>
      </c>
      <c r="M3292" s="271"/>
      <c r="N3292" s="271"/>
      <c r="O3292" s="271"/>
    </row>
    <row r="3293" spans="3:15" s="421" customFormat="1" ht="15.6" customHeight="1">
      <c r="C3293" s="391">
        <v>1315</v>
      </c>
      <c r="D3293" s="414" t="s">
        <v>2220</v>
      </c>
      <c r="E3293" s="417" t="s">
        <v>3202</v>
      </c>
      <c r="F3293" s="1475" t="s">
        <v>3102</v>
      </c>
      <c r="G3293" s="1476"/>
      <c r="H3293" s="1477"/>
      <c r="I3293" s="424">
        <v>17</v>
      </c>
      <c r="J3293" s="417">
        <v>0.2</v>
      </c>
      <c r="K3293" s="954">
        <f t="shared" si="26"/>
        <v>3.4000000000000004</v>
      </c>
      <c r="M3293" s="271"/>
      <c r="N3293" s="271"/>
      <c r="O3293" s="271"/>
    </row>
    <row r="3294" spans="3:15" s="421" customFormat="1" ht="15.6" customHeight="1">
      <c r="C3294" s="391">
        <v>1316</v>
      </c>
      <c r="D3294" s="414" t="s">
        <v>2220</v>
      </c>
      <c r="E3294" s="417" t="s">
        <v>3202</v>
      </c>
      <c r="F3294" s="1475" t="s">
        <v>3102</v>
      </c>
      <c r="G3294" s="1476"/>
      <c r="H3294" s="1477"/>
      <c r="I3294" s="424">
        <v>40</v>
      </c>
      <c r="J3294" s="417">
        <v>0.2</v>
      </c>
      <c r="K3294" s="954">
        <f t="shared" si="26"/>
        <v>8</v>
      </c>
      <c r="M3294" s="271"/>
      <c r="N3294" s="271"/>
      <c r="O3294" s="271"/>
    </row>
    <row r="3295" spans="3:15" s="421" customFormat="1" ht="15.6" customHeight="1">
      <c r="C3295" s="391">
        <v>1317</v>
      </c>
      <c r="D3295" s="414" t="s">
        <v>2220</v>
      </c>
      <c r="E3295" s="417" t="s">
        <v>3202</v>
      </c>
      <c r="F3295" s="1475" t="s">
        <v>3102</v>
      </c>
      <c r="G3295" s="1476"/>
      <c r="H3295" s="1477"/>
      <c r="I3295" s="424">
        <v>88</v>
      </c>
      <c r="J3295" s="417">
        <v>0.2</v>
      </c>
      <c r="K3295" s="954">
        <f t="shared" si="26"/>
        <v>17.600000000000001</v>
      </c>
      <c r="M3295" s="271"/>
      <c r="N3295" s="271"/>
      <c r="O3295" s="271"/>
    </row>
    <row r="3296" spans="3:15" s="421" customFormat="1" ht="15.6" customHeight="1">
      <c r="C3296" s="391">
        <v>1318</v>
      </c>
      <c r="D3296" s="414" t="s">
        <v>2220</v>
      </c>
      <c r="E3296" s="417" t="s">
        <v>3202</v>
      </c>
      <c r="F3296" s="1475" t="s">
        <v>3102</v>
      </c>
      <c r="G3296" s="1476"/>
      <c r="H3296" s="1477"/>
      <c r="I3296" s="424">
        <v>43</v>
      </c>
      <c r="J3296" s="417">
        <v>0.2</v>
      </c>
      <c r="K3296" s="954">
        <f t="shared" si="26"/>
        <v>8.6</v>
      </c>
      <c r="M3296" s="271"/>
      <c r="N3296" s="271"/>
      <c r="O3296" s="271"/>
    </row>
    <row r="3297" spans="3:15" s="421" customFormat="1" ht="15.6" customHeight="1">
      <c r="C3297" s="391">
        <v>1319</v>
      </c>
      <c r="D3297" s="414" t="s">
        <v>2220</v>
      </c>
      <c r="E3297" s="417" t="s">
        <v>3202</v>
      </c>
      <c r="F3297" s="1475" t="s">
        <v>3102</v>
      </c>
      <c r="G3297" s="1476"/>
      <c r="H3297" s="1477"/>
      <c r="I3297" s="424">
        <v>43</v>
      </c>
      <c r="J3297" s="417">
        <v>0.2</v>
      </c>
      <c r="K3297" s="954">
        <f t="shared" si="26"/>
        <v>8.6</v>
      </c>
      <c r="M3297" s="271"/>
      <c r="N3297" s="271"/>
      <c r="O3297" s="271"/>
    </row>
    <row r="3298" spans="3:15" s="421" customFormat="1" ht="15.6" customHeight="1">
      <c r="C3298" s="391">
        <v>1320</v>
      </c>
      <c r="D3298" s="414" t="s">
        <v>2220</v>
      </c>
      <c r="E3298" s="417" t="s">
        <v>3202</v>
      </c>
      <c r="F3298" s="1475" t="s">
        <v>3102</v>
      </c>
      <c r="G3298" s="1476"/>
      <c r="H3298" s="1477"/>
      <c r="I3298" s="424">
        <v>86</v>
      </c>
      <c r="J3298" s="417">
        <v>0.2</v>
      </c>
      <c r="K3298" s="954">
        <f t="shared" si="26"/>
        <v>17.2</v>
      </c>
      <c r="M3298" s="271"/>
      <c r="N3298" s="271"/>
      <c r="O3298" s="271"/>
    </row>
    <row r="3299" spans="3:15" s="421" customFormat="1" ht="15.6" customHeight="1">
      <c r="C3299" s="391">
        <v>1321</v>
      </c>
      <c r="D3299" s="414" t="s">
        <v>2220</v>
      </c>
      <c r="E3299" s="417" t="s">
        <v>3202</v>
      </c>
      <c r="F3299" s="1475" t="s">
        <v>3102</v>
      </c>
      <c r="G3299" s="1476"/>
      <c r="H3299" s="1477"/>
      <c r="I3299" s="424">
        <v>43</v>
      </c>
      <c r="J3299" s="417">
        <v>0.2</v>
      </c>
      <c r="K3299" s="954">
        <f t="shared" si="26"/>
        <v>8.6</v>
      </c>
      <c r="M3299" s="271"/>
      <c r="N3299" s="271"/>
      <c r="O3299" s="271"/>
    </row>
    <row r="3300" spans="3:15" s="421" customFormat="1" ht="15.6" customHeight="1">
      <c r="C3300" s="391">
        <v>1322</v>
      </c>
      <c r="D3300" s="414" t="s">
        <v>2220</v>
      </c>
      <c r="E3300" s="417" t="s">
        <v>3202</v>
      </c>
      <c r="F3300" s="1475" t="s">
        <v>3102</v>
      </c>
      <c r="G3300" s="1476"/>
      <c r="H3300" s="1477"/>
      <c r="I3300" s="424">
        <v>129</v>
      </c>
      <c r="J3300" s="417">
        <v>0.2</v>
      </c>
      <c r="K3300" s="954">
        <f t="shared" si="26"/>
        <v>25.8</v>
      </c>
      <c r="M3300" s="271"/>
      <c r="N3300" s="271"/>
      <c r="O3300" s="271"/>
    </row>
    <row r="3301" spans="3:15" s="421" customFormat="1" ht="15.6" customHeight="1">
      <c r="C3301" s="391">
        <v>1323</v>
      </c>
      <c r="D3301" s="414" t="s">
        <v>2220</v>
      </c>
      <c r="E3301" s="417" t="s">
        <v>3202</v>
      </c>
      <c r="F3301" s="1475" t="s">
        <v>3102</v>
      </c>
      <c r="G3301" s="1476"/>
      <c r="H3301" s="1477"/>
      <c r="I3301" s="424">
        <v>78</v>
      </c>
      <c r="J3301" s="417">
        <v>0.2</v>
      </c>
      <c r="K3301" s="954">
        <f t="shared" si="26"/>
        <v>15.600000000000001</v>
      </c>
      <c r="M3301" s="271"/>
      <c r="N3301" s="271"/>
      <c r="O3301" s="271"/>
    </row>
    <row r="3302" spans="3:15" s="421" customFormat="1" ht="15.6" customHeight="1">
      <c r="C3302" s="391">
        <v>1324</v>
      </c>
      <c r="D3302" s="414" t="s">
        <v>2220</v>
      </c>
      <c r="E3302" s="417" t="s">
        <v>3202</v>
      </c>
      <c r="F3302" s="1475" t="s">
        <v>3102</v>
      </c>
      <c r="G3302" s="1476"/>
      <c r="H3302" s="1477"/>
      <c r="I3302" s="424">
        <v>2</v>
      </c>
      <c r="J3302" s="417">
        <v>0.2</v>
      </c>
      <c r="K3302" s="954">
        <f t="shared" si="26"/>
        <v>0.4</v>
      </c>
      <c r="M3302" s="271"/>
      <c r="N3302" s="271"/>
      <c r="O3302" s="271"/>
    </row>
    <row r="3303" spans="3:15" s="421" customFormat="1" ht="15.6" customHeight="1">
      <c r="C3303" s="391">
        <v>1325</v>
      </c>
      <c r="D3303" s="414" t="s">
        <v>2220</v>
      </c>
      <c r="E3303" s="417" t="s">
        <v>3202</v>
      </c>
      <c r="F3303" s="1475" t="s">
        <v>3102</v>
      </c>
      <c r="G3303" s="1476"/>
      <c r="H3303" s="1477"/>
      <c r="I3303" s="424">
        <v>46</v>
      </c>
      <c r="J3303" s="417">
        <v>0.2</v>
      </c>
      <c r="K3303" s="954">
        <f t="shared" si="26"/>
        <v>9.2000000000000011</v>
      </c>
      <c r="M3303" s="271"/>
      <c r="N3303" s="271"/>
      <c r="O3303" s="271"/>
    </row>
    <row r="3304" spans="3:15" s="421" customFormat="1" ht="15.6" customHeight="1">
      <c r="C3304" s="391">
        <v>1326</v>
      </c>
      <c r="D3304" s="414" t="s">
        <v>2220</v>
      </c>
      <c r="E3304" s="417" t="s">
        <v>3202</v>
      </c>
      <c r="F3304" s="1475" t="s">
        <v>3102</v>
      </c>
      <c r="G3304" s="1476"/>
      <c r="H3304" s="1477"/>
      <c r="I3304" s="424">
        <v>43</v>
      </c>
      <c r="J3304" s="417">
        <v>0.2</v>
      </c>
      <c r="K3304" s="954">
        <f t="shared" si="26"/>
        <v>8.6</v>
      </c>
      <c r="M3304" s="271"/>
      <c r="N3304" s="271"/>
      <c r="O3304" s="271"/>
    </row>
    <row r="3305" spans="3:15" s="421" customFormat="1" ht="15.6" customHeight="1">
      <c r="C3305" s="391">
        <v>1327</v>
      </c>
      <c r="D3305" s="414" t="s">
        <v>2220</v>
      </c>
      <c r="E3305" s="417" t="s">
        <v>3202</v>
      </c>
      <c r="F3305" s="1475" t="s">
        <v>3102</v>
      </c>
      <c r="G3305" s="1476"/>
      <c r="H3305" s="1477"/>
      <c r="I3305" s="424">
        <v>43</v>
      </c>
      <c r="J3305" s="417">
        <v>0.2</v>
      </c>
      <c r="K3305" s="954">
        <f t="shared" si="26"/>
        <v>8.6</v>
      </c>
      <c r="M3305" s="271"/>
      <c r="N3305" s="271"/>
      <c r="O3305" s="271"/>
    </row>
    <row r="3306" spans="3:15" s="421" customFormat="1" ht="15.6" customHeight="1">
      <c r="C3306" s="391">
        <v>1328</v>
      </c>
      <c r="D3306" s="414" t="s">
        <v>2220</v>
      </c>
      <c r="E3306" s="417" t="s">
        <v>3202</v>
      </c>
      <c r="F3306" s="1475" t="s">
        <v>3102</v>
      </c>
      <c r="G3306" s="1476"/>
      <c r="H3306" s="1477"/>
      <c r="I3306" s="424">
        <v>129</v>
      </c>
      <c r="J3306" s="417">
        <v>0.2</v>
      </c>
      <c r="K3306" s="954">
        <f t="shared" si="26"/>
        <v>25.8</v>
      </c>
      <c r="M3306" s="271"/>
      <c r="N3306" s="271"/>
      <c r="O3306" s="271"/>
    </row>
    <row r="3307" spans="3:15" s="421" customFormat="1" ht="15.6" customHeight="1">
      <c r="C3307" s="391">
        <v>1329</v>
      </c>
      <c r="D3307" s="414" t="s">
        <v>2220</v>
      </c>
      <c r="E3307" s="417" t="s">
        <v>3202</v>
      </c>
      <c r="F3307" s="1475" t="s">
        <v>3102</v>
      </c>
      <c r="G3307" s="1476"/>
      <c r="H3307" s="1477"/>
      <c r="I3307" s="424">
        <v>24</v>
      </c>
      <c r="J3307" s="417">
        <v>0.2</v>
      </c>
      <c r="K3307" s="954">
        <f t="shared" si="26"/>
        <v>4.8000000000000007</v>
      </c>
      <c r="M3307" s="271"/>
      <c r="N3307" s="271"/>
      <c r="O3307" s="271"/>
    </row>
    <row r="3308" spans="3:15" s="421" customFormat="1" ht="15.6" customHeight="1">
      <c r="C3308" s="391">
        <v>1330</v>
      </c>
      <c r="D3308" s="414" t="s">
        <v>2220</v>
      </c>
      <c r="E3308" s="417" t="s">
        <v>3202</v>
      </c>
      <c r="F3308" s="1475" t="s">
        <v>3102</v>
      </c>
      <c r="G3308" s="1476"/>
      <c r="H3308" s="1477"/>
      <c r="I3308" s="424">
        <v>9</v>
      </c>
      <c r="J3308" s="417">
        <v>0.2</v>
      </c>
      <c r="K3308" s="954">
        <f t="shared" si="26"/>
        <v>1.8</v>
      </c>
      <c r="M3308" s="271"/>
      <c r="N3308" s="271"/>
      <c r="O3308" s="271"/>
    </row>
    <row r="3309" spans="3:15" s="421" customFormat="1" ht="15.6" customHeight="1">
      <c r="C3309" s="391">
        <v>1331</v>
      </c>
      <c r="D3309" s="414" t="s">
        <v>2220</v>
      </c>
      <c r="E3309" s="417" t="s">
        <v>3202</v>
      </c>
      <c r="F3309" s="1475" t="s">
        <v>3102</v>
      </c>
      <c r="G3309" s="1476"/>
      <c r="H3309" s="1477"/>
      <c r="I3309" s="424">
        <v>32</v>
      </c>
      <c r="J3309" s="417">
        <v>0.2</v>
      </c>
      <c r="K3309" s="954">
        <f t="shared" si="26"/>
        <v>6.4</v>
      </c>
      <c r="M3309" s="271"/>
      <c r="N3309" s="271"/>
      <c r="O3309" s="271"/>
    </row>
    <row r="3310" spans="3:15" s="421" customFormat="1" ht="15.6" customHeight="1">
      <c r="C3310" s="391">
        <v>1332</v>
      </c>
      <c r="D3310" s="414" t="s">
        <v>2220</v>
      </c>
      <c r="E3310" s="417" t="s">
        <v>3202</v>
      </c>
      <c r="F3310" s="1475" t="s">
        <v>3102</v>
      </c>
      <c r="G3310" s="1476"/>
      <c r="H3310" s="1477"/>
      <c r="I3310" s="424">
        <v>17</v>
      </c>
      <c r="J3310" s="417">
        <v>0.2</v>
      </c>
      <c r="K3310" s="954">
        <f t="shared" si="26"/>
        <v>3.4000000000000004</v>
      </c>
      <c r="M3310" s="271"/>
      <c r="N3310" s="271"/>
      <c r="O3310" s="271"/>
    </row>
    <row r="3311" spans="3:15" s="421" customFormat="1" ht="15.6" customHeight="1">
      <c r="C3311" s="391">
        <v>1333</v>
      </c>
      <c r="D3311" s="414" t="s">
        <v>2220</v>
      </c>
      <c r="E3311" s="417" t="s">
        <v>3202</v>
      </c>
      <c r="F3311" s="1475" t="s">
        <v>3102</v>
      </c>
      <c r="G3311" s="1476"/>
      <c r="H3311" s="1477"/>
      <c r="I3311" s="424">
        <v>108</v>
      </c>
      <c r="J3311" s="417">
        <v>0.2</v>
      </c>
      <c r="K3311" s="954">
        <f t="shared" si="26"/>
        <v>21.6</v>
      </c>
      <c r="M3311" s="271"/>
      <c r="N3311" s="271"/>
      <c r="O3311" s="271"/>
    </row>
    <row r="3312" spans="3:15" s="421" customFormat="1" ht="15.6" customHeight="1">
      <c r="C3312" s="391">
        <v>1334</v>
      </c>
      <c r="D3312" s="414" t="s">
        <v>2220</v>
      </c>
      <c r="E3312" s="417" t="s">
        <v>3202</v>
      </c>
      <c r="F3312" s="1475" t="s">
        <v>3102</v>
      </c>
      <c r="G3312" s="1476"/>
      <c r="H3312" s="1477"/>
      <c r="I3312" s="424">
        <v>25</v>
      </c>
      <c r="J3312" s="417">
        <v>0.2</v>
      </c>
      <c r="K3312" s="954">
        <f t="shared" si="26"/>
        <v>5</v>
      </c>
      <c r="M3312" s="271"/>
      <c r="N3312" s="271"/>
      <c r="O3312" s="271"/>
    </row>
    <row r="3313" spans="3:15" s="421" customFormat="1" ht="15.6" customHeight="1">
      <c r="C3313" s="391">
        <v>1335</v>
      </c>
      <c r="D3313" s="414" t="s">
        <v>2220</v>
      </c>
      <c r="E3313" s="417" t="s">
        <v>3202</v>
      </c>
      <c r="F3313" s="1475" t="s">
        <v>3102</v>
      </c>
      <c r="G3313" s="1476"/>
      <c r="H3313" s="1477"/>
      <c r="I3313" s="424">
        <v>58</v>
      </c>
      <c r="J3313" s="417">
        <v>0.2</v>
      </c>
      <c r="K3313" s="954">
        <f t="shared" si="26"/>
        <v>11.600000000000001</v>
      </c>
      <c r="M3313" s="271"/>
      <c r="N3313" s="271"/>
      <c r="O3313" s="271"/>
    </row>
    <row r="3314" spans="3:15" s="421" customFormat="1" ht="15.6" customHeight="1">
      <c r="C3314" s="391">
        <v>1336</v>
      </c>
      <c r="D3314" s="414" t="s">
        <v>2220</v>
      </c>
      <c r="E3314" s="417" t="s">
        <v>3203</v>
      </c>
      <c r="F3314" s="1475" t="s">
        <v>3103</v>
      </c>
      <c r="G3314" s="1476"/>
      <c r="H3314" s="1477"/>
      <c r="I3314" s="424">
        <v>17</v>
      </c>
      <c r="J3314" s="417">
        <v>0.2</v>
      </c>
      <c r="K3314" s="954">
        <f t="shared" si="26"/>
        <v>3.4000000000000004</v>
      </c>
      <c r="M3314" s="271"/>
      <c r="N3314" s="271"/>
      <c r="O3314" s="271"/>
    </row>
    <row r="3315" spans="3:15" s="421" customFormat="1" ht="15.6" customHeight="1">
      <c r="C3315" s="391">
        <v>1337</v>
      </c>
      <c r="D3315" s="414" t="s">
        <v>2220</v>
      </c>
      <c r="E3315" s="417" t="s">
        <v>3203</v>
      </c>
      <c r="F3315" s="1475" t="s">
        <v>3103</v>
      </c>
      <c r="G3315" s="1476"/>
      <c r="H3315" s="1477"/>
      <c r="I3315" s="424">
        <v>48</v>
      </c>
      <c r="J3315" s="417">
        <v>0.2</v>
      </c>
      <c r="K3315" s="954">
        <f t="shared" si="26"/>
        <v>9.6000000000000014</v>
      </c>
      <c r="M3315" s="271"/>
      <c r="N3315" s="271"/>
      <c r="O3315" s="271"/>
    </row>
    <row r="3316" spans="3:15" s="421" customFormat="1" ht="15.6" customHeight="1">
      <c r="C3316" s="391">
        <v>1338</v>
      </c>
      <c r="D3316" s="414" t="s">
        <v>2220</v>
      </c>
      <c r="E3316" s="417" t="s">
        <v>3203</v>
      </c>
      <c r="F3316" s="1475" t="s">
        <v>3103</v>
      </c>
      <c r="G3316" s="1476"/>
      <c r="H3316" s="1477"/>
      <c r="I3316" s="424">
        <v>16</v>
      </c>
      <c r="J3316" s="417">
        <v>0.2</v>
      </c>
      <c r="K3316" s="954">
        <f t="shared" si="26"/>
        <v>3.2</v>
      </c>
      <c r="M3316" s="271"/>
      <c r="N3316" s="271"/>
      <c r="O3316" s="271"/>
    </row>
    <row r="3317" spans="3:15" s="421" customFormat="1" ht="15.6" customHeight="1">
      <c r="C3317" s="391">
        <v>1339</v>
      </c>
      <c r="D3317" s="414" t="s">
        <v>2220</v>
      </c>
      <c r="E3317" s="417" t="s">
        <v>3203</v>
      </c>
      <c r="F3317" s="1475" t="s">
        <v>3103</v>
      </c>
      <c r="G3317" s="1476"/>
      <c r="H3317" s="1477"/>
      <c r="I3317" s="424">
        <v>70</v>
      </c>
      <c r="J3317" s="417">
        <v>0.2</v>
      </c>
      <c r="K3317" s="954">
        <f t="shared" si="26"/>
        <v>14</v>
      </c>
      <c r="M3317" s="271"/>
      <c r="N3317" s="271"/>
      <c r="O3317" s="271"/>
    </row>
    <row r="3318" spans="3:15" s="421" customFormat="1" ht="15.6" customHeight="1">
      <c r="C3318" s="391">
        <v>1340</v>
      </c>
      <c r="D3318" s="414" t="s">
        <v>2220</v>
      </c>
      <c r="E3318" s="417" t="s">
        <v>3203</v>
      </c>
      <c r="F3318" s="1475" t="s">
        <v>3103</v>
      </c>
      <c r="G3318" s="1476"/>
      <c r="H3318" s="1477"/>
      <c r="I3318" s="424">
        <v>1</v>
      </c>
      <c r="J3318" s="417">
        <v>0.2</v>
      </c>
      <c r="K3318" s="954">
        <f t="shared" si="26"/>
        <v>0.2</v>
      </c>
      <c r="M3318" s="271"/>
      <c r="N3318" s="271"/>
      <c r="O3318" s="271"/>
    </row>
    <row r="3319" spans="3:15" s="421" customFormat="1" ht="15.6" customHeight="1">
      <c r="C3319" s="391">
        <v>1341</v>
      </c>
      <c r="D3319" s="414" t="s">
        <v>2220</v>
      </c>
      <c r="E3319" s="417" t="s">
        <v>3203</v>
      </c>
      <c r="F3319" s="1475" t="s">
        <v>3103</v>
      </c>
      <c r="G3319" s="1476"/>
      <c r="H3319" s="1477"/>
      <c r="I3319" s="424">
        <v>60</v>
      </c>
      <c r="J3319" s="417">
        <v>0.2</v>
      </c>
      <c r="K3319" s="954">
        <f t="shared" si="26"/>
        <v>12</v>
      </c>
      <c r="M3319" s="271"/>
      <c r="N3319" s="271"/>
      <c r="O3319" s="271"/>
    </row>
    <row r="3320" spans="3:15" s="421" customFormat="1" ht="15.6" customHeight="1">
      <c r="C3320" s="391">
        <v>1342</v>
      </c>
      <c r="D3320" s="414" t="s">
        <v>2220</v>
      </c>
      <c r="E3320" s="417" t="s">
        <v>3203</v>
      </c>
      <c r="F3320" s="1475" t="s">
        <v>3103</v>
      </c>
      <c r="G3320" s="1476"/>
      <c r="H3320" s="1477"/>
      <c r="I3320" s="424">
        <v>60</v>
      </c>
      <c r="J3320" s="417">
        <v>0.2</v>
      </c>
      <c r="K3320" s="954">
        <f t="shared" si="26"/>
        <v>12</v>
      </c>
      <c r="M3320" s="271"/>
      <c r="N3320" s="271"/>
      <c r="O3320" s="271"/>
    </row>
    <row r="3321" spans="3:15" s="421" customFormat="1" ht="15.6" customHeight="1">
      <c r="C3321" s="391">
        <v>1343</v>
      </c>
      <c r="D3321" s="414" t="s">
        <v>2220</v>
      </c>
      <c r="E3321" s="417" t="s">
        <v>3203</v>
      </c>
      <c r="F3321" s="1475" t="s">
        <v>3103</v>
      </c>
      <c r="G3321" s="1476"/>
      <c r="H3321" s="1477"/>
      <c r="I3321" s="424">
        <v>43</v>
      </c>
      <c r="J3321" s="417">
        <v>0.2</v>
      </c>
      <c r="K3321" s="954">
        <f t="shared" si="26"/>
        <v>8.6</v>
      </c>
      <c r="M3321" s="271"/>
      <c r="N3321" s="271"/>
      <c r="O3321" s="271"/>
    </row>
    <row r="3322" spans="3:15" s="421" customFormat="1" ht="15.6" customHeight="1">
      <c r="C3322" s="391">
        <v>1344</v>
      </c>
      <c r="D3322" s="414" t="s">
        <v>2220</v>
      </c>
      <c r="E3322" s="417" t="s">
        <v>3203</v>
      </c>
      <c r="F3322" s="1475" t="s">
        <v>3103</v>
      </c>
      <c r="G3322" s="1476"/>
      <c r="H3322" s="1477"/>
      <c r="I3322" s="424">
        <v>92</v>
      </c>
      <c r="J3322" s="417">
        <v>0.2</v>
      </c>
      <c r="K3322" s="954">
        <f t="shared" si="26"/>
        <v>18.400000000000002</v>
      </c>
      <c r="M3322" s="271"/>
      <c r="N3322" s="271"/>
      <c r="O3322" s="271"/>
    </row>
    <row r="3323" spans="3:15" s="421" customFormat="1" ht="15.6" customHeight="1">
      <c r="C3323" s="391">
        <v>1345</v>
      </c>
      <c r="D3323" s="414" t="s">
        <v>2220</v>
      </c>
      <c r="E3323" s="417" t="s">
        <v>3203</v>
      </c>
      <c r="F3323" s="1475" t="s">
        <v>3103</v>
      </c>
      <c r="G3323" s="1476"/>
      <c r="H3323" s="1477"/>
      <c r="I3323" s="424">
        <v>43</v>
      </c>
      <c r="J3323" s="417">
        <v>0.2</v>
      </c>
      <c r="K3323" s="954">
        <f t="shared" si="26"/>
        <v>8.6</v>
      </c>
      <c r="M3323" s="271"/>
      <c r="N3323" s="271"/>
      <c r="O3323" s="271"/>
    </row>
    <row r="3324" spans="3:15" s="421" customFormat="1" ht="15.6" customHeight="1">
      <c r="C3324" s="391">
        <v>1346</v>
      </c>
      <c r="D3324" s="414" t="s">
        <v>2220</v>
      </c>
      <c r="E3324" s="417" t="s">
        <v>3203</v>
      </c>
      <c r="F3324" s="1475" t="s">
        <v>3103</v>
      </c>
      <c r="G3324" s="1476"/>
      <c r="H3324" s="1477"/>
      <c r="I3324" s="424">
        <v>22</v>
      </c>
      <c r="J3324" s="417">
        <v>0.2</v>
      </c>
      <c r="K3324" s="954">
        <f t="shared" si="26"/>
        <v>4.4000000000000004</v>
      </c>
      <c r="M3324" s="271"/>
      <c r="N3324" s="271"/>
      <c r="O3324" s="271"/>
    </row>
    <row r="3325" spans="3:15" s="421" customFormat="1" ht="15.6" customHeight="1">
      <c r="C3325" s="391">
        <v>1347</v>
      </c>
      <c r="D3325" s="414" t="s">
        <v>2220</v>
      </c>
      <c r="E3325" s="417" t="s">
        <v>3203</v>
      </c>
      <c r="F3325" s="1475" t="s">
        <v>3103</v>
      </c>
      <c r="G3325" s="1476"/>
      <c r="H3325" s="1477"/>
      <c r="I3325" s="424">
        <v>22</v>
      </c>
      <c r="J3325" s="417">
        <v>0.2</v>
      </c>
      <c r="K3325" s="954">
        <f t="shared" si="26"/>
        <v>4.4000000000000004</v>
      </c>
      <c r="M3325" s="271"/>
      <c r="N3325" s="271"/>
      <c r="O3325" s="271"/>
    </row>
    <row r="3326" spans="3:15" s="421" customFormat="1" ht="15.6" customHeight="1">
      <c r="C3326" s="391">
        <v>1348</v>
      </c>
      <c r="D3326" s="414" t="s">
        <v>2220</v>
      </c>
      <c r="E3326" s="417" t="s">
        <v>3203</v>
      </c>
      <c r="F3326" s="1475" t="s">
        <v>3103</v>
      </c>
      <c r="G3326" s="1476"/>
      <c r="H3326" s="1477"/>
      <c r="I3326" s="424">
        <v>4</v>
      </c>
      <c r="J3326" s="417">
        <v>0.2</v>
      </c>
      <c r="K3326" s="954">
        <f t="shared" si="26"/>
        <v>0.8</v>
      </c>
      <c r="M3326" s="271"/>
      <c r="N3326" s="271"/>
      <c r="O3326" s="271"/>
    </row>
    <row r="3327" spans="3:15" s="421" customFormat="1" ht="15.6" customHeight="1">
      <c r="C3327" s="391">
        <v>1349</v>
      </c>
      <c r="D3327" s="414" t="s">
        <v>2220</v>
      </c>
      <c r="E3327" s="417" t="s">
        <v>3203</v>
      </c>
      <c r="F3327" s="1475" t="s">
        <v>3103</v>
      </c>
      <c r="G3327" s="1476"/>
      <c r="H3327" s="1477"/>
      <c r="I3327" s="424">
        <v>32</v>
      </c>
      <c r="J3327" s="417">
        <v>0.2</v>
      </c>
      <c r="K3327" s="954">
        <f t="shared" si="26"/>
        <v>6.4</v>
      </c>
      <c r="M3327" s="271"/>
      <c r="N3327" s="271"/>
      <c r="O3327" s="271"/>
    </row>
    <row r="3328" spans="3:15" s="421" customFormat="1" ht="15.6" customHeight="1">
      <c r="C3328" s="391">
        <v>1350</v>
      </c>
      <c r="D3328" s="414" t="s">
        <v>2220</v>
      </c>
      <c r="E3328" s="417" t="s">
        <v>3203</v>
      </c>
      <c r="F3328" s="1475" t="s">
        <v>3103</v>
      </c>
      <c r="G3328" s="1476"/>
      <c r="H3328" s="1477"/>
      <c r="I3328" s="424">
        <v>58</v>
      </c>
      <c r="J3328" s="417">
        <v>0.2</v>
      </c>
      <c r="K3328" s="954">
        <f t="shared" si="26"/>
        <v>11.600000000000001</v>
      </c>
      <c r="M3328" s="271"/>
      <c r="N3328" s="271"/>
      <c r="O3328" s="271"/>
    </row>
    <row r="3329" spans="3:15" s="421" customFormat="1" ht="15.6" customHeight="1">
      <c r="C3329" s="391">
        <v>1351</v>
      </c>
      <c r="D3329" s="414" t="s">
        <v>2220</v>
      </c>
      <c r="E3329" s="417" t="s">
        <v>3203</v>
      </c>
      <c r="F3329" s="1475" t="s">
        <v>3103</v>
      </c>
      <c r="G3329" s="1476"/>
      <c r="H3329" s="1477"/>
      <c r="I3329" s="424">
        <v>29</v>
      </c>
      <c r="J3329" s="417">
        <v>0.2</v>
      </c>
      <c r="K3329" s="954">
        <f t="shared" si="26"/>
        <v>5.8000000000000007</v>
      </c>
      <c r="M3329" s="271"/>
      <c r="N3329" s="271"/>
      <c r="O3329" s="271"/>
    </row>
    <row r="3330" spans="3:15" s="421" customFormat="1" ht="15.6" customHeight="1">
      <c r="C3330" s="391">
        <v>1352</v>
      </c>
      <c r="D3330" s="414" t="s">
        <v>2220</v>
      </c>
      <c r="E3330" s="417" t="s">
        <v>3267</v>
      </c>
      <c r="F3330" s="1475" t="s">
        <v>3104</v>
      </c>
      <c r="G3330" s="1476"/>
      <c r="H3330" s="1477"/>
      <c r="I3330" s="424">
        <v>50</v>
      </c>
      <c r="J3330" s="417">
        <v>0.2</v>
      </c>
      <c r="K3330" s="954">
        <f t="shared" si="26"/>
        <v>10</v>
      </c>
      <c r="M3330" s="271"/>
      <c r="N3330" s="271"/>
      <c r="O3330" s="271"/>
    </row>
    <row r="3331" spans="3:15" s="421" customFormat="1" ht="15.6" customHeight="1">
      <c r="C3331" s="391">
        <v>1353</v>
      </c>
      <c r="D3331" s="414" t="s">
        <v>2220</v>
      </c>
      <c r="E3331" s="417" t="s">
        <v>3267</v>
      </c>
      <c r="F3331" s="1475" t="s">
        <v>3104</v>
      </c>
      <c r="G3331" s="1476"/>
      <c r="H3331" s="1477"/>
      <c r="I3331" s="424">
        <v>43</v>
      </c>
      <c r="J3331" s="417">
        <v>0.2</v>
      </c>
      <c r="K3331" s="954">
        <f t="shared" si="26"/>
        <v>8.6</v>
      </c>
      <c r="M3331" s="271"/>
      <c r="N3331" s="271"/>
      <c r="O3331" s="271"/>
    </row>
    <row r="3332" spans="3:15" s="421" customFormat="1" ht="15.6" customHeight="1">
      <c r="C3332" s="391">
        <v>1354</v>
      </c>
      <c r="D3332" s="414" t="s">
        <v>2220</v>
      </c>
      <c r="E3332" s="417" t="s">
        <v>3267</v>
      </c>
      <c r="F3332" s="1475" t="s">
        <v>3104</v>
      </c>
      <c r="G3332" s="1476"/>
      <c r="H3332" s="1477"/>
      <c r="I3332" s="424">
        <v>45</v>
      </c>
      <c r="J3332" s="417">
        <v>0.2</v>
      </c>
      <c r="K3332" s="954">
        <f t="shared" si="26"/>
        <v>9</v>
      </c>
      <c r="M3332" s="271"/>
      <c r="N3332" s="271"/>
      <c r="O3332" s="271"/>
    </row>
    <row r="3333" spans="3:15" s="421" customFormat="1" ht="15.6" customHeight="1">
      <c r="C3333" s="391">
        <v>1355</v>
      </c>
      <c r="D3333" s="414" t="s">
        <v>2220</v>
      </c>
      <c r="E3333" s="417" t="s">
        <v>3267</v>
      </c>
      <c r="F3333" s="1475" t="s">
        <v>3104</v>
      </c>
      <c r="G3333" s="1476"/>
      <c r="H3333" s="1477"/>
      <c r="I3333" s="424">
        <v>129</v>
      </c>
      <c r="J3333" s="417">
        <v>0.2</v>
      </c>
      <c r="K3333" s="954">
        <f t="shared" si="26"/>
        <v>25.8</v>
      </c>
      <c r="M3333" s="271"/>
      <c r="N3333" s="271"/>
      <c r="O3333" s="271"/>
    </row>
    <row r="3334" spans="3:15" s="421" customFormat="1" ht="15.6" customHeight="1">
      <c r="C3334" s="391">
        <v>1356</v>
      </c>
      <c r="D3334" s="414" t="s">
        <v>2220</v>
      </c>
      <c r="E3334" s="417" t="s">
        <v>3267</v>
      </c>
      <c r="F3334" s="1475" t="s">
        <v>3104</v>
      </c>
      <c r="G3334" s="1476"/>
      <c r="H3334" s="1477"/>
      <c r="I3334" s="424">
        <v>22</v>
      </c>
      <c r="J3334" s="417">
        <v>0.2</v>
      </c>
      <c r="K3334" s="954">
        <f t="shared" si="26"/>
        <v>4.4000000000000004</v>
      </c>
      <c r="M3334" s="271"/>
      <c r="N3334" s="271"/>
      <c r="O3334" s="271"/>
    </row>
    <row r="3335" spans="3:15" s="421" customFormat="1" ht="15.6" customHeight="1">
      <c r="C3335" s="391">
        <v>1357</v>
      </c>
      <c r="D3335" s="414" t="s">
        <v>2220</v>
      </c>
      <c r="E3335" s="417" t="s">
        <v>3267</v>
      </c>
      <c r="F3335" s="1475" t="s">
        <v>3104</v>
      </c>
      <c r="G3335" s="1476"/>
      <c r="H3335" s="1477"/>
      <c r="I3335" s="424">
        <v>22</v>
      </c>
      <c r="J3335" s="417">
        <v>0.2</v>
      </c>
      <c r="K3335" s="954">
        <f t="shared" si="26"/>
        <v>4.4000000000000004</v>
      </c>
      <c r="M3335" s="271"/>
      <c r="N3335" s="271"/>
      <c r="O3335" s="271"/>
    </row>
    <row r="3336" spans="3:15" s="421" customFormat="1" ht="15.6" customHeight="1">
      <c r="C3336" s="391">
        <v>1358</v>
      </c>
      <c r="D3336" s="414" t="s">
        <v>2220</v>
      </c>
      <c r="E3336" s="417" t="s">
        <v>3267</v>
      </c>
      <c r="F3336" s="1475" t="s">
        <v>3104</v>
      </c>
      <c r="G3336" s="1476"/>
      <c r="H3336" s="1477"/>
      <c r="I3336" s="424">
        <v>32</v>
      </c>
      <c r="J3336" s="417">
        <v>0.2</v>
      </c>
      <c r="K3336" s="954">
        <f t="shared" si="26"/>
        <v>6.4</v>
      </c>
      <c r="M3336" s="271"/>
      <c r="N3336" s="271"/>
      <c r="O3336" s="271"/>
    </row>
    <row r="3337" spans="3:15" s="421" customFormat="1" ht="15.6" customHeight="1">
      <c r="C3337" s="391">
        <v>1359</v>
      </c>
      <c r="D3337" s="414" t="s">
        <v>2220</v>
      </c>
      <c r="E3337" s="417">
        <v>1016179</v>
      </c>
      <c r="F3337" s="1475" t="s">
        <v>3275</v>
      </c>
      <c r="G3337" s="1476"/>
      <c r="H3337" s="1477"/>
      <c r="I3337" s="424">
        <v>70</v>
      </c>
      <c r="J3337" s="417">
        <v>0.24</v>
      </c>
      <c r="K3337" s="954">
        <f t="shared" si="26"/>
        <v>16.8</v>
      </c>
      <c r="M3337" s="271"/>
      <c r="N3337" s="271"/>
      <c r="O3337" s="271"/>
    </row>
    <row r="3338" spans="3:15" s="421" customFormat="1" ht="15.6" customHeight="1">
      <c r="C3338" s="391">
        <v>1360</v>
      </c>
      <c r="D3338" s="414" t="s">
        <v>2220</v>
      </c>
      <c r="E3338" s="417" t="s">
        <v>3277</v>
      </c>
      <c r="F3338" s="1475" t="s">
        <v>3278</v>
      </c>
      <c r="G3338" s="1476"/>
      <c r="H3338" s="1477"/>
      <c r="I3338" s="424">
        <v>16</v>
      </c>
      <c r="J3338" s="417">
        <v>0.5</v>
      </c>
      <c r="K3338" s="954">
        <f t="shared" si="26"/>
        <v>8</v>
      </c>
      <c r="M3338" s="271"/>
      <c r="N3338" s="271"/>
      <c r="O3338" s="271"/>
    </row>
    <row r="3339" spans="3:15" s="421" customFormat="1" ht="15.6" customHeight="1">
      <c r="C3339" s="391">
        <v>1361</v>
      </c>
      <c r="D3339" s="414" t="s">
        <v>2220</v>
      </c>
      <c r="E3339" s="417" t="s">
        <v>3277</v>
      </c>
      <c r="F3339" s="1475" t="s">
        <v>3278</v>
      </c>
      <c r="G3339" s="1476"/>
      <c r="H3339" s="1477"/>
      <c r="I3339" s="424">
        <v>43</v>
      </c>
      <c r="J3339" s="417">
        <v>0.5</v>
      </c>
      <c r="K3339" s="954">
        <f t="shared" si="26"/>
        <v>21.5</v>
      </c>
      <c r="M3339" s="271"/>
      <c r="N3339" s="271"/>
      <c r="O3339" s="271"/>
    </row>
    <row r="3340" spans="3:15" s="421" customFormat="1" ht="15.6" customHeight="1">
      <c r="C3340" s="391">
        <v>1362</v>
      </c>
      <c r="D3340" s="414" t="s">
        <v>2220</v>
      </c>
      <c r="E3340" s="417" t="s">
        <v>3277</v>
      </c>
      <c r="F3340" s="1475" t="s">
        <v>3278</v>
      </c>
      <c r="G3340" s="1476"/>
      <c r="H3340" s="1477"/>
      <c r="I3340" s="424">
        <v>43</v>
      </c>
      <c r="J3340" s="417">
        <v>0.5</v>
      </c>
      <c r="K3340" s="954">
        <f t="shared" si="26"/>
        <v>21.5</v>
      </c>
      <c r="M3340" s="271"/>
      <c r="N3340" s="271"/>
      <c r="O3340" s="271"/>
    </row>
    <row r="3341" spans="3:15" s="421" customFormat="1" ht="15.6" customHeight="1">
      <c r="C3341" s="391">
        <v>1363</v>
      </c>
      <c r="D3341" s="414" t="s">
        <v>2220</v>
      </c>
      <c r="E3341" s="417" t="s">
        <v>3277</v>
      </c>
      <c r="F3341" s="1475" t="s">
        <v>3278</v>
      </c>
      <c r="G3341" s="1476"/>
      <c r="H3341" s="1477"/>
      <c r="I3341" s="424">
        <v>3</v>
      </c>
      <c r="J3341" s="417">
        <v>0.5</v>
      </c>
      <c r="K3341" s="954">
        <f t="shared" si="26"/>
        <v>1.5</v>
      </c>
      <c r="M3341" s="271"/>
      <c r="N3341" s="271"/>
      <c r="O3341" s="271"/>
    </row>
    <row r="3342" spans="3:15" s="421" customFormat="1" ht="15.6" customHeight="1">
      <c r="C3342" s="391">
        <v>1364</v>
      </c>
      <c r="D3342" s="414" t="s">
        <v>2220</v>
      </c>
      <c r="E3342" s="417" t="s">
        <v>3277</v>
      </c>
      <c r="F3342" s="1475" t="s">
        <v>3278</v>
      </c>
      <c r="G3342" s="1476"/>
      <c r="H3342" s="1477"/>
      <c r="I3342" s="424">
        <v>43</v>
      </c>
      <c r="J3342" s="417">
        <v>0.5</v>
      </c>
      <c r="K3342" s="954">
        <f t="shared" si="26"/>
        <v>21.5</v>
      </c>
      <c r="M3342" s="271"/>
      <c r="N3342" s="271"/>
      <c r="O3342" s="271"/>
    </row>
    <row r="3343" spans="3:15" s="421" customFormat="1" ht="15.6" customHeight="1">
      <c r="C3343" s="391">
        <v>1365</v>
      </c>
      <c r="D3343" s="414" t="s">
        <v>2220</v>
      </c>
      <c r="E3343" s="417" t="s">
        <v>3277</v>
      </c>
      <c r="F3343" s="1475" t="s">
        <v>3278</v>
      </c>
      <c r="G3343" s="1476"/>
      <c r="H3343" s="1477"/>
      <c r="I3343" s="424">
        <v>36</v>
      </c>
      <c r="J3343" s="417">
        <v>0.5</v>
      </c>
      <c r="K3343" s="954">
        <f t="shared" si="26"/>
        <v>18</v>
      </c>
      <c r="M3343" s="271"/>
      <c r="N3343" s="271"/>
      <c r="O3343" s="271"/>
    </row>
    <row r="3344" spans="3:15" s="421" customFormat="1" ht="15.6" customHeight="1">
      <c r="C3344" s="391">
        <v>1366</v>
      </c>
      <c r="D3344" s="414" t="s">
        <v>2220</v>
      </c>
      <c r="E3344" s="417" t="s">
        <v>3277</v>
      </c>
      <c r="F3344" s="1475" t="s">
        <v>3278</v>
      </c>
      <c r="G3344" s="1476"/>
      <c r="H3344" s="1477"/>
      <c r="I3344" s="424">
        <v>36</v>
      </c>
      <c r="J3344" s="417">
        <v>0.5</v>
      </c>
      <c r="K3344" s="954">
        <f t="shared" si="26"/>
        <v>18</v>
      </c>
      <c r="M3344" s="271"/>
      <c r="N3344" s="271"/>
      <c r="O3344" s="271"/>
    </row>
    <row r="3345" spans="3:15" s="421" customFormat="1" ht="15.6" customHeight="1">
      <c r="C3345" s="391">
        <v>1367</v>
      </c>
      <c r="D3345" s="414" t="s">
        <v>2220</v>
      </c>
      <c r="E3345" s="417" t="s">
        <v>3277</v>
      </c>
      <c r="F3345" s="1475" t="s">
        <v>3278</v>
      </c>
      <c r="G3345" s="1476"/>
      <c r="H3345" s="1477"/>
      <c r="I3345" s="424">
        <v>36</v>
      </c>
      <c r="J3345" s="417">
        <v>0.5</v>
      </c>
      <c r="K3345" s="954">
        <f t="shared" si="26"/>
        <v>18</v>
      </c>
      <c r="M3345" s="271"/>
      <c r="N3345" s="271"/>
      <c r="O3345" s="271"/>
    </row>
    <row r="3346" spans="3:15" s="421" customFormat="1" ht="15.6" customHeight="1">
      <c r="C3346" s="391">
        <v>1368</v>
      </c>
      <c r="D3346" s="414" t="s">
        <v>2220</v>
      </c>
      <c r="E3346" s="417" t="s">
        <v>3187</v>
      </c>
      <c r="F3346" s="1475" t="s">
        <v>3117</v>
      </c>
      <c r="G3346" s="1476"/>
      <c r="H3346" s="1477"/>
      <c r="I3346" s="424">
        <v>20</v>
      </c>
      <c r="J3346" s="417">
        <v>0.8</v>
      </c>
      <c r="K3346" s="954">
        <f t="shared" si="26"/>
        <v>16</v>
      </c>
      <c r="M3346" s="271"/>
      <c r="N3346" s="271"/>
      <c r="O3346" s="271"/>
    </row>
    <row r="3347" spans="3:15" s="421" customFormat="1" ht="15.6" customHeight="1">
      <c r="C3347" s="391">
        <v>1369</v>
      </c>
      <c r="D3347" s="414" t="s">
        <v>2220</v>
      </c>
      <c r="E3347" s="417" t="s">
        <v>3187</v>
      </c>
      <c r="F3347" s="1475" t="s">
        <v>3117</v>
      </c>
      <c r="G3347" s="1476"/>
      <c r="H3347" s="1477"/>
      <c r="I3347" s="424">
        <v>39</v>
      </c>
      <c r="J3347" s="417">
        <v>0.8</v>
      </c>
      <c r="K3347" s="954">
        <f t="shared" si="26"/>
        <v>31.200000000000003</v>
      </c>
      <c r="M3347" s="271"/>
      <c r="N3347" s="271"/>
      <c r="O3347" s="271"/>
    </row>
    <row r="3348" spans="3:15" s="421" customFormat="1" ht="15.6" customHeight="1">
      <c r="C3348" s="391">
        <v>1370</v>
      </c>
      <c r="D3348" s="414" t="s">
        <v>2220</v>
      </c>
      <c r="E3348" s="417" t="s">
        <v>3187</v>
      </c>
      <c r="F3348" s="1475" t="s">
        <v>3117</v>
      </c>
      <c r="G3348" s="1476"/>
      <c r="H3348" s="1477"/>
      <c r="I3348" s="424">
        <v>36</v>
      </c>
      <c r="J3348" s="417">
        <v>0.8</v>
      </c>
      <c r="K3348" s="954">
        <f t="shared" si="26"/>
        <v>28.8</v>
      </c>
      <c r="M3348" s="271"/>
      <c r="N3348" s="271"/>
      <c r="O3348" s="271"/>
    </row>
    <row r="3349" spans="3:15" s="421" customFormat="1" ht="15.6" customHeight="1">
      <c r="C3349" s="391">
        <v>1371</v>
      </c>
      <c r="D3349" s="414" t="s">
        <v>2220</v>
      </c>
      <c r="E3349" s="417" t="s">
        <v>3187</v>
      </c>
      <c r="F3349" s="1475" t="s">
        <v>3117</v>
      </c>
      <c r="G3349" s="1476"/>
      <c r="H3349" s="1477"/>
      <c r="I3349" s="424">
        <v>32</v>
      </c>
      <c r="J3349" s="417">
        <v>0.8</v>
      </c>
      <c r="K3349" s="954">
        <f t="shared" si="26"/>
        <v>25.6</v>
      </c>
      <c r="M3349" s="271"/>
      <c r="N3349" s="271"/>
      <c r="O3349" s="271"/>
    </row>
    <row r="3350" spans="3:15" s="421" customFormat="1" ht="15.6" customHeight="1">
      <c r="C3350" s="391">
        <v>1372</v>
      </c>
      <c r="D3350" s="414" t="s">
        <v>2220</v>
      </c>
      <c r="E3350" s="417" t="s">
        <v>3187</v>
      </c>
      <c r="F3350" s="1475" t="s">
        <v>3117</v>
      </c>
      <c r="G3350" s="1476"/>
      <c r="H3350" s="1477"/>
      <c r="I3350" s="424">
        <v>2</v>
      </c>
      <c r="J3350" s="417">
        <v>0.8</v>
      </c>
      <c r="K3350" s="954">
        <f t="shared" si="26"/>
        <v>1.6</v>
      </c>
      <c r="M3350" s="271"/>
      <c r="N3350" s="271"/>
      <c r="O3350" s="271"/>
    </row>
    <row r="3351" spans="3:15" s="421" customFormat="1" ht="15.6" customHeight="1">
      <c r="C3351" s="391">
        <v>1373</v>
      </c>
      <c r="D3351" s="414" t="s">
        <v>2220</v>
      </c>
      <c r="E3351" s="417" t="s">
        <v>3187</v>
      </c>
      <c r="F3351" s="1475" t="s">
        <v>3117</v>
      </c>
      <c r="G3351" s="1476"/>
      <c r="H3351" s="1477"/>
      <c r="I3351" s="424">
        <v>1</v>
      </c>
      <c r="J3351" s="417">
        <v>0.8</v>
      </c>
      <c r="K3351" s="954">
        <f t="shared" ref="K3351:K3414" si="27">I3351*J3351</f>
        <v>0.8</v>
      </c>
      <c r="M3351" s="271"/>
      <c r="N3351" s="271"/>
      <c r="O3351" s="271"/>
    </row>
    <row r="3352" spans="3:15" s="421" customFormat="1" ht="15.6" customHeight="1">
      <c r="C3352" s="391">
        <v>1374</v>
      </c>
      <c r="D3352" s="414" t="s">
        <v>2220</v>
      </c>
      <c r="E3352" s="417" t="s">
        <v>3187</v>
      </c>
      <c r="F3352" s="1475" t="s">
        <v>3117</v>
      </c>
      <c r="G3352" s="1476"/>
      <c r="H3352" s="1477"/>
      <c r="I3352" s="424">
        <v>2</v>
      </c>
      <c r="J3352" s="417">
        <v>0.8</v>
      </c>
      <c r="K3352" s="954">
        <f t="shared" si="27"/>
        <v>1.6</v>
      </c>
      <c r="M3352" s="271"/>
      <c r="N3352" s="271"/>
      <c r="O3352" s="271"/>
    </row>
    <row r="3353" spans="3:15" s="421" customFormat="1" ht="15.6" customHeight="1">
      <c r="C3353" s="391">
        <v>1375</v>
      </c>
      <c r="D3353" s="414" t="s">
        <v>2220</v>
      </c>
      <c r="E3353" s="417" t="s">
        <v>3187</v>
      </c>
      <c r="F3353" s="1475" t="s">
        <v>3117</v>
      </c>
      <c r="G3353" s="1476"/>
      <c r="H3353" s="1477"/>
      <c r="I3353" s="424">
        <v>136</v>
      </c>
      <c r="J3353" s="417">
        <v>0.8</v>
      </c>
      <c r="K3353" s="954">
        <f t="shared" si="27"/>
        <v>108.80000000000001</v>
      </c>
      <c r="M3353" s="271"/>
      <c r="N3353" s="271"/>
      <c r="O3353" s="271"/>
    </row>
    <row r="3354" spans="3:15" s="421" customFormat="1" ht="15.6" customHeight="1">
      <c r="C3354" s="391">
        <v>1376</v>
      </c>
      <c r="D3354" s="414" t="s">
        <v>2220</v>
      </c>
      <c r="E3354" s="417" t="s">
        <v>3187</v>
      </c>
      <c r="F3354" s="1475" t="s">
        <v>3117</v>
      </c>
      <c r="G3354" s="1476"/>
      <c r="H3354" s="1477"/>
      <c r="I3354" s="424">
        <v>111</v>
      </c>
      <c r="J3354" s="417">
        <v>0.8</v>
      </c>
      <c r="K3354" s="954">
        <f t="shared" si="27"/>
        <v>88.800000000000011</v>
      </c>
      <c r="M3354" s="271"/>
      <c r="N3354" s="271"/>
      <c r="O3354" s="271"/>
    </row>
    <row r="3355" spans="3:15" s="421" customFormat="1" ht="15.6" customHeight="1">
      <c r="C3355" s="391">
        <v>1377</v>
      </c>
      <c r="D3355" s="414" t="s">
        <v>2220</v>
      </c>
      <c r="E3355" s="417" t="s">
        <v>3187</v>
      </c>
      <c r="F3355" s="1475" t="s">
        <v>3117</v>
      </c>
      <c r="G3355" s="1476"/>
      <c r="H3355" s="1477"/>
      <c r="I3355" s="424">
        <v>2</v>
      </c>
      <c r="J3355" s="417">
        <v>0.8</v>
      </c>
      <c r="K3355" s="954">
        <f t="shared" si="27"/>
        <v>1.6</v>
      </c>
      <c r="M3355" s="271"/>
      <c r="N3355" s="271"/>
      <c r="O3355" s="271"/>
    </row>
    <row r="3356" spans="3:15" s="421" customFormat="1" ht="15.6" customHeight="1">
      <c r="C3356" s="391">
        <v>1378</v>
      </c>
      <c r="D3356" s="414" t="s">
        <v>2220</v>
      </c>
      <c r="E3356" s="417" t="s">
        <v>3187</v>
      </c>
      <c r="F3356" s="1475" t="s">
        <v>3117</v>
      </c>
      <c r="G3356" s="1476"/>
      <c r="H3356" s="1477"/>
      <c r="I3356" s="424">
        <v>7</v>
      </c>
      <c r="J3356" s="417">
        <v>0.8</v>
      </c>
      <c r="K3356" s="954">
        <f t="shared" si="27"/>
        <v>5.6000000000000005</v>
      </c>
      <c r="M3356" s="271"/>
      <c r="N3356" s="271"/>
      <c r="O3356" s="271"/>
    </row>
    <row r="3357" spans="3:15" s="421" customFormat="1" ht="15.6" customHeight="1">
      <c r="C3357" s="391">
        <v>1379</v>
      </c>
      <c r="D3357" s="414" t="s">
        <v>2220</v>
      </c>
      <c r="E3357" s="417" t="s">
        <v>3187</v>
      </c>
      <c r="F3357" s="1475" t="s">
        <v>3117</v>
      </c>
      <c r="G3357" s="1476"/>
      <c r="H3357" s="1477"/>
      <c r="I3357" s="424">
        <v>55</v>
      </c>
      <c r="J3357" s="417">
        <v>0.8</v>
      </c>
      <c r="K3357" s="954">
        <f t="shared" si="27"/>
        <v>44</v>
      </c>
      <c r="M3357" s="271"/>
      <c r="N3357" s="271"/>
      <c r="O3357" s="271"/>
    </row>
    <row r="3358" spans="3:15" s="421" customFormat="1" ht="15.6" customHeight="1">
      <c r="C3358" s="391">
        <v>1380</v>
      </c>
      <c r="D3358" s="414" t="s">
        <v>2220</v>
      </c>
      <c r="E3358" s="417" t="s">
        <v>3187</v>
      </c>
      <c r="F3358" s="1475" t="s">
        <v>3117</v>
      </c>
      <c r="G3358" s="1476"/>
      <c r="H3358" s="1477"/>
      <c r="I3358" s="424">
        <v>60</v>
      </c>
      <c r="J3358" s="417">
        <v>0.8</v>
      </c>
      <c r="K3358" s="954">
        <f t="shared" si="27"/>
        <v>48</v>
      </c>
      <c r="M3358" s="271"/>
      <c r="N3358" s="271"/>
      <c r="O3358" s="271"/>
    </row>
    <row r="3359" spans="3:15" s="421" customFormat="1" ht="15.6" customHeight="1">
      <c r="C3359" s="391">
        <v>1381</v>
      </c>
      <c r="D3359" s="414" t="s">
        <v>2220</v>
      </c>
      <c r="E3359" s="417" t="s">
        <v>3187</v>
      </c>
      <c r="F3359" s="1475" t="s">
        <v>3117</v>
      </c>
      <c r="G3359" s="1476"/>
      <c r="H3359" s="1477"/>
      <c r="I3359" s="424">
        <v>46</v>
      </c>
      <c r="J3359" s="417">
        <v>0.8</v>
      </c>
      <c r="K3359" s="954">
        <f t="shared" si="27"/>
        <v>36.800000000000004</v>
      </c>
      <c r="M3359" s="271"/>
      <c r="N3359" s="271"/>
      <c r="O3359" s="271"/>
    </row>
    <row r="3360" spans="3:15" s="421" customFormat="1" ht="15.6" customHeight="1">
      <c r="C3360" s="391">
        <v>1382</v>
      </c>
      <c r="D3360" s="414" t="s">
        <v>2220</v>
      </c>
      <c r="E3360" s="417" t="s">
        <v>3187</v>
      </c>
      <c r="F3360" s="1475" t="s">
        <v>3117</v>
      </c>
      <c r="G3360" s="1476"/>
      <c r="H3360" s="1477"/>
      <c r="I3360" s="424">
        <v>86</v>
      </c>
      <c r="J3360" s="417">
        <v>0.8</v>
      </c>
      <c r="K3360" s="954">
        <f t="shared" si="27"/>
        <v>68.8</v>
      </c>
      <c r="M3360" s="271"/>
      <c r="N3360" s="271"/>
      <c r="O3360" s="271"/>
    </row>
    <row r="3361" spans="3:15" s="421" customFormat="1" ht="15.6" customHeight="1">
      <c r="C3361" s="391">
        <v>1383</v>
      </c>
      <c r="D3361" s="414" t="s">
        <v>2220</v>
      </c>
      <c r="E3361" s="417" t="s">
        <v>3187</v>
      </c>
      <c r="F3361" s="1475" t="s">
        <v>3117</v>
      </c>
      <c r="G3361" s="1476"/>
      <c r="H3361" s="1477"/>
      <c r="I3361" s="424">
        <v>7</v>
      </c>
      <c r="J3361" s="417">
        <v>0.8</v>
      </c>
      <c r="K3361" s="954">
        <f t="shared" si="27"/>
        <v>5.6000000000000005</v>
      </c>
      <c r="M3361" s="271"/>
      <c r="N3361" s="271"/>
      <c r="O3361" s="271"/>
    </row>
    <row r="3362" spans="3:15" s="421" customFormat="1" ht="15.6" customHeight="1">
      <c r="C3362" s="391">
        <v>1384</v>
      </c>
      <c r="D3362" s="414" t="s">
        <v>2220</v>
      </c>
      <c r="E3362" s="417" t="s">
        <v>3187</v>
      </c>
      <c r="F3362" s="1475" t="s">
        <v>3117</v>
      </c>
      <c r="G3362" s="1476"/>
      <c r="H3362" s="1477"/>
      <c r="I3362" s="424">
        <v>86</v>
      </c>
      <c r="J3362" s="417">
        <v>0.8</v>
      </c>
      <c r="K3362" s="954">
        <f t="shared" si="27"/>
        <v>68.8</v>
      </c>
      <c r="M3362" s="271"/>
      <c r="N3362" s="271"/>
      <c r="O3362" s="271"/>
    </row>
    <row r="3363" spans="3:15" s="421" customFormat="1" ht="15.6" customHeight="1">
      <c r="C3363" s="391">
        <v>1385</v>
      </c>
      <c r="D3363" s="414" t="s">
        <v>2220</v>
      </c>
      <c r="E3363" s="417" t="s">
        <v>3187</v>
      </c>
      <c r="F3363" s="1475" t="s">
        <v>3117</v>
      </c>
      <c r="G3363" s="1476"/>
      <c r="H3363" s="1477"/>
      <c r="I3363" s="424">
        <v>86</v>
      </c>
      <c r="J3363" s="417">
        <v>0.8</v>
      </c>
      <c r="K3363" s="954">
        <f t="shared" si="27"/>
        <v>68.8</v>
      </c>
      <c r="M3363" s="271"/>
      <c r="N3363" s="271"/>
      <c r="O3363" s="271"/>
    </row>
    <row r="3364" spans="3:15" s="421" customFormat="1" ht="15.6" customHeight="1">
      <c r="C3364" s="391">
        <v>1386</v>
      </c>
      <c r="D3364" s="414" t="s">
        <v>2220</v>
      </c>
      <c r="E3364" s="417" t="s">
        <v>3187</v>
      </c>
      <c r="F3364" s="1475" t="s">
        <v>3117</v>
      </c>
      <c r="G3364" s="1476"/>
      <c r="H3364" s="1477"/>
      <c r="I3364" s="424">
        <v>86</v>
      </c>
      <c r="J3364" s="417">
        <v>0.8</v>
      </c>
      <c r="K3364" s="954">
        <f t="shared" si="27"/>
        <v>68.8</v>
      </c>
      <c r="M3364" s="271"/>
      <c r="N3364" s="271"/>
      <c r="O3364" s="271"/>
    </row>
    <row r="3365" spans="3:15" s="421" customFormat="1" ht="15.6" customHeight="1">
      <c r="C3365" s="391">
        <v>1387</v>
      </c>
      <c r="D3365" s="414" t="s">
        <v>2220</v>
      </c>
      <c r="E3365" s="417" t="s">
        <v>3187</v>
      </c>
      <c r="F3365" s="1475" t="s">
        <v>3117</v>
      </c>
      <c r="G3365" s="1476"/>
      <c r="H3365" s="1477"/>
      <c r="I3365" s="424">
        <v>54</v>
      </c>
      <c r="J3365" s="417">
        <v>0.8</v>
      </c>
      <c r="K3365" s="954">
        <f t="shared" si="27"/>
        <v>43.2</v>
      </c>
      <c r="M3365" s="271"/>
      <c r="N3365" s="271"/>
      <c r="O3365" s="271"/>
    </row>
    <row r="3366" spans="3:15" s="421" customFormat="1" ht="15.6" customHeight="1">
      <c r="C3366" s="391">
        <v>1388</v>
      </c>
      <c r="D3366" s="414" t="s">
        <v>2220</v>
      </c>
      <c r="E3366" s="417" t="s">
        <v>3187</v>
      </c>
      <c r="F3366" s="1475" t="s">
        <v>3117</v>
      </c>
      <c r="G3366" s="1476"/>
      <c r="H3366" s="1477"/>
      <c r="I3366" s="424">
        <v>72</v>
      </c>
      <c r="J3366" s="417">
        <v>0.8</v>
      </c>
      <c r="K3366" s="954">
        <f t="shared" si="27"/>
        <v>57.6</v>
      </c>
      <c r="M3366" s="271"/>
      <c r="N3366" s="271"/>
      <c r="O3366" s="271"/>
    </row>
    <row r="3367" spans="3:15" s="421" customFormat="1" ht="15.6" customHeight="1">
      <c r="C3367" s="391">
        <v>1389</v>
      </c>
      <c r="D3367" s="414" t="s">
        <v>2220</v>
      </c>
      <c r="E3367" s="417" t="s">
        <v>3187</v>
      </c>
      <c r="F3367" s="1475" t="s">
        <v>3117</v>
      </c>
      <c r="G3367" s="1476"/>
      <c r="H3367" s="1477"/>
      <c r="I3367" s="424">
        <v>72</v>
      </c>
      <c r="J3367" s="417">
        <v>0.8</v>
      </c>
      <c r="K3367" s="954">
        <f t="shared" si="27"/>
        <v>57.6</v>
      </c>
      <c r="M3367" s="271"/>
      <c r="N3367" s="271"/>
      <c r="O3367" s="271"/>
    </row>
    <row r="3368" spans="3:15" s="421" customFormat="1" ht="15.6" customHeight="1">
      <c r="C3368" s="391">
        <v>1390</v>
      </c>
      <c r="D3368" s="414" t="s">
        <v>2220</v>
      </c>
      <c r="E3368" s="417" t="s">
        <v>3187</v>
      </c>
      <c r="F3368" s="1475" t="s">
        <v>3117</v>
      </c>
      <c r="G3368" s="1476"/>
      <c r="H3368" s="1477"/>
      <c r="I3368" s="424">
        <v>72</v>
      </c>
      <c r="J3368" s="417">
        <v>0.8</v>
      </c>
      <c r="K3368" s="954">
        <f t="shared" si="27"/>
        <v>57.6</v>
      </c>
      <c r="M3368" s="271"/>
      <c r="N3368" s="271"/>
      <c r="O3368" s="271"/>
    </row>
    <row r="3369" spans="3:15" s="421" customFormat="1" ht="15.6" customHeight="1">
      <c r="C3369" s="391">
        <v>1391</v>
      </c>
      <c r="D3369" s="414" t="s">
        <v>2220</v>
      </c>
      <c r="E3369" s="417" t="s">
        <v>3188</v>
      </c>
      <c r="F3369" s="1475" t="s">
        <v>3105</v>
      </c>
      <c r="G3369" s="1476"/>
      <c r="H3369" s="1477"/>
      <c r="I3369" s="424">
        <v>17</v>
      </c>
      <c r="J3369" s="417">
        <v>0.8</v>
      </c>
      <c r="K3369" s="954">
        <f t="shared" si="27"/>
        <v>13.600000000000001</v>
      </c>
      <c r="M3369" s="271"/>
      <c r="N3369" s="271"/>
      <c r="O3369" s="271"/>
    </row>
    <row r="3370" spans="3:15" s="421" customFormat="1" ht="15.6" customHeight="1">
      <c r="C3370" s="391">
        <v>1392</v>
      </c>
      <c r="D3370" s="414" t="s">
        <v>2220</v>
      </c>
      <c r="E3370" s="417" t="s">
        <v>3188</v>
      </c>
      <c r="F3370" s="1475" t="s">
        <v>3105</v>
      </c>
      <c r="G3370" s="1476"/>
      <c r="H3370" s="1477"/>
      <c r="I3370" s="424">
        <v>40</v>
      </c>
      <c r="J3370" s="417">
        <v>0.8</v>
      </c>
      <c r="K3370" s="954">
        <f t="shared" si="27"/>
        <v>32</v>
      </c>
      <c r="M3370" s="271"/>
      <c r="N3370" s="271"/>
      <c r="O3370" s="271"/>
    </row>
    <row r="3371" spans="3:15" s="421" customFormat="1" ht="15.6" customHeight="1">
      <c r="C3371" s="391">
        <v>1393</v>
      </c>
      <c r="D3371" s="414" t="s">
        <v>2220</v>
      </c>
      <c r="E3371" s="417" t="s">
        <v>3188</v>
      </c>
      <c r="F3371" s="1475" t="s">
        <v>3105</v>
      </c>
      <c r="G3371" s="1476"/>
      <c r="H3371" s="1477"/>
      <c r="I3371" s="424">
        <v>25</v>
      </c>
      <c r="J3371" s="417">
        <v>0.8</v>
      </c>
      <c r="K3371" s="954">
        <f t="shared" si="27"/>
        <v>20</v>
      </c>
      <c r="M3371" s="271"/>
      <c r="N3371" s="271"/>
      <c r="O3371" s="271"/>
    </row>
    <row r="3372" spans="3:15" s="421" customFormat="1" ht="15.6" customHeight="1">
      <c r="C3372" s="391">
        <v>1394</v>
      </c>
      <c r="D3372" s="414" t="s">
        <v>2220</v>
      </c>
      <c r="E3372" s="417" t="s">
        <v>3188</v>
      </c>
      <c r="F3372" s="1475" t="s">
        <v>3105</v>
      </c>
      <c r="G3372" s="1476"/>
      <c r="H3372" s="1477"/>
      <c r="I3372" s="424">
        <v>24</v>
      </c>
      <c r="J3372" s="417">
        <v>0.8</v>
      </c>
      <c r="K3372" s="954">
        <f t="shared" si="27"/>
        <v>19.200000000000003</v>
      </c>
      <c r="M3372" s="271"/>
      <c r="N3372" s="271"/>
      <c r="O3372" s="271"/>
    </row>
    <row r="3373" spans="3:15" s="421" customFormat="1" ht="15.6" customHeight="1">
      <c r="C3373" s="391">
        <v>1395</v>
      </c>
      <c r="D3373" s="414" t="s">
        <v>2220</v>
      </c>
      <c r="E3373" s="417" t="s">
        <v>3188</v>
      </c>
      <c r="F3373" s="1475" t="s">
        <v>3105</v>
      </c>
      <c r="G3373" s="1476"/>
      <c r="H3373" s="1477"/>
      <c r="I3373" s="424">
        <v>102</v>
      </c>
      <c r="J3373" s="417">
        <v>0.8</v>
      </c>
      <c r="K3373" s="954">
        <f t="shared" si="27"/>
        <v>81.600000000000009</v>
      </c>
      <c r="M3373" s="271"/>
      <c r="N3373" s="271"/>
      <c r="O3373" s="271"/>
    </row>
    <row r="3374" spans="3:15" s="421" customFormat="1" ht="15.6" customHeight="1">
      <c r="C3374" s="391">
        <v>1396</v>
      </c>
      <c r="D3374" s="414" t="s">
        <v>2220</v>
      </c>
      <c r="E3374" s="417" t="s">
        <v>3188</v>
      </c>
      <c r="F3374" s="1475" t="s">
        <v>3105</v>
      </c>
      <c r="G3374" s="1476"/>
      <c r="H3374" s="1477"/>
      <c r="I3374" s="424">
        <v>10</v>
      </c>
      <c r="J3374" s="417">
        <v>0.8</v>
      </c>
      <c r="K3374" s="954">
        <f t="shared" si="27"/>
        <v>8</v>
      </c>
      <c r="M3374" s="271"/>
      <c r="N3374" s="271"/>
      <c r="O3374" s="271"/>
    </row>
    <row r="3375" spans="3:15" s="421" customFormat="1" ht="15.6" customHeight="1">
      <c r="C3375" s="391">
        <v>1397</v>
      </c>
      <c r="D3375" s="414" t="s">
        <v>2220</v>
      </c>
      <c r="E3375" s="417" t="s">
        <v>3188</v>
      </c>
      <c r="F3375" s="1475" t="s">
        <v>3105</v>
      </c>
      <c r="G3375" s="1476"/>
      <c r="H3375" s="1477"/>
      <c r="I3375" s="424">
        <v>9</v>
      </c>
      <c r="J3375" s="417">
        <v>0.8</v>
      </c>
      <c r="K3375" s="954">
        <f t="shared" si="27"/>
        <v>7.2</v>
      </c>
      <c r="M3375" s="271"/>
      <c r="N3375" s="271"/>
      <c r="O3375" s="271"/>
    </row>
    <row r="3376" spans="3:15" s="421" customFormat="1" ht="15.6" customHeight="1">
      <c r="C3376" s="391">
        <v>1398</v>
      </c>
      <c r="D3376" s="414" t="s">
        <v>2220</v>
      </c>
      <c r="E3376" s="417" t="s">
        <v>3188</v>
      </c>
      <c r="F3376" s="1475" t="s">
        <v>3105</v>
      </c>
      <c r="G3376" s="1476"/>
      <c r="H3376" s="1477"/>
      <c r="I3376" s="424">
        <v>87</v>
      </c>
      <c r="J3376" s="417">
        <v>0.8</v>
      </c>
      <c r="K3376" s="954">
        <f t="shared" si="27"/>
        <v>69.600000000000009</v>
      </c>
      <c r="M3376" s="271"/>
      <c r="N3376" s="271"/>
      <c r="O3376" s="271"/>
    </row>
    <row r="3377" spans="3:15" s="421" customFormat="1" ht="15.6" customHeight="1">
      <c r="C3377" s="391">
        <v>1399</v>
      </c>
      <c r="D3377" s="414" t="s">
        <v>2220</v>
      </c>
      <c r="E3377" s="417" t="s">
        <v>3188</v>
      </c>
      <c r="F3377" s="1475" t="s">
        <v>3105</v>
      </c>
      <c r="G3377" s="1476"/>
      <c r="H3377" s="1477"/>
      <c r="I3377" s="424">
        <v>21</v>
      </c>
      <c r="J3377" s="417">
        <v>0.8</v>
      </c>
      <c r="K3377" s="954">
        <f t="shared" si="27"/>
        <v>16.8</v>
      </c>
      <c r="M3377" s="271"/>
      <c r="N3377" s="271"/>
      <c r="O3377" s="271"/>
    </row>
    <row r="3378" spans="3:15" s="421" customFormat="1" ht="15.6" customHeight="1">
      <c r="C3378" s="391">
        <v>1400</v>
      </c>
      <c r="D3378" s="414" t="s">
        <v>2220</v>
      </c>
      <c r="E3378" s="417" t="s">
        <v>3188</v>
      </c>
      <c r="F3378" s="1475" t="s">
        <v>3105</v>
      </c>
      <c r="G3378" s="1476"/>
      <c r="H3378" s="1477"/>
      <c r="I3378" s="424">
        <v>2</v>
      </c>
      <c r="J3378" s="417">
        <v>0.8</v>
      </c>
      <c r="K3378" s="954">
        <f t="shared" si="27"/>
        <v>1.6</v>
      </c>
      <c r="M3378" s="271"/>
      <c r="N3378" s="271"/>
      <c r="O3378" s="271"/>
    </row>
    <row r="3379" spans="3:15" s="421" customFormat="1" ht="15.6" customHeight="1">
      <c r="C3379" s="391">
        <v>1401</v>
      </c>
      <c r="D3379" s="414" t="s">
        <v>2220</v>
      </c>
      <c r="E3379" s="417" t="s">
        <v>3188</v>
      </c>
      <c r="F3379" s="1475" t="s">
        <v>3105</v>
      </c>
      <c r="G3379" s="1476"/>
      <c r="H3379" s="1477"/>
      <c r="I3379" s="424">
        <v>1</v>
      </c>
      <c r="J3379" s="417">
        <v>0.8</v>
      </c>
      <c r="K3379" s="954">
        <f t="shared" si="27"/>
        <v>0.8</v>
      </c>
      <c r="M3379" s="271"/>
      <c r="N3379" s="271"/>
      <c r="O3379" s="271"/>
    </row>
    <row r="3380" spans="3:15" s="421" customFormat="1" ht="15.6" customHeight="1">
      <c r="C3380" s="391">
        <v>1402</v>
      </c>
      <c r="D3380" s="414" t="s">
        <v>2220</v>
      </c>
      <c r="E3380" s="417" t="s">
        <v>3188</v>
      </c>
      <c r="F3380" s="1475" t="s">
        <v>3105</v>
      </c>
      <c r="G3380" s="1476"/>
      <c r="H3380" s="1477"/>
      <c r="I3380" s="424">
        <v>104</v>
      </c>
      <c r="J3380" s="417">
        <v>0.8</v>
      </c>
      <c r="K3380" s="954">
        <f t="shared" si="27"/>
        <v>83.2</v>
      </c>
      <c r="M3380" s="271"/>
      <c r="N3380" s="271"/>
      <c r="O3380" s="271"/>
    </row>
    <row r="3381" spans="3:15" s="421" customFormat="1" ht="15.6" customHeight="1">
      <c r="C3381" s="391">
        <v>1403</v>
      </c>
      <c r="D3381" s="414" t="s">
        <v>2220</v>
      </c>
      <c r="E3381" s="417" t="s">
        <v>3188</v>
      </c>
      <c r="F3381" s="1475" t="s">
        <v>3105</v>
      </c>
      <c r="G3381" s="1476"/>
      <c r="H3381" s="1477"/>
      <c r="I3381" s="424">
        <v>2</v>
      </c>
      <c r="J3381" s="417">
        <v>0.8</v>
      </c>
      <c r="K3381" s="954">
        <f t="shared" si="27"/>
        <v>1.6</v>
      </c>
      <c r="M3381" s="271"/>
      <c r="N3381" s="271"/>
      <c r="O3381" s="271"/>
    </row>
    <row r="3382" spans="3:15" s="421" customFormat="1" ht="15.6" customHeight="1">
      <c r="C3382" s="391">
        <v>1404</v>
      </c>
      <c r="D3382" s="414" t="s">
        <v>2220</v>
      </c>
      <c r="E3382" s="417" t="s">
        <v>3188</v>
      </c>
      <c r="F3382" s="1475" t="s">
        <v>3105</v>
      </c>
      <c r="G3382" s="1476"/>
      <c r="H3382" s="1477"/>
      <c r="I3382" s="424">
        <v>2</v>
      </c>
      <c r="J3382" s="417">
        <v>0.8</v>
      </c>
      <c r="K3382" s="954">
        <f t="shared" si="27"/>
        <v>1.6</v>
      </c>
      <c r="M3382" s="271"/>
      <c r="N3382" s="271"/>
      <c r="O3382" s="271"/>
    </row>
    <row r="3383" spans="3:15" s="421" customFormat="1" ht="15.6" customHeight="1">
      <c r="C3383" s="391">
        <v>1405</v>
      </c>
      <c r="D3383" s="414" t="s">
        <v>2220</v>
      </c>
      <c r="E3383" s="417" t="s">
        <v>3188</v>
      </c>
      <c r="F3383" s="1475" t="s">
        <v>3105</v>
      </c>
      <c r="G3383" s="1476"/>
      <c r="H3383" s="1477"/>
      <c r="I3383" s="424">
        <v>108</v>
      </c>
      <c r="J3383" s="417">
        <v>0.8</v>
      </c>
      <c r="K3383" s="954">
        <f t="shared" si="27"/>
        <v>86.4</v>
      </c>
      <c r="M3383" s="271"/>
      <c r="N3383" s="271"/>
      <c r="O3383" s="271"/>
    </row>
    <row r="3384" spans="3:15" s="421" customFormat="1" ht="15.6" customHeight="1">
      <c r="C3384" s="391">
        <v>1406</v>
      </c>
      <c r="D3384" s="414" t="s">
        <v>2220</v>
      </c>
      <c r="E3384" s="417" t="s">
        <v>3188</v>
      </c>
      <c r="F3384" s="1475" t="s">
        <v>3105</v>
      </c>
      <c r="G3384" s="1476"/>
      <c r="H3384" s="1477"/>
      <c r="I3384" s="424">
        <v>24</v>
      </c>
      <c r="J3384" s="417">
        <v>0.8</v>
      </c>
      <c r="K3384" s="954">
        <f t="shared" si="27"/>
        <v>19.200000000000003</v>
      </c>
      <c r="M3384" s="271"/>
      <c r="N3384" s="271"/>
      <c r="O3384" s="271"/>
    </row>
    <row r="3385" spans="3:15" s="421" customFormat="1" ht="15.6" customHeight="1">
      <c r="C3385" s="391">
        <v>1407</v>
      </c>
      <c r="D3385" s="414" t="s">
        <v>2220</v>
      </c>
      <c r="E3385" s="417" t="s">
        <v>3188</v>
      </c>
      <c r="F3385" s="1475" t="s">
        <v>3105</v>
      </c>
      <c r="G3385" s="1476"/>
      <c r="H3385" s="1477"/>
      <c r="I3385" s="424">
        <v>70</v>
      </c>
      <c r="J3385" s="417">
        <v>0.8</v>
      </c>
      <c r="K3385" s="954">
        <f t="shared" si="27"/>
        <v>56</v>
      </c>
      <c r="M3385" s="271"/>
      <c r="N3385" s="271"/>
      <c r="O3385" s="271"/>
    </row>
    <row r="3386" spans="3:15" s="421" customFormat="1" ht="15.6" customHeight="1">
      <c r="C3386" s="391">
        <v>1408</v>
      </c>
      <c r="D3386" s="414" t="s">
        <v>2220</v>
      </c>
      <c r="E3386" s="417" t="s">
        <v>3188</v>
      </c>
      <c r="F3386" s="1475" t="s">
        <v>3105</v>
      </c>
      <c r="G3386" s="1476"/>
      <c r="H3386" s="1477"/>
      <c r="I3386" s="424">
        <v>118</v>
      </c>
      <c r="J3386" s="417">
        <v>0.8</v>
      </c>
      <c r="K3386" s="954">
        <f t="shared" si="27"/>
        <v>94.4</v>
      </c>
      <c r="M3386" s="271"/>
      <c r="N3386" s="271"/>
      <c r="O3386" s="271"/>
    </row>
    <row r="3387" spans="3:15" s="421" customFormat="1" ht="15.6" customHeight="1">
      <c r="C3387" s="391">
        <v>1409</v>
      </c>
      <c r="D3387" s="414" t="s">
        <v>2220</v>
      </c>
      <c r="E3387" s="417" t="s">
        <v>3188</v>
      </c>
      <c r="F3387" s="1475" t="s">
        <v>3105</v>
      </c>
      <c r="G3387" s="1476"/>
      <c r="H3387" s="1477"/>
      <c r="I3387" s="424">
        <v>34</v>
      </c>
      <c r="J3387" s="417">
        <v>0.8</v>
      </c>
      <c r="K3387" s="954">
        <f t="shared" si="27"/>
        <v>27.200000000000003</v>
      </c>
      <c r="M3387" s="271"/>
      <c r="N3387" s="271"/>
      <c r="O3387" s="271"/>
    </row>
    <row r="3388" spans="3:15" s="421" customFormat="1" ht="15.6" customHeight="1">
      <c r="C3388" s="391">
        <v>1410</v>
      </c>
      <c r="D3388" s="414" t="s">
        <v>2220</v>
      </c>
      <c r="E3388" s="417" t="s">
        <v>3188</v>
      </c>
      <c r="F3388" s="1475" t="s">
        <v>3105</v>
      </c>
      <c r="G3388" s="1476"/>
      <c r="H3388" s="1477"/>
      <c r="I3388" s="424">
        <v>10</v>
      </c>
      <c r="J3388" s="417">
        <v>0.8</v>
      </c>
      <c r="K3388" s="954">
        <f t="shared" si="27"/>
        <v>8</v>
      </c>
      <c r="M3388" s="271"/>
      <c r="N3388" s="271"/>
      <c r="O3388" s="271"/>
    </row>
    <row r="3389" spans="3:15" s="421" customFormat="1" ht="15.6" customHeight="1">
      <c r="C3389" s="391">
        <v>1411</v>
      </c>
      <c r="D3389" s="414" t="s">
        <v>2220</v>
      </c>
      <c r="E3389" s="417" t="s">
        <v>3188</v>
      </c>
      <c r="F3389" s="1475" t="s">
        <v>3105</v>
      </c>
      <c r="G3389" s="1476"/>
      <c r="H3389" s="1477"/>
      <c r="I3389" s="424">
        <v>80</v>
      </c>
      <c r="J3389" s="417">
        <v>0.8</v>
      </c>
      <c r="K3389" s="954">
        <f t="shared" si="27"/>
        <v>64</v>
      </c>
      <c r="M3389" s="271"/>
      <c r="N3389" s="271"/>
      <c r="O3389" s="271"/>
    </row>
    <row r="3390" spans="3:15" s="421" customFormat="1" ht="15.6" customHeight="1">
      <c r="C3390" s="391">
        <v>1412</v>
      </c>
      <c r="D3390" s="414" t="s">
        <v>2220</v>
      </c>
      <c r="E3390" s="417" t="s">
        <v>3188</v>
      </c>
      <c r="F3390" s="1475" t="s">
        <v>3105</v>
      </c>
      <c r="G3390" s="1476"/>
      <c r="H3390" s="1477"/>
      <c r="I3390" s="424">
        <v>86</v>
      </c>
      <c r="J3390" s="417">
        <v>0.8</v>
      </c>
      <c r="K3390" s="954">
        <f t="shared" si="27"/>
        <v>68.8</v>
      </c>
      <c r="M3390" s="271"/>
      <c r="N3390" s="271"/>
      <c r="O3390" s="271"/>
    </row>
    <row r="3391" spans="3:15" s="421" customFormat="1" ht="15.6" customHeight="1">
      <c r="C3391" s="391">
        <v>1413</v>
      </c>
      <c r="D3391" s="414" t="s">
        <v>2220</v>
      </c>
      <c r="E3391" s="417" t="s">
        <v>3188</v>
      </c>
      <c r="F3391" s="1475" t="s">
        <v>3105</v>
      </c>
      <c r="G3391" s="1476"/>
      <c r="H3391" s="1477"/>
      <c r="I3391" s="424">
        <v>86</v>
      </c>
      <c r="J3391" s="417">
        <v>0.8</v>
      </c>
      <c r="K3391" s="954">
        <f t="shared" si="27"/>
        <v>68.8</v>
      </c>
      <c r="M3391" s="271"/>
      <c r="N3391" s="271"/>
      <c r="O3391" s="271"/>
    </row>
    <row r="3392" spans="3:15" s="421" customFormat="1" ht="15.6" customHeight="1">
      <c r="C3392" s="391">
        <v>1414</v>
      </c>
      <c r="D3392" s="414" t="s">
        <v>2220</v>
      </c>
      <c r="E3392" s="417" t="s">
        <v>3188</v>
      </c>
      <c r="F3392" s="1475" t="s">
        <v>3105</v>
      </c>
      <c r="G3392" s="1476"/>
      <c r="H3392" s="1477"/>
      <c r="I3392" s="424">
        <v>2</v>
      </c>
      <c r="J3392" s="417">
        <v>0.8</v>
      </c>
      <c r="K3392" s="954">
        <f t="shared" si="27"/>
        <v>1.6</v>
      </c>
      <c r="M3392" s="271"/>
      <c r="N3392" s="271"/>
      <c r="O3392" s="271"/>
    </row>
    <row r="3393" spans="3:15" s="421" customFormat="1" ht="15.6" customHeight="1">
      <c r="C3393" s="391">
        <v>1415</v>
      </c>
      <c r="D3393" s="414" t="s">
        <v>2220</v>
      </c>
      <c r="E3393" s="417" t="s">
        <v>3188</v>
      </c>
      <c r="F3393" s="1475" t="s">
        <v>3105</v>
      </c>
      <c r="G3393" s="1476"/>
      <c r="H3393" s="1477"/>
      <c r="I3393" s="424">
        <v>86</v>
      </c>
      <c r="J3393" s="417">
        <v>0.8</v>
      </c>
      <c r="K3393" s="954">
        <f t="shared" si="27"/>
        <v>68.8</v>
      </c>
      <c r="M3393" s="271"/>
      <c r="N3393" s="271"/>
      <c r="O3393" s="271"/>
    </row>
    <row r="3394" spans="3:15" s="421" customFormat="1" ht="15.6" customHeight="1">
      <c r="C3394" s="391">
        <v>1416</v>
      </c>
      <c r="D3394" s="414" t="s">
        <v>2220</v>
      </c>
      <c r="E3394" s="417" t="s">
        <v>3188</v>
      </c>
      <c r="F3394" s="1475" t="s">
        <v>3105</v>
      </c>
      <c r="G3394" s="1476"/>
      <c r="H3394" s="1477"/>
      <c r="I3394" s="424">
        <v>86</v>
      </c>
      <c r="J3394" s="417">
        <v>0.8</v>
      </c>
      <c r="K3394" s="954">
        <f t="shared" si="27"/>
        <v>68.8</v>
      </c>
      <c r="M3394" s="271"/>
      <c r="N3394" s="271"/>
      <c r="O3394" s="271"/>
    </row>
    <row r="3395" spans="3:15" s="421" customFormat="1" ht="15.6" customHeight="1">
      <c r="C3395" s="391">
        <v>1417</v>
      </c>
      <c r="D3395" s="414" t="s">
        <v>2220</v>
      </c>
      <c r="E3395" s="417" t="s">
        <v>3188</v>
      </c>
      <c r="F3395" s="1475" t="s">
        <v>3105</v>
      </c>
      <c r="G3395" s="1476"/>
      <c r="H3395" s="1477"/>
      <c r="I3395" s="424">
        <v>86</v>
      </c>
      <c r="J3395" s="417">
        <v>0.8</v>
      </c>
      <c r="K3395" s="954">
        <f t="shared" si="27"/>
        <v>68.8</v>
      </c>
      <c r="M3395" s="271"/>
      <c r="N3395" s="271"/>
      <c r="O3395" s="271"/>
    </row>
    <row r="3396" spans="3:15" s="421" customFormat="1" ht="15.6" customHeight="1">
      <c r="C3396" s="391">
        <v>1418</v>
      </c>
      <c r="D3396" s="414" t="s">
        <v>2220</v>
      </c>
      <c r="E3396" s="417" t="s">
        <v>3188</v>
      </c>
      <c r="F3396" s="1475" t="s">
        <v>3105</v>
      </c>
      <c r="G3396" s="1476"/>
      <c r="H3396" s="1477"/>
      <c r="I3396" s="424">
        <v>26</v>
      </c>
      <c r="J3396" s="417">
        <v>0.8</v>
      </c>
      <c r="K3396" s="954">
        <f t="shared" si="27"/>
        <v>20.8</v>
      </c>
      <c r="M3396" s="271"/>
      <c r="N3396" s="271"/>
      <c r="O3396" s="271"/>
    </row>
    <row r="3397" spans="3:15" s="421" customFormat="1" ht="15.6" customHeight="1">
      <c r="C3397" s="391">
        <v>1419</v>
      </c>
      <c r="D3397" s="414" t="s">
        <v>2220</v>
      </c>
      <c r="E3397" s="417" t="s">
        <v>3216</v>
      </c>
      <c r="F3397" s="1475" t="s">
        <v>3119</v>
      </c>
      <c r="G3397" s="1476"/>
      <c r="H3397" s="1477"/>
      <c r="I3397" s="424">
        <v>40</v>
      </c>
      <c r="J3397" s="417">
        <v>0.8</v>
      </c>
      <c r="K3397" s="954">
        <f t="shared" si="27"/>
        <v>32</v>
      </c>
      <c r="M3397" s="271"/>
      <c r="N3397" s="271"/>
      <c r="O3397" s="271"/>
    </row>
    <row r="3398" spans="3:15" s="421" customFormat="1" ht="15.6" customHeight="1">
      <c r="C3398" s="391">
        <v>1420</v>
      </c>
      <c r="D3398" s="414" t="s">
        <v>2222</v>
      </c>
      <c r="E3398" s="417" t="s">
        <v>3149</v>
      </c>
      <c r="F3398" s="1475" t="s">
        <v>3150</v>
      </c>
      <c r="G3398" s="1476"/>
      <c r="H3398" s="1477"/>
      <c r="I3398" s="424">
        <v>10</v>
      </c>
      <c r="J3398" s="417">
        <v>0.5</v>
      </c>
      <c r="K3398" s="954">
        <f t="shared" si="27"/>
        <v>5</v>
      </c>
      <c r="M3398" s="271"/>
      <c r="N3398" s="271"/>
      <c r="O3398" s="271"/>
    </row>
    <row r="3399" spans="3:15" s="421" customFormat="1" ht="15.6" customHeight="1">
      <c r="C3399" s="391">
        <v>1421</v>
      </c>
      <c r="D3399" s="414" t="s">
        <v>2222</v>
      </c>
      <c r="E3399" s="417" t="s">
        <v>3149</v>
      </c>
      <c r="F3399" s="1475" t="s">
        <v>3150</v>
      </c>
      <c r="G3399" s="1476"/>
      <c r="H3399" s="1477"/>
      <c r="I3399" s="424">
        <v>10</v>
      </c>
      <c r="J3399" s="417">
        <v>0.5</v>
      </c>
      <c r="K3399" s="954">
        <f t="shared" si="27"/>
        <v>5</v>
      </c>
      <c r="M3399" s="271"/>
      <c r="N3399" s="271"/>
      <c r="O3399" s="271"/>
    </row>
    <row r="3400" spans="3:15" s="421" customFormat="1" ht="15.6" customHeight="1">
      <c r="C3400" s="391">
        <v>1422</v>
      </c>
      <c r="D3400" s="414" t="s">
        <v>2222</v>
      </c>
      <c r="E3400" s="417" t="s">
        <v>3160</v>
      </c>
      <c r="F3400" s="1475" t="s">
        <v>2229</v>
      </c>
      <c r="G3400" s="1476"/>
      <c r="H3400" s="1477"/>
      <c r="I3400" s="424">
        <v>50</v>
      </c>
      <c r="J3400" s="417">
        <v>2.4</v>
      </c>
      <c r="K3400" s="954">
        <f t="shared" si="27"/>
        <v>120</v>
      </c>
      <c r="M3400" s="271"/>
      <c r="N3400" s="271"/>
      <c r="O3400" s="271"/>
    </row>
    <row r="3401" spans="3:15" s="421" customFormat="1" ht="15.6" customHeight="1">
      <c r="C3401" s="391">
        <v>1423</v>
      </c>
      <c r="D3401" s="414" t="s">
        <v>2222</v>
      </c>
      <c r="E3401" s="417" t="s">
        <v>3160</v>
      </c>
      <c r="F3401" s="1475" t="s">
        <v>2229</v>
      </c>
      <c r="G3401" s="1476"/>
      <c r="H3401" s="1477"/>
      <c r="I3401" s="424">
        <v>4</v>
      </c>
      <c r="J3401" s="417">
        <v>2.4</v>
      </c>
      <c r="K3401" s="954">
        <f t="shared" si="27"/>
        <v>9.6</v>
      </c>
      <c r="M3401" s="271"/>
      <c r="N3401" s="271"/>
      <c r="O3401" s="271"/>
    </row>
    <row r="3402" spans="3:15" s="421" customFormat="1" ht="15.6" customHeight="1">
      <c r="C3402" s="391">
        <v>1424</v>
      </c>
      <c r="D3402" s="414" t="s">
        <v>2222</v>
      </c>
      <c r="E3402" s="417" t="s">
        <v>3151</v>
      </c>
      <c r="F3402" s="1475" t="s">
        <v>2230</v>
      </c>
      <c r="G3402" s="1476"/>
      <c r="H3402" s="1477"/>
      <c r="I3402" s="424">
        <v>2</v>
      </c>
      <c r="J3402" s="417">
        <v>2.4</v>
      </c>
      <c r="K3402" s="954">
        <f t="shared" si="27"/>
        <v>4.8</v>
      </c>
      <c r="M3402" s="271"/>
      <c r="N3402" s="271"/>
      <c r="O3402" s="271"/>
    </row>
    <row r="3403" spans="3:15" s="421" customFormat="1" ht="15.6" customHeight="1">
      <c r="C3403" s="391">
        <v>1425</v>
      </c>
      <c r="D3403" s="414" t="s">
        <v>2222</v>
      </c>
      <c r="E3403" s="417" t="s">
        <v>3151</v>
      </c>
      <c r="F3403" s="1475" t="s">
        <v>2230</v>
      </c>
      <c r="G3403" s="1476"/>
      <c r="H3403" s="1477"/>
      <c r="I3403" s="424">
        <v>51</v>
      </c>
      <c r="J3403" s="417">
        <v>2.4</v>
      </c>
      <c r="K3403" s="954">
        <f t="shared" si="27"/>
        <v>122.39999999999999</v>
      </c>
      <c r="M3403" s="271"/>
      <c r="N3403" s="271"/>
      <c r="O3403" s="271"/>
    </row>
    <row r="3404" spans="3:15" s="421" customFormat="1" ht="15.6" customHeight="1">
      <c r="C3404" s="391">
        <v>1426</v>
      </c>
      <c r="D3404" s="414" t="s">
        <v>2222</v>
      </c>
      <c r="E3404" s="417" t="s">
        <v>3151</v>
      </c>
      <c r="F3404" s="1475" t="s">
        <v>2230</v>
      </c>
      <c r="G3404" s="1476"/>
      <c r="H3404" s="1477"/>
      <c r="I3404" s="424">
        <v>31</v>
      </c>
      <c r="J3404" s="417">
        <v>2.4</v>
      </c>
      <c r="K3404" s="954">
        <f t="shared" si="27"/>
        <v>74.399999999999991</v>
      </c>
      <c r="M3404" s="271"/>
      <c r="N3404" s="271"/>
      <c r="O3404" s="271"/>
    </row>
    <row r="3405" spans="3:15" s="421" customFormat="1" ht="15.6" customHeight="1">
      <c r="C3405" s="391">
        <v>1427</v>
      </c>
      <c r="D3405" s="414" t="s">
        <v>2222</v>
      </c>
      <c r="E3405" s="417" t="s">
        <v>3151</v>
      </c>
      <c r="F3405" s="1475" t="s">
        <v>2230</v>
      </c>
      <c r="G3405" s="1476"/>
      <c r="H3405" s="1477"/>
      <c r="I3405" s="424">
        <v>13</v>
      </c>
      <c r="J3405" s="417">
        <v>2.4</v>
      </c>
      <c r="K3405" s="954">
        <f t="shared" si="27"/>
        <v>31.2</v>
      </c>
      <c r="M3405" s="271"/>
      <c r="N3405" s="271"/>
      <c r="O3405" s="271"/>
    </row>
    <row r="3406" spans="3:15" s="421" customFormat="1" ht="15.6" customHeight="1">
      <c r="C3406" s="391">
        <v>1428</v>
      </c>
      <c r="D3406" s="414" t="s">
        <v>2222</v>
      </c>
      <c r="E3406" s="417" t="s">
        <v>3151</v>
      </c>
      <c r="F3406" s="1475" t="s">
        <v>2230</v>
      </c>
      <c r="G3406" s="1476"/>
      <c r="H3406" s="1477"/>
      <c r="I3406" s="424">
        <v>6</v>
      </c>
      <c r="J3406" s="417">
        <v>2.4</v>
      </c>
      <c r="K3406" s="954">
        <f t="shared" si="27"/>
        <v>14.399999999999999</v>
      </c>
      <c r="M3406" s="271"/>
      <c r="N3406" s="271"/>
      <c r="O3406" s="271"/>
    </row>
    <row r="3407" spans="3:15" s="421" customFormat="1" ht="15.6" customHeight="1">
      <c r="C3407" s="391">
        <v>1429</v>
      </c>
      <c r="D3407" s="414" t="s">
        <v>2222</v>
      </c>
      <c r="E3407" s="417" t="s">
        <v>3151</v>
      </c>
      <c r="F3407" s="1475" t="s">
        <v>2230</v>
      </c>
      <c r="G3407" s="1476"/>
      <c r="H3407" s="1477"/>
      <c r="I3407" s="424">
        <v>1</v>
      </c>
      <c r="J3407" s="417">
        <v>2.4</v>
      </c>
      <c r="K3407" s="954">
        <f t="shared" si="27"/>
        <v>2.4</v>
      </c>
      <c r="M3407" s="271"/>
      <c r="N3407" s="271"/>
      <c r="O3407" s="271"/>
    </row>
    <row r="3408" spans="3:15" s="421" customFormat="1" ht="15.6" customHeight="1">
      <c r="C3408" s="391">
        <v>1430</v>
      </c>
      <c r="D3408" s="414" t="s">
        <v>2222</v>
      </c>
      <c r="E3408" s="417" t="s">
        <v>3151</v>
      </c>
      <c r="F3408" s="1475" t="s">
        <v>2230</v>
      </c>
      <c r="G3408" s="1476"/>
      <c r="H3408" s="1477"/>
      <c r="I3408" s="424">
        <v>1</v>
      </c>
      <c r="J3408" s="417">
        <v>2.4</v>
      </c>
      <c r="K3408" s="954">
        <f t="shared" si="27"/>
        <v>2.4</v>
      </c>
      <c r="M3408" s="271"/>
      <c r="N3408" s="271"/>
      <c r="O3408" s="271"/>
    </row>
    <row r="3409" spans="3:15" s="421" customFormat="1" ht="15.6" customHeight="1">
      <c r="C3409" s="391">
        <v>1431</v>
      </c>
      <c r="D3409" s="414" t="s">
        <v>2222</v>
      </c>
      <c r="E3409" s="417" t="s">
        <v>3161</v>
      </c>
      <c r="F3409" s="1475" t="s">
        <v>2231</v>
      </c>
      <c r="G3409" s="1476"/>
      <c r="H3409" s="1477"/>
      <c r="I3409" s="424">
        <v>26</v>
      </c>
      <c r="J3409" s="417">
        <v>2.4</v>
      </c>
      <c r="K3409" s="954">
        <f t="shared" si="27"/>
        <v>62.4</v>
      </c>
      <c r="M3409" s="271"/>
      <c r="N3409" s="271"/>
      <c r="O3409" s="271"/>
    </row>
    <row r="3410" spans="3:15" s="421" customFormat="1" ht="15.6" customHeight="1">
      <c r="C3410" s="391">
        <v>1432</v>
      </c>
      <c r="D3410" s="414" t="s">
        <v>2222</v>
      </c>
      <c r="E3410" s="417" t="s">
        <v>3161</v>
      </c>
      <c r="F3410" s="1475" t="s">
        <v>2231</v>
      </c>
      <c r="G3410" s="1476"/>
      <c r="H3410" s="1477"/>
      <c r="I3410" s="424">
        <v>21</v>
      </c>
      <c r="J3410" s="417">
        <v>2.4</v>
      </c>
      <c r="K3410" s="954">
        <f t="shared" si="27"/>
        <v>50.4</v>
      </c>
      <c r="M3410" s="271"/>
      <c r="N3410" s="271"/>
      <c r="O3410" s="271"/>
    </row>
    <row r="3411" spans="3:15" s="421" customFormat="1" ht="15.6" customHeight="1">
      <c r="C3411" s="391">
        <v>1433</v>
      </c>
      <c r="D3411" s="414" t="s">
        <v>2222</v>
      </c>
      <c r="E3411" s="417" t="s">
        <v>3161</v>
      </c>
      <c r="F3411" s="1475" t="s">
        <v>2231</v>
      </c>
      <c r="G3411" s="1476"/>
      <c r="H3411" s="1477"/>
      <c r="I3411" s="424">
        <v>21</v>
      </c>
      <c r="J3411" s="417">
        <v>2.4</v>
      </c>
      <c r="K3411" s="954">
        <f t="shared" si="27"/>
        <v>50.4</v>
      </c>
      <c r="M3411" s="271"/>
      <c r="N3411" s="271"/>
      <c r="O3411" s="271"/>
    </row>
    <row r="3412" spans="3:15" s="421" customFormat="1" ht="15.6" customHeight="1">
      <c r="C3412" s="391">
        <v>1434</v>
      </c>
      <c r="D3412" s="414" t="s">
        <v>2222</v>
      </c>
      <c r="E3412" s="417" t="s">
        <v>3161</v>
      </c>
      <c r="F3412" s="1475" t="s">
        <v>2231</v>
      </c>
      <c r="G3412" s="1476"/>
      <c r="H3412" s="1477"/>
      <c r="I3412" s="424">
        <v>30</v>
      </c>
      <c r="J3412" s="417">
        <v>2.4</v>
      </c>
      <c r="K3412" s="954">
        <f t="shared" si="27"/>
        <v>72</v>
      </c>
      <c r="M3412" s="271"/>
      <c r="N3412" s="271"/>
      <c r="O3412" s="271"/>
    </row>
    <row r="3413" spans="3:15" s="421" customFormat="1" ht="15.6" customHeight="1">
      <c r="C3413" s="391">
        <v>1435</v>
      </c>
      <c r="D3413" s="414" t="s">
        <v>2222</v>
      </c>
      <c r="E3413" s="417" t="s">
        <v>3161</v>
      </c>
      <c r="F3413" s="1475" t="s">
        <v>2231</v>
      </c>
      <c r="G3413" s="1476"/>
      <c r="H3413" s="1477"/>
      <c r="I3413" s="424">
        <v>2</v>
      </c>
      <c r="J3413" s="417">
        <v>2.4</v>
      </c>
      <c r="K3413" s="954">
        <f t="shared" si="27"/>
        <v>4.8</v>
      </c>
      <c r="M3413" s="271"/>
      <c r="N3413" s="271"/>
      <c r="O3413" s="271"/>
    </row>
    <row r="3414" spans="3:15" s="421" customFormat="1" ht="15.6" customHeight="1">
      <c r="C3414" s="391">
        <v>1436</v>
      </c>
      <c r="D3414" s="414" t="s">
        <v>2222</v>
      </c>
      <c r="E3414" s="417" t="s">
        <v>3161</v>
      </c>
      <c r="F3414" s="1475" t="s">
        <v>2231</v>
      </c>
      <c r="G3414" s="1476"/>
      <c r="H3414" s="1477"/>
      <c r="I3414" s="424">
        <v>10</v>
      </c>
      <c r="J3414" s="417">
        <v>2.4</v>
      </c>
      <c r="K3414" s="954">
        <f t="shared" si="27"/>
        <v>24</v>
      </c>
      <c r="M3414" s="271"/>
      <c r="N3414" s="271"/>
      <c r="O3414" s="271"/>
    </row>
    <row r="3415" spans="3:15" s="421" customFormat="1" ht="15.6" customHeight="1">
      <c r="C3415" s="391">
        <v>1437</v>
      </c>
      <c r="D3415" s="414" t="s">
        <v>2222</v>
      </c>
      <c r="E3415" s="417" t="s">
        <v>3161</v>
      </c>
      <c r="F3415" s="1475" t="s">
        <v>2231</v>
      </c>
      <c r="G3415" s="1476"/>
      <c r="H3415" s="1477"/>
      <c r="I3415" s="424">
        <v>11</v>
      </c>
      <c r="J3415" s="417">
        <v>2.4</v>
      </c>
      <c r="K3415" s="954">
        <f t="shared" ref="K3415:K3478" si="28">I3415*J3415</f>
        <v>26.4</v>
      </c>
      <c r="M3415" s="271"/>
      <c r="N3415" s="271"/>
      <c r="O3415" s="271"/>
    </row>
    <row r="3416" spans="3:15" s="421" customFormat="1" ht="15.6" customHeight="1">
      <c r="C3416" s="391">
        <v>1438</v>
      </c>
      <c r="D3416" s="414" t="s">
        <v>2222</v>
      </c>
      <c r="E3416" s="417" t="s">
        <v>3161</v>
      </c>
      <c r="F3416" s="1475" t="s">
        <v>2231</v>
      </c>
      <c r="G3416" s="1476"/>
      <c r="H3416" s="1477"/>
      <c r="I3416" s="424">
        <v>13</v>
      </c>
      <c r="J3416" s="417">
        <v>2.4</v>
      </c>
      <c r="K3416" s="954">
        <f t="shared" si="28"/>
        <v>31.2</v>
      </c>
      <c r="M3416" s="271"/>
      <c r="N3416" s="271"/>
      <c r="O3416" s="271"/>
    </row>
    <row r="3417" spans="3:15" s="421" customFormat="1" ht="15.6" customHeight="1">
      <c r="C3417" s="391">
        <v>1439</v>
      </c>
      <c r="D3417" s="414" t="s">
        <v>2222</v>
      </c>
      <c r="E3417" s="417" t="s">
        <v>3161</v>
      </c>
      <c r="F3417" s="1475" t="s">
        <v>2231</v>
      </c>
      <c r="G3417" s="1476"/>
      <c r="H3417" s="1477"/>
      <c r="I3417" s="424">
        <v>20</v>
      </c>
      <c r="J3417" s="417">
        <v>2.4</v>
      </c>
      <c r="K3417" s="954">
        <f t="shared" si="28"/>
        <v>48</v>
      </c>
      <c r="M3417" s="271"/>
      <c r="N3417" s="271"/>
      <c r="O3417" s="271"/>
    </row>
    <row r="3418" spans="3:15" s="421" customFormat="1" ht="15.6" customHeight="1">
      <c r="C3418" s="391">
        <v>1440</v>
      </c>
      <c r="D3418" s="414" t="s">
        <v>2222</v>
      </c>
      <c r="E3418" s="417" t="s">
        <v>3162</v>
      </c>
      <c r="F3418" s="1475" t="s">
        <v>2232</v>
      </c>
      <c r="G3418" s="1476"/>
      <c r="H3418" s="1477"/>
      <c r="I3418" s="424">
        <v>50</v>
      </c>
      <c r="J3418" s="417">
        <v>2.4</v>
      </c>
      <c r="K3418" s="954">
        <f t="shared" si="28"/>
        <v>120</v>
      </c>
      <c r="M3418" s="271"/>
      <c r="N3418" s="271"/>
      <c r="O3418" s="271"/>
    </row>
    <row r="3419" spans="3:15" s="421" customFormat="1" ht="15.6" customHeight="1">
      <c r="C3419" s="391">
        <v>1441</v>
      </c>
      <c r="D3419" s="414" t="s">
        <v>2222</v>
      </c>
      <c r="E3419" s="417" t="s">
        <v>3162</v>
      </c>
      <c r="F3419" s="1475" t="s">
        <v>2232</v>
      </c>
      <c r="G3419" s="1476"/>
      <c r="H3419" s="1477"/>
      <c r="I3419" s="424">
        <v>10</v>
      </c>
      <c r="J3419" s="417">
        <v>2.4</v>
      </c>
      <c r="K3419" s="954">
        <f t="shared" si="28"/>
        <v>24</v>
      </c>
      <c r="M3419" s="271"/>
      <c r="N3419" s="271"/>
      <c r="O3419" s="271"/>
    </row>
    <row r="3420" spans="3:15" s="421" customFormat="1" ht="15.6" customHeight="1">
      <c r="C3420" s="391">
        <v>1442</v>
      </c>
      <c r="D3420" s="414" t="s">
        <v>2222</v>
      </c>
      <c r="E3420" s="417" t="s">
        <v>3162</v>
      </c>
      <c r="F3420" s="1475" t="s">
        <v>2232</v>
      </c>
      <c r="G3420" s="1476"/>
      <c r="H3420" s="1477"/>
      <c r="I3420" s="424">
        <v>9</v>
      </c>
      <c r="J3420" s="417">
        <v>2.4</v>
      </c>
      <c r="K3420" s="954">
        <f t="shared" si="28"/>
        <v>21.599999999999998</v>
      </c>
      <c r="M3420" s="271"/>
      <c r="N3420" s="271"/>
      <c r="O3420" s="271"/>
    </row>
    <row r="3421" spans="3:15" s="421" customFormat="1" ht="15.6" customHeight="1">
      <c r="C3421" s="391">
        <v>1443</v>
      </c>
      <c r="D3421" s="414" t="s">
        <v>2222</v>
      </c>
      <c r="E3421" s="417" t="s">
        <v>3162</v>
      </c>
      <c r="F3421" s="1475" t="s">
        <v>2232</v>
      </c>
      <c r="G3421" s="1476"/>
      <c r="H3421" s="1477"/>
      <c r="I3421" s="424">
        <v>36</v>
      </c>
      <c r="J3421" s="417">
        <v>2.4</v>
      </c>
      <c r="K3421" s="954">
        <f t="shared" si="28"/>
        <v>86.399999999999991</v>
      </c>
      <c r="M3421" s="271"/>
      <c r="N3421" s="271"/>
      <c r="O3421" s="271"/>
    </row>
    <row r="3422" spans="3:15" s="421" customFormat="1" ht="15.6" customHeight="1">
      <c r="C3422" s="391">
        <v>1444</v>
      </c>
      <c r="D3422" s="414" t="s">
        <v>2222</v>
      </c>
      <c r="E3422" s="417" t="s">
        <v>3162</v>
      </c>
      <c r="F3422" s="1475" t="s">
        <v>2232</v>
      </c>
      <c r="G3422" s="1476"/>
      <c r="H3422" s="1477"/>
      <c r="I3422" s="424">
        <v>10</v>
      </c>
      <c r="J3422" s="417">
        <v>2.4</v>
      </c>
      <c r="K3422" s="954">
        <f t="shared" si="28"/>
        <v>24</v>
      </c>
      <c r="M3422" s="271"/>
      <c r="N3422" s="271"/>
      <c r="O3422" s="271"/>
    </row>
    <row r="3423" spans="3:15" s="421" customFormat="1" ht="15.6" customHeight="1">
      <c r="C3423" s="391">
        <v>1445</v>
      </c>
      <c r="D3423" s="414" t="s">
        <v>2222</v>
      </c>
      <c r="E3423" s="417" t="s">
        <v>3162</v>
      </c>
      <c r="F3423" s="1475" t="s">
        <v>2232</v>
      </c>
      <c r="G3423" s="1476"/>
      <c r="H3423" s="1477"/>
      <c r="I3423" s="424">
        <v>9</v>
      </c>
      <c r="J3423" s="417">
        <v>2.4</v>
      </c>
      <c r="K3423" s="954">
        <f t="shared" si="28"/>
        <v>21.599999999999998</v>
      </c>
      <c r="M3423" s="271"/>
      <c r="N3423" s="271"/>
      <c r="O3423" s="271"/>
    </row>
    <row r="3424" spans="3:15" s="421" customFormat="1" ht="15.6" customHeight="1">
      <c r="C3424" s="391">
        <v>1446</v>
      </c>
      <c r="D3424" s="414" t="s">
        <v>2222</v>
      </c>
      <c r="E3424" s="417" t="s">
        <v>3162</v>
      </c>
      <c r="F3424" s="1475" t="s">
        <v>2232</v>
      </c>
      <c r="G3424" s="1476"/>
      <c r="H3424" s="1477"/>
      <c r="I3424" s="424">
        <v>3</v>
      </c>
      <c r="J3424" s="417">
        <v>2.4</v>
      </c>
      <c r="K3424" s="954">
        <f t="shared" si="28"/>
        <v>7.1999999999999993</v>
      </c>
      <c r="M3424" s="271"/>
      <c r="N3424" s="271"/>
      <c r="O3424" s="271"/>
    </row>
    <row r="3425" spans="3:15" s="421" customFormat="1" ht="15.6" customHeight="1">
      <c r="C3425" s="391">
        <v>1447</v>
      </c>
      <c r="D3425" s="414" t="s">
        <v>2222</v>
      </c>
      <c r="E3425" s="417" t="s">
        <v>3162</v>
      </c>
      <c r="F3425" s="1475" t="s">
        <v>2232</v>
      </c>
      <c r="G3425" s="1476"/>
      <c r="H3425" s="1477"/>
      <c r="I3425" s="424">
        <v>31</v>
      </c>
      <c r="J3425" s="417">
        <v>2.4</v>
      </c>
      <c r="K3425" s="954">
        <f t="shared" si="28"/>
        <v>74.399999999999991</v>
      </c>
      <c r="M3425" s="271"/>
      <c r="N3425" s="271"/>
      <c r="O3425" s="271"/>
    </row>
    <row r="3426" spans="3:15" s="421" customFormat="1" ht="15.6" customHeight="1">
      <c r="C3426" s="391">
        <v>1448</v>
      </c>
      <c r="D3426" s="414" t="s">
        <v>2222</v>
      </c>
      <c r="E3426" s="417" t="s">
        <v>3162</v>
      </c>
      <c r="F3426" s="1475" t="s">
        <v>2232</v>
      </c>
      <c r="G3426" s="1476"/>
      <c r="H3426" s="1477"/>
      <c r="I3426" s="424">
        <v>7</v>
      </c>
      <c r="J3426" s="417">
        <v>2.4</v>
      </c>
      <c r="K3426" s="954">
        <f t="shared" si="28"/>
        <v>16.8</v>
      </c>
      <c r="M3426" s="271"/>
      <c r="N3426" s="271"/>
      <c r="O3426" s="271"/>
    </row>
    <row r="3427" spans="3:15" s="421" customFormat="1" ht="15.6" customHeight="1">
      <c r="C3427" s="391">
        <v>1449</v>
      </c>
      <c r="D3427" s="414" t="s">
        <v>2222</v>
      </c>
      <c r="E3427" s="417" t="s">
        <v>3162</v>
      </c>
      <c r="F3427" s="1475" t="s">
        <v>2232</v>
      </c>
      <c r="G3427" s="1476"/>
      <c r="H3427" s="1477"/>
      <c r="I3427" s="424">
        <v>1</v>
      </c>
      <c r="J3427" s="417">
        <v>2.4</v>
      </c>
      <c r="K3427" s="954">
        <f t="shared" si="28"/>
        <v>2.4</v>
      </c>
      <c r="M3427" s="271"/>
      <c r="N3427" s="271"/>
      <c r="O3427" s="271"/>
    </row>
    <row r="3428" spans="3:15" s="421" customFormat="1" ht="15.6" customHeight="1">
      <c r="C3428" s="391">
        <v>1450</v>
      </c>
      <c r="D3428" s="414" t="s">
        <v>2222</v>
      </c>
      <c r="E3428" s="417" t="s">
        <v>3162</v>
      </c>
      <c r="F3428" s="1475" t="s">
        <v>2232</v>
      </c>
      <c r="G3428" s="1476"/>
      <c r="H3428" s="1477"/>
      <c r="I3428" s="424">
        <v>1</v>
      </c>
      <c r="J3428" s="417">
        <v>2.4</v>
      </c>
      <c r="K3428" s="954">
        <f t="shared" si="28"/>
        <v>2.4</v>
      </c>
      <c r="M3428" s="271"/>
      <c r="N3428" s="271"/>
      <c r="O3428" s="271"/>
    </row>
    <row r="3429" spans="3:15" s="421" customFormat="1" ht="15.6" customHeight="1">
      <c r="C3429" s="391">
        <v>1451</v>
      </c>
      <c r="D3429" s="414" t="s">
        <v>2222</v>
      </c>
      <c r="E3429" s="417" t="s">
        <v>3163</v>
      </c>
      <c r="F3429" s="1475" t="s">
        <v>2233</v>
      </c>
      <c r="G3429" s="1476"/>
      <c r="H3429" s="1477"/>
      <c r="I3429" s="424">
        <v>10</v>
      </c>
      <c r="J3429" s="417">
        <v>2.4</v>
      </c>
      <c r="K3429" s="954">
        <f t="shared" si="28"/>
        <v>24</v>
      </c>
      <c r="M3429" s="271"/>
      <c r="N3429" s="271"/>
      <c r="O3429" s="271"/>
    </row>
    <row r="3430" spans="3:15" s="421" customFormat="1" ht="15.6" customHeight="1">
      <c r="C3430" s="391">
        <v>1452</v>
      </c>
      <c r="D3430" s="414" t="s">
        <v>2222</v>
      </c>
      <c r="E3430" s="417" t="s">
        <v>3163</v>
      </c>
      <c r="F3430" s="1475" t="s">
        <v>2233</v>
      </c>
      <c r="G3430" s="1476"/>
      <c r="H3430" s="1477"/>
      <c r="I3430" s="424">
        <v>50</v>
      </c>
      <c r="J3430" s="417">
        <v>2.4</v>
      </c>
      <c r="K3430" s="954">
        <f t="shared" si="28"/>
        <v>120</v>
      </c>
      <c r="M3430" s="271"/>
      <c r="N3430" s="271"/>
      <c r="O3430" s="271"/>
    </row>
    <row r="3431" spans="3:15" s="421" customFormat="1" ht="15.6" customHeight="1">
      <c r="C3431" s="391">
        <v>1453</v>
      </c>
      <c r="D3431" s="414" t="s">
        <v>2222</v>
      </c>
      <c r="E3431" s="417" t="s">
        <v>3164</v>
      </c>
      <c r="F3431" s="1475" t="s">
        <v>2235</v>
      </c>
      <c r="G3431" s="1476"/>
      <c r="H3431" s="1477"/>
      <c r="I3431" s="424">
        <v>20</v>
      </c>
      <c r="J3431" s="417">
        <v>2.4</v>
      </c>
      <c r="K3431" s="954">
        <f t="shared" si="28"/>
        <v>48</v>
      </c>
      <c r="M3431" s="271"/>
      <c r="N3431" s="271"/>
      <c r="O3431" s="271"/>
    </row>
    <row r="3432" spans="3:15" s="421" customFormat="1" ht="15.6" customHeight="1">
      <c r="C3432" s="391">
        <v>1454</v>
      </c>
      <c r="D3432" s="414" t="s">
        <v>2222</v>
      </c>
      <c r="E3432" s="417" t="s">
        <v>3165</v>
      </c>
      <c r="F3432" s="1475" t="s">
        <v>3146</v>
      </c>
      <c r="G3432" s="1476"/>
      <c r="H3432" s="1477"/>
      <c r="I3432" s="424">
        <v>11</v>
      </c>
      <c r="J3432" s="417">
        <v>2.4</v>
      </c>
      <c r="K3432" s="954">
        <f t="shared" si="28"/>
        <v>26.4</v>
      </c>
      <c r="M3432" s="271"/>
      <c r="N3432" s="271"/>
      <c r="O3432" s="271"/>
    </row>
    <row r="3433" spans="3:15" s="421" customFormat="1" ht="15.6" customHeight="1">
      <c r="C3433" s="391">
        <v>1455</v>
      </c>
      <c r="D3433" s="414" t="s">
        <v>2222</v>
      </c>
      <c r="E3433" s="417" t="s">
        <v>3166</v>
      </c>
      <c r="F3433" s="1475" t="s">
        <v>3130</v>
      </c>
      <c r="G3433" s="1476"/>
      <c r="H3433" s="1477"/>
      <c r="I3433" s="424">
        <v>10</v>
      </c>
      <c r="J3433" s="417">
        <v>2.4</v>
      </c>
      <c r="K3433" s="954">
        <f t="shared" si="28"/>
        <v>24</v>
      </c>
      <c r="M3433" s="271"/>
      <c r="N3433" s="271"/>
      <c r="O3433" s="271"/>
    </row>
    <row r="3434" spans="3:15" s="421" customFormat="1" ht="15.6" customHeight="1">
      <c r="C3434" s="391">
        <v>1456</v>
      </c>
      <c r="D3434" s="414" t="s">
        <v>2222</v>
      </c>
      <c r="E3434" s="417" t="s">
        <v>3166</v>
      </c>
      <c r="F3434" s="1475" t="s">
        <v>3130</v>
      </c>
      <c r="G3434" s="1476"/>
      <c r="H3434" s="1477"/>
      <c r="I3434" s="424">
        <v>4</v>
      </c>
      <c r="J3434" s="417">
        <v>2.4</v>
      </c>
      <c r="K3434" s="954">
        <f t="shared" si="28"/>
        <v>9.6</v>
      </c>
      <c r="M3434" s="271"/>
      <c r="N3434" s="271"/>
      <c r="O3434" s="271"/>
    </row>
    <row r="3435" spans="3:15" s="421" customFormat="1" ht="15.6" customHeight="1">
      <c r="C3435" s="391">
        <v>1457</v>
      </c>
      <c r="D3435" s="414" t="s">
        <v>2222</v>
      </c>
      <c r="E3435" s="417" t="s">
        <v>3167</v>
      </c>
      <c r="F3435" s="1475" t="s">
        <v>3131</v>
      </c>
      <c r="G3435" s="1476"/>
      <c r="H3435" s="1477"/>
      <c r="I3435" s="424">
        <v>15</v>
      </c>
      <c r="J3435" s="417">
        <v>2.4</v>
      </c>
      <c r="K3435" s="954">
        <f t="shared" si="28"/>
        <v>36</v>
      </c>
      <c r="M3435" s="271"/>
      <c r="N3435" s="271"/>
      <c r="O3435" s="271"/>
    </row>
    <row r="3436" spans="3:15" s="421" customFormat="1" ht="15.6" customHeight="1">
      <c r="C3436" s="391">
        <v>1458</v>
      </c>
      <c r="D3436" s="414" t="s">
        <v>2222</v>
      </c>
      <c r="E3436" s="417" t="s">
        <v>3167</v>
      </c>
      <c r="F3436" s="1475" t="s">
        <v>3131</v>
      </c>
      <c r="G3436" s="1476"/>
      <c r="H3436" s="1477"/>
      <c r="I3436" s="424">
        <v>4</v>
      </c>
      <c r="J3436" s="417">
        <v>2.4</v>
      </c>
      <c r="K3436" s="954">
        <f t="shared" si="28"/>
        <v>9.6</v>
      </c>
      <c r="M3436" s="271"/>
      <c r="N3436" s="271"/>
      <c r="O3436" s="271"/>
    </row>
    <row r="3437" spans="3:15" s="421" customFormat="1" ht="15.6" customHeight="1">
      <c r="C3437" s="391">
        <v>1459</v>
      </c>
      <c r="D3437" s="414" t="s">
        <v>2222</v>
      </c>
      <c r="E3437" s="417" t="s">
        <v>3168</v>
      </c>
      <c r="F3437" s="1475" t="s">
        <v>3147</v>
      </c>
      <c r="G3437" s="1476"/>
      <c r="H3437" s="1477"/>
      <c r="I3437" s="424">
        <v>110</v>
      </c>
      <c r="J3437" s="417">
        <v>2.4</v>
      </c>
      <c r="K3437" s="954">
        <f t="shared" si="28"/>
        <v>264</v>
      </c>
      <c r="M3437" s="271"/>
      <c r="N3437" s="271"/>
      <c r="O3437" s="271"/>
    </row>
    <row r="3438" spans="3:15" s="421" customFormat="1" ht="15.6" customHeight="1">
      <c r="C3438" s="391">
        <v>1460</v>
      </c>
      <c r="D3438" s="414" t="s">
        <v>2222</v>
      </c>
      <c r="E3438" s="417" t="s">
        <v>3168</v>
      </c>
      <c r="F3438" s="1475" t="s">
        <v>3147</v>
      </c>
      <c r="G3438" s="1476"/>
      <c r="H3438" s="1477"/>
      <c r="I3438" s="424">
        <v>6</v>
      </c>
      <c r="J3438" s="417">
        <v>2.4</v>
      </c>
      <c r="K3438" s="954">
        <f t="shared" si="28"/>
        <v>14.399999999999999</v>
      </c>
      <c r="M3438" s="271"/>
      <c r="N3438" s="271"/>
      <c r="O3438" s="271"/>
    </row>
    <row r="3439" spans="3:15" s="421" customFormat="1" ht="15.6" customHeight="1">
      <c r="C3439" s="391">
        <v>1461</v>
      </c>
      <c r="D3439" s="414" t="s">
        <v>2222</v>
      </c>
      <c r="E3439" s="417" t="s">
        <v>3169</v>
      </c>
      <c r="F3439" s="1475" t="s">
        <v>3132</v>
      </c>
      <c r="G3439" s="1476"/>
      <c r="H3439" s="1477"/>
      <c r="I3439" s="424">
        <v>33</v>
      </c>
      <c r="J3439" s="417">
        <v>2.4</v>
      </c>
      <c r="K3439" s="954">
        <f t="shared" si="28"/>
        <v>79.2</v>
      </c>
      <c r="M3439" s="271"/>
      <c r="N3439" s="271"/>
      <c r="O3439" s="271"/>
    </row>
    <row r="3440" spans="3:15" s="421" customFormat="1" ht="15.6" customHeight="1">
      <c r="C3440" s="391">
        <v>1462</v>
      </c>
      <c r="D3440" s="414" t="s">
        <v>2222</v>
      </c>
      <c r="E3440" s="417" t="s">
        <v>3169</v>
      </c>
      <c r="F3440" s="1475" t="s">
        <v>3132</v>
      </c>
      <c r="G3440" s="1476"/>
      <c r="H3440" s="1477"/>
      <c r="I3440" s="424">
        <v>33</v>
      </c>
      <c r="J3440" s="417">
        <v>2.4</v>
      </c>
      <c r="K3440" s="954">
        <f t="shared" si="28"/>
        <v>79.2</v>
      </c>
      <c r="M3440" s="271"/>
      <c r="N3440" s="271"/>
      <c r="O3440" s="271"/>
    </row>
    <row r="3441" spans="3:15" s="421" customFormat="1" ht="15.6" customHeight="1">
      <c r="C3441" s="391">
        <v>1463</v>
      </c>
      <c r="D3441" s="414" t="s">
        <v>2222</v>
      </c>
      <c r="E3441" s="417" t="s">
        <v>3169</v>
      </c>
      <c r="F3441" s="1475" t="s">
        <v>3132</v>
      </c>
      <c r="G3441" s="1476"/>
      <c r="H3441" s="1477"/>
      <c r="I3441" s="424">
        <v>3</v>
      </c>
      <c r="J3441" s="417">
        <v>2.4</v>
      </c>
      <c r="K3441" s="954">
        <f t="shared" si="28"/>
        <v>7.1999999999999993</v>
      </c>
      <c r="M3441" s="271"/>
      <c r="N3441" s="271"/>
      <c r="O3441" s="271"/>
    </row>
    <row r="3442" spans="3:15" s="421" customFormat="1" ht="15.6" customHeight="1">
      <c r="C3442" s="391">
        <v>1464</v>
      </c>
      <c r="D3442" s="414" t="s">
        <v>2222</v>
      </c>
      <c r="E3442" s="417" t="s">
        <v>3170</v>
      </c>
      <c r="F3442" s="1475" t="s">
        <v>3133</v>
      </c>
      <c r="G3442" s="1476"/>
      <c r="H3442" s="1477"/>
      <c r="I3442" s="424">
        <v>2</v>
      </c>
      <c r="J3442" s="417">
        <v>2.4</v>
      </c>
      <c r="K3442" s="954">
        <f t="shared" si="28"/>
        <v>4.8</v>
      </c>
      <c r="M3442" s="271"/>
      <c r="N3442" s="271"/>
      <c r="O3442" s="271"/>
    </row>
    <row r="3443" spans="3:15" s="421" customFormat="1" ht="15.6" customHeight="1">
      <c r="C3443" s="391">
        <v>1465</v>
      </c>
      <c r="D3443" s="414" t="s">
        <v>2222</v>
      </c>
      <c r="E3443" s="417" t="s">
        <v>3152</v>
      </c>
      <c r="F3443" s="1475" t="s">
        <v>3153</v>
      </c>
      <c r="G3443" s="1476"/>
      <c r="H3443" s="1477"/>
      <c r="I3443" s="424">
        <v>7</v>
      </c>
      <c r="J3443" s="417">
        <v>2.4</v>
      </c>
      <c r="K3443" s="954">
        <f t="shared" si="28"/>
        <v>16.8</v>
      </c>
      <c r="M3443" s="271"/>
      <c r="N3443" s="271"/>
      <c r="O3443" s="271"/>
    </row>
    <row r="3444" spans="3:15" s="421" customFormat="1" ht="15.6" customHeight="1">
      <c r="C3444" s="391">
        <v>1466</v>
      </c>
      <c r="D3444" s="414" t="s">
        <v>2222</v>
      </c>
      <c r="E3444" s="417" t="s">
        <v>3171</v>
      </c>
      <c r="F3444" s="1475" t="s">
        <v>3172</v>
      </c>
      <c r="G3444" s="1476"/>
      <c r="H3444" s="1477"/>
      <c r="I3444" s="424">
        <v>63</v>
      </c>
      <c r="J3444" s="417">
        <v>2.4</v>
      </c>
      <c r="K3444" s="954">
        <f t="shared" si="28"/>
        <v>151.19999999999999</v>
      </c>
      <c r="M3444" s="271"/>
      <c r="N3444" s="271"/>
      <c r="O3444" s="271"/>
    </row>
    <row r="3445" spans="3:15" s="421" customFormat="1" ht="15.6" customHeight="1">
      <c r="C3445" s="391">
        <v>1467</v>
      </c>
      <c r="D3445" s="414" t="s">
        <v>2222</v>
      </c>
      <c r="E3445" s="417" t="s">
        <v>3173</v>
      </c>
      <c r="F3445" s="1475" t="s">
        <v>3125</v>
      </c>
      <c r="G3445" s="1476"/>
      <c r="H3445" s="1477"/>
      <c r="I3445" s="424">
        <v>38</v>
      </c>
      <c r="J3445" s="417">
        <v>0.1</v>
      </c>
      <c r="K3445" s="954">
        <f t="shared" si="28"/>
        <v>3.8000000000000003</v>
      </c>
      <c r="M3445" s="271"/>
      <c r="N3445" s="271"/>
      <c r="O3445" s="271"/>
    </row>
    <row r="3446" spans="3:15" s="421" customFormat="1" ht="15.6" customHeight="1">
      <c r="C3446" s="391">
        <v>1468</v>
      </c>
      <c r="D3446" s="414" t="s">
        <v>2222</v>
      </c>
      <c r="E3446" s="417" t="s">
        <v>3174</v>
      </c>
      <c r="F3446" s="1475" t="s">
        <v>3108</v>
      </c>
      <c r="G3446" s="1476"/>
      <c r="H3446" s="1477"/>
      <c r="I3446" s="424">
        <v>20</v>
      </c>
      <c r="J3446" s="417">
        <v>0.1</v>
      </c>
      <c r="K3446" s="954">
        <f t="shared" si="28"/>
        <v>2</v>
      </c>
      <c r="M3446" s="271"/>
      <c r="N3446" s="271"/>
      <c r="O3446" s="271"/>
    </row>
    <row r="3447" spans="3:15" s="421" customFormat="1" ht="15.6" customHeight="1">
      <c r="C3447" s="391">
        <v>1469</v>
      </c>
      <c r="D3447" s="414" t="s">
        <v>2222</v>
      </c>
      <c r="E3447" s="417" t="s">
        <v>3174</v>
      </c>
      <c r="F3447" s="1475" t="s">
        <v>3108</v>
      </c>
      <c r="G3447" s="1476"/>
      <c r="H3447" s="1477"/>
      <c r="I3447" s="424">
        <v>36</v>
      </c>
      <c r="J3447" s="417">
        <v>0.1</v>
      </c>
      <c r="K3447" s="954">
        <f t="shared" si="28"/>
        <v>3.6</v>
      </c>
      <c r="M3447" s="271"/>
      <c r="N3447" s="271"/>
      <c r="O3447" s="271"/>
    </row>
    <row r="3448" spans="3:15" s="421" customFormat="1" ht="15.6" customHeight="1">
      <c r="C3448" s="391">
        <v>1470</v>
      </c>
      <c r="D3448" s="414" t="s">
        <v>2222</v>
      </c>
      <c r="E3448" s="417" t="s">
        <v>3174</v>
      </c>
      <c r="F3448" s="1475" t="s">
        <v>3108</v>
      </c>
      <c r="G3448" s="1476"/>
      <c r="H3448" s="1477"/>
      <c r="I3448" s="424">
        <v>20</v>
      </c>
      <c r="J3448" s="417">
        <v>0.1</v>
      </c>
      <c r="K3448" s="954">
        <f t="shared" si="28"/>
        <v>2</v>
      </c>
      <c r="M3448" s="271"/>
      <c r="N3448" s="271"/>
      <c r="O3448" s="271"/>
    </row>
    <row r="3449" spans="3:15" s="421" customFormat="1" ht="15.6" customHeight="1">
      <c r="C3449" s="391">
        <v>1471</v>
      </c>
      <c r="D3449" s="414" t="s">
        <v>2222</v>
      </c>
      <c r="E3449" s="417" t="s">
        <v>3174</v>
      </c>
      <c r="F3449" s="1475" t="s">
        <v>3108</v>
      </c>
      <c r="G3449" s="1476"/>
      <c r="H3449" s="1477"/>
      <c r="I3449" s="424">
        <v>15</v>
      </c>
      <c r="J3449" s="417">
        <v>0.1</v>
      </c>
      <c r="K3449" s="954">
        <f t="shared" si="28"/>
        <v>1.5</v>
      </c>
      <c r="M3449" s="271"/>
      <c r="N3449" s="271"/>
      <c r="O3449" s="271"/>
    </row>
    <row r="3450" spans="3:15" s="421" customFormat="1" ht="15.6" customHeight="1">
      <c r="C3450" s="391">
        <v>1472</v>
      </c>
      <c r="D3450" s="414" t="s">
        <v>2222</v>
      </c>
      <c r="E3450" s="417" t="s">
        <v>3174</v>
      </c>
      <c r="F3450" s="1475" t="s">
        <v>3108</v>
      </c>
      <c r="G3450" s="1476"/>
      <c r="H3450" s="1477"/>
      <c r="I3450" s="424">
        <v>31</v>
      </c>
      <c r="J3450" s="417">
        <v>0.1</v>
      </c>
      <c r="K3450" s="954">
        <f t="shared" si="28"/>
        <v>3.1</v>
      </c>
      <c r="M3450" s="271"/>
      <c r="N3450" s="271"/>
      <c r="O3450" s="271"/>
    </row>
    <row r="3451" spans="3:15" s="421" customFormat="1" ht="15.6" customHeight="1">
      <c r="C3451" s="391">
        <v>1473</v>
      </c>
      <c r="D3451" s="414" t="s">
        <v>2222</v>
      </c>
      <c r="E3451" s="417" t="s">
        <v>3174</v>
      </c>
      <c r="F3451" s="1475" t="s">
        <v>3108</v>
      </c>
      <c r="G3451" s="1476"/>
      <c r="H3451" s="1477"/>
      <c r="I3451" s="424">
        <v>24</v>
      </c>
      <c r="J3451" s="417">
        <v>0.1</v>
      </c>
      <c r="K3451" s="954">
        <f t="shared" si="28"/>
        <v>2.4000000000000004</v>
      </c>
      <c r="M3451" s="271"/>
      <c r="N3451" s="271"/>
      <c r="O3451" s="271"/>
    </row>
    <row r="3452" spans="3:15" s="421" customFormat="1" ht="15.6" customHeight="1">
      <c r="C3452" s="391">
        <v>1474</v>
      </c>
      <c r="D3452" s="414" t="s">
        <v>2222</v>
      </c>
      <c r="E3452" s="417" t="s">
        <v>3175</v>
      </c>
      <c r="F3452" s="1475" t="s">
        <v>3109</v>
      </c>
      <c r="G3452" s="1476"/>
      <c r="H3452" s="1477"/>
      <c r="I3452" s="424">
        <v>13</v>
      </c>
      <c r="J3452" s="417">
        <v>0.1</v>
      </c>
      <c r="K3452" s="954">
        <f t="shared" si="28"/>
        <v>1.3</v>
      </c>
      <c r="M3452" s="271"/>
      <c r="N3452" s="271"/>
      <c r="O3452" s="271"/>
    </row>
    <row r="3453" spans="3:15" s="421" customFormat="1" ht="15.6" customHeight="1">
      <c r="C3453" s="391">
        <v>1475</v>
      </c>
      <c r="D3453" s="414" t="s">
        <v>2222</v>
      </c>
      <c r="E3453" s="417" t="s">
        <v>3176</v>
      </c>
      <c r="F3453" s="1475" t="s">
        <v>3110</v>
      </c>
      <c r="G3453" s="1476"/>
      <c r="H3453" s="1477"/>
      <c r="I3453" s="424">
        <v>50</v>
      </c>
      <c r="J3453" s="417">
        <v>0.1</v>
      </c>
      <c r="K3453" s="954">
        <f t="shared" si="28"/>
        <v>5</v>
      </c>
      <c r="M3453" s="271"/>
      <c r="N3453" s="271"/>
      <c r="O3453" s="271"/>
    </row>
    <row r="3454" spans="3:15" s="421" customFormat="1" ht="15.6" customHeight="1">
      <c r="C3454" s="391">
        <v>1476</v>
      </c>
      <c r="D3454" s="414" t="s">
        <v>2222</v>
      </c>
      <c r="E3454" s="417" t="s">
        <v>3176</v>
      </c>
      <c r="F3454" s="1475" t="s">
        <v>3110</v>
      </c>
      <c r="G3454" s="1476"/>
      <c r="H3454" s="1477"/>
      <c r="I3454" s="424">
        <v>16</v>
      </c>
      <c r="J3454" s="417">
        <v>0.1</v>
      </c>
      <c r="K3454" s="954">
        <f t="shared" si="28"/>
        <v>1.6</v>
      </c>
      <c r="M3454" s="271"/>
      <c r="N3454" s="271"/>
      <c r="O3454" s="271"/>
    </row>
    <row r="3455" spans="3:15" s="421" customFormat="1" ht="15.6" customHeight="1">
      <c r="C3455" s="391">
        <v>1477</v>
      </c>
      <c r="D3455" s="414" t="s">
        <v>2222</v>
      </c>
      <c r="E3455" s="417" t="s">
        <v>3176</v>
      </c>
      <c r="F3455" s="1475" t="s">
        <v>3110</v>
      </c>
      <c r="G3455" s="1476"/>
      <c r="H3455" s="1477"/>
      <c r="I3455" s="424">
        <v>2</v>
      </c>
      <c r="J3455" s="417">
        <v>0.1</v>
      </c>
      <c r="K3455" s="954">
        <f t="shared" si="28"/>
        <v>0.2</v>
      </c>
      <c r="M3455" s="271"/>
      <c r="N3455" s="271"/>
      <c r="O3455" s="271"/>
    </row>
    <row r="3456" spans="3:15" s="421" customFormat="1" ht="15.6" customHeight="1">
      <c r="C3456" s="391">
        <v>1478</v>
      </c>
      <c r="D3456" s="414" t="s">
        <v>2222</v>
      </c>
      <c r="E3456" s="417" t="s">
        <v>3176</v>
      </c>
      <c r="F3456" s="1475" t="s">
        <v>3110</v>
      </c>
      <c r="G3456" s="1476"/>
      <c r="H3456" s="1477"/>
      <c r="I3456" s="424">
        <v>1</v>
      </c>
      <c r="J3456" s="417">
        <v>0.1</v>
      </c>
      <c r="K3456" s="954">
        <f t="shared" si="28"/>
        <v>0.1</v>
      </c>
      <c r="M3456" s="271"/>
      <c r="N3456" s="271"/>
      <c r="O3456" s="271"/>
    </row>
    <row r="3457" spans="3:15" s="421" customFormat="1" ht="15.6" customHeight="1">
      <c r="C3457" s="391">
        <v>1479</v>
      </c>
      <c r="D3457" s="414" t="s">
        <v>2222</v>
      </c>
      <c r="E3457" s="417" t="s">
        <v>3176</v>
      </c>
      <c r="F3457" s="1475" t="s">
        <v>3110</v>
      </c>
      <c r="G3457" s="1476"/>
      <c r="H3457" s="1477"/>
      <c r="I3457" s="424">
        <v>1</v>
      </c>
      <c r="J3457" s="417">
        <v>0.1</v>
      </c>
      <c r="K3457" s="954">
        <f t="shared" si="28"/>
        <v>0.1</v>
      </c>
      <c r="M3457" s="271"/>
      <c r="N3457" s="271"/>
      <c r="O3457" s="271"/>
    </row>
    <row r="3458" spans="3:15" s="421" customFormat="1" ht="15.6" customHeight="1">
      <c r="C3458" s="391">
        <v>1480</v>
      </c>
      <c r="D3458" s="414" t="s">
        <v>2222</v>
      </c>
      <c r="E3458" s="417" t="s">
        <v>3177</v>
      </c>
      <c r="F3458" s="1475" t="s">
        <v>3088</v>
      </c>
      <c r="G3458" s="1476"/>
      <c r="H3458" s="1477"/>
      <c r="I3458" s="424">
        <v>35</v>
      </c>
      <c r="J3458" s="417">
        <v>0.1</v>
      </c>
      <c r="K3458" s="954">
        <f t="shared" si="28"/>
        <v>3.5</v>
      </c>
      <c r="M3458" s="271"/>
      <c r="N3458" s="271"/>
      <c r="O3458" s="271"/>
    </row>
    <row r="3459" spans="3:15" s="421" customFormat="1" ht="15.6" customHeight="1">
      <c r="C3459" s="391">
        <v>1481</v>
      </c>
      <c r="D3459" s="414" t="s">
        <v>2222</v>
      </c>
      <c r="E3459" s="417" t="s">
        <v>3177</v>
      </c>
      <c r="F3459" s="1475" t="s">
        <v>3088</v>
      </c>
      <c r="G3459" s="1476"/>
      <c r="H3459" s="1477"/>
      <c r="I3459" s="424">
        <v>21</v>
      </c>
      <c r="J3459" s="417">
        <v>0.1</v>
      </c>
      <c r="K3459" s="954">
        <f t="shared" si="28"/>
        <v>2.1</v>
      </c>
      <c r="M3459" s="271"/>
      <c r="N3459" s="271"/>
      <c r="O3459" s="271"/>
    </row>
    <row r="3460" spans="3:15" s="421" customFormat="1" ht="15.6" customHeight="1">
      <c r="C3460" s="391">
        <v>1482</v>
      </c>
      <c r="D3460" s="414" t="s">
        <v>2222</v>
      </c>
      <c r="E3460" s="417" t="s">
        <v>3177</v>
      </c>
      <c r="F3460" s="1475" t="s">
        <v>3088</v>
      </c>
      <c r="G3460" s="1476"/>
      <c r="H3460" s="1477"/>
      <c r="I3460" s="424">
        <v>21</v>
      </c>
      <c r="J3460" s="417">
        <v>0.1</v>
      </c>
      <c r="K3460" s="954">
        <f t="shared" si="28"/>
        <v>2.1</v>
      </c>
      <c r="M3460" s="271"/>
      <c r="N3460" s="271"/>
      <c r="O3460" s="271"/>
    </row>
    <row r="3461" spans="3:15" s="421" customFormat="1" ht="15.6" customHeight="1">
      <c r="C3461" s="391">
        <v>1483</v>
      </c>
      <c r="D3461" s="414" t="s">
        <v>2222</v>
      </c>
      <c r="E3461" s="417" t="s">
        <v>3177</v>
      </c>
      <c r="F3461" s="1475" t="s">
        <v>3088</v>
      </c>
      <c r="G3461" s="1476"/>
      <c r="H3461" s="1477"/>
      <c r="I3461" s="424">
        <v>10</v>
      </c>
      <c r="J3461" s="417">
        <v>0.1</v>
      </c>
      <c r="K3461" s="954">
        <f t="shared" si="28"/>
        <v>1</v>
      </c>
      <c r="M3461" s="271"/>
      <c r="N3461" s="271"/>
      <c r="O3461" s="271"/>
    </row>
    <row r="3462" spans="3:15" s="421" customFormat="1" ht="15.6" customHeight="1">
      <c r="C3462" s="391">
        <v>1484</v>
      </c>
      <c r="D3462" s="414" t="s">
        <v>2222</v>
      </c>
      <c r="E3462" s="417" t="s">
        <v>3178</v>
      </c>
      <c r="F3462" s="1475" t="s">
        <v>3089</v>
      </c>
      <c r="G3462" s="1476"/>
      <c r="H3462" s="1477"/>
      <c r="I3462" s="424">
        <v>36</v>
      </c>
      <c r="J3462" s="417">
        <v>0.1</v>
      </c>
      <c r="K3462" s="954">
        <f t="shared" si="28"/>
        <v>3.6</v>
      </c>
      <c r="M3462" s="271"/>
      <c r="N3462" s="271"/>
      <c r="O3462" s="271"/>
    </row>
    <row r="3463" spans="3:15" s="421" customFormat="1" ht="15.6" customHeight="1">
      <c r="C3463" s="391">
        <v>1485</v>
      </c>
      <c r="D3463" s="414" t="s">
        <v>2222</v>
      </c>
      <c r="E3463" s="417" t="s">
        <v>3178</v>
      </c>
      <c r="F3463" s="1475" t="s">
        <v>3089</v>
      </c>
      <c r="G3463" s="1476"/>
      <c r="H3463" s="1477"/>
      <c r="I3463" s="424">
        <v>33</v>
      </c>
      <c r="J3463" s="417">
        <v>0.1</v>
      </c>
      <c r="K3463" s="954">
        <f t="shared" si="28"/>
        <v>3.3000000000000003</v>
      </c>
      <c r="M3463" s="271"/>
      <c r="N3463" s="271"/>
      <c r="O3463" s="271"/>
    </row>
    <row r="3464" spans="3:15" s="421" customFormat="1" ht="15.6" customHeight="1">
      <c r="C3464" s="391">
        <v>1486</v>
      </c>
      <c r="D3464" s="414" t="s">
        <v>2222</v>
      </c>
      <c r="E3464" s="417" t="s">
        <v>3178</v>
      </c>
      <c r="F3464" s="1475" t="s">
        <v>3089</v>
      </c>
      <c r="G3464" s="1476"/>
      <c r="H3464" s="1477"/>
      <c r="I3464" s="424">
        <v>21</v>
      </c>
      <c r="J3464" s="417">
        <v>0.1</v>
      </c>
      <c r="K3464" s="954">
        <f t="shared" si="28"/>
        <v>2.1</v>
      </c>
      <c r="M3464" s="271"/>
      <c r="N3464" s="271"/>
      <c r="O3464" s="271"/>
    </row>
    <row r="3465" spans="3:15" s="421" customFormat="1" ht="15.6" customHeight="1">
      <c r="C3465" s="391">
        <v>1487</v>
      </c>
      <c r="D3465" s="414" t="s">
        <v>2222</v>
      </c>
      <c r="E3465" s="417" t="s">
        <v>3178</v>
      </c>
      <c r="F3465" s="1475" t="s">
        <v>3089</v>
      </c>
      <c r="G3465" s="1476"/>
      <c r="H3465" s="1477"/>
      <c r="I3465" s="424">
        <v>31</v>
      </c>
      <c r="J3465" s="417">
        <v>0.1</v>
      </c>
      <c r="K3465" s="954">
        <f t="shared" si="28"/>
        <v>3.1</v>
      </c>
      <c r="M3465" s="271"/>
      <c r="N3465" s="271"/>
      <c r="O3465" s="271"/>
    </row>
    <row r="3466" spans="3:15" s="421" customFormat="1" ht="15.6" customHeight="1">
      <c r="C3466" s="391">
        <v>1488</v>
      </c>
      <c r="D3466" s="414" t="s">
        <v>2222</v>
      </c>
      <c r="E3466" s="417" t="s">
        <v>3178</v>
      </c>
      <c r="F3466" s="1475" t="s">
        <v>3089</v>
      </c>
      <c r="G3466" s="1476"/>
      <c r="H3466" s="1477"/>
      <c r="I3466" s="424">
        <v>6</v>
      </c>
      <c r="J3466" s="417">
        <v>0.1</v>
      </c>
      <c r="K3466" s="954">
        <f t="shared" si="28"/>
        <v>0.60000000000000009</v>
      </c>
      <c r="M3466" s="271"/>
      <c r="N3466" s="271"/>
      <c r="O3466" s="271"/>
    </row>
    <row r="3467" spans="3:15" s="421" customFormat="1" ht="15.6" customHeight="1">
      <c r="C3467" s="391">
        <v>1489</v>
      </c>
      <c r="D3467" s="414" t="s">
        <v>2222</v>
      </c>
      <c r="E3467" s="417" t="s">
        <v>3178</v>
      </c>
      <c r="F3467" s="1475" t="s">
        <v>3089</v>
      </c>
      <c r="G3467" s="1476"/>
      <c r="H3467" s="1477"/>
      <c r="I3467" s="424">
        <v>20</v>
      </c>
      <c r="J3467" s="417">
        <v>0.1</v>
      </c>
      <c r="K3467" s="954">
        <f t="shared" si="28"/>
        <v>2</v>
      </c>
      <c r="M3467" s="271"/>
      <c r="N3467" s="271"/>
      <c r="O3467" s="271"/>
    </row>
    <row r="3468" spans="3:15" s="421" customFormat="1" ht="15.6" customHeight="1">
      <c r="C3468" s="391">
        <v>1490</v>
      </c>
      <c r="D3468" s="414" t="s">
        <v>2222</v>
      </c>
      <c r="E3468" s="417" t="s">
        <v>3178</v>
      </c>
      <c r="F3468" s="1475" t="s">
        <v>3089</v>
      </c>
      <c r="G3468" s="1476"/>
      <c r="H3468" s="1477"/>
      <c r="I3468" s="424">
        <v>20</v>
      </c>
      <c r="J3468" s="417">
        <v>0.1</v>
      </c>
      <c r="K3468" s="954">
        <f t="shared" si="28"/>
        <v>2</v>
      </c>
      <c r="M3468" s="271"/>
      <c r="N3468" s="271"/>
      <c r="O3468" s="271"/>
    </row>
    <row r="3469" spans="3:15" s="421" customFormat="1" ht="15.6" customHeight="1">
      <c r="C3469" s="391">
        <v>1491</v>
      </c>
      <c r="D3469" s="414" t="s">
        <v>2222</v>
      </c>
      <c r="E3469" s="417" t="s">
        <v>3178</v>
      </c>
      <c r="F3469" s="1475" t="s">
        <v>3089</v>
      </c>
      <c r="G3469" s="1476"/>
      <c r="H3469" s="1477"/>
      <c r="I3469" s="424">
        <v>22</v>
      </c>
      <c r="J3469" s="417">
        <v>0.1</v>
      </c>
      <c r="K3469" s="954">
        <f t="shared" si="28"/>
        <v>2.2000000000000002</v>
      </c>
      <c r="M3469" s="271"/>
      <c r="N3469" s="271"/>
      <c r="O3469" s="271"/>
    </row>
    <row r="3470" spans="3:15" s="421" customFormat="1" ht="15.6" customHeight="1">
      <c r="C3470" s="391">
        <v>1492</v>
      </c>
      <c r="D3470" s="414" t="s">
        <v>2222</v>
      </c>
      <c r="E3470" s="417" t="s">
        <v>3179</v>
      </c>
      <c r="F3470" s="1475" t="s">
        <v>3111</v>
      </c>
      <c r="G3470" s="1476"/>
      <c r="H3470" s="1477"/>
      <c r="I3470" s="424">
        <v>19</v>
      </c>
      <c r="J3470" s="417">
        <v>0.24</v>
      </c>
      <c r="K3470" s="954">
        <f t="shared" si="28"/>
        <v>4.5599999999999996</v>
      </c>
      <c r="M3470" s="271"/>
      <c r="N3470" s="271"/>
      <c r="O3470" s="271"/>
    </row>
    <row r="3471" spans="3:15" s="421" customFormat="1" ht="15.6" customHeight="1">
      <c r="C3471" s="391">
        <v>1493</v>
      </c>
      <c r="D3471" s="414" t="s">
        <v>2222</v>
      </c>
      <c r="E3471" s="417" t="s">
        <v>3179</v>
      </c>
      <c r="F3471" s="1475" t="s">
        <v>3111</v>
      </c>
      <c r="G3471" s="1476"/>
      <c r="H3471" s="1477"/>
      <c r="I3471" s="424">
        <v>18</v>
      </c>
      <c r="J3471" s="417">
        <v>0.24</v>
      </c>
      <c r="K3471" s="954">
        <f t="shared" si="28"/>
        <v>4.32</v>
      </c>
      <c r="M3471" s="271"/>
      <c r="N3471" s="271"/>
      <c r="O3471" s="271"/>
    </row>
    <row r="3472" spans="3:15" s="421" customFormat="1" ht="15.6" customHeight="1">
      <c r="C3472" s="391">
        <v>1494</v>
      </c>
      <c r="D3472" s="414" t="s">
        <v>2222</v>
      </c>
      <c r="E3472" s="417" t="s">
        <v>3179</v>
      </c>
      <c r="F3472" s="1475" t="s">
        <v>3111</v>
      </c>
      <c r="G3472" s="1476"/>
      <c r="H3472" s="1477"/>
      <c r="I3472" s="424">
        <v>31</v>
      </c>
      <c r="J3472" s="417">
        <v>0.24</v>
      </c>
      <c r="K3472" s="954">
        <f t="shared" si="28"/>
        <v>7.4399999999999995</v>
      </c>
      <c r="M3472" s="271"/>
      <c r="N3472" s="271"/>
      <c r="O3472" s="271"/>
    </row>
    <row r="3473" spans="3:15" s="421" customFormat="1" ht="15.6" customHeight="1">
      <c r="C3473" s="391">
        <v>1495</v>
      </c>
      <c r="D3473" s="414" t="s">
        <v>2222</v>
      </c>
      <c r="E3473" s="417" t="s">
        <v>3179</v>
      </c>
      <c r="F3473" s="1475" t="s">
        <v>3111</v>
      </c>
      <c r="G3473" s="1476"/>
      <c r="H3473" s="1477"/>
      <c r="I3473" s="424">
        <v>20</v>
      </c>
      <c r="J3473" s="417">
        <v>0.24</v>
      </c>
      <c r="K3473" s="954">
        <f t="shared" si="28"/>
        <v>4.8</v>
      </c>
      <c r="M3473" s="271"/>
      <c r="N3473" s="271"/>
      <c r="O3473" s="271"/>
    </row>
    <row r="3474" spans="3:15" s="421" customFormat="1" ht="15.6" customHeight="1">
      <c r="C3474" s="391">
        <v>1496</v>
      </c>
      <c r="D3474" s="414" t="s">
        <v>2222</v>
      </c>
      <c r="E3474" s="417" t="s">
        <v>3179</v>
      </c>
      <c r="F3474" s="1475" t="s">
        <v>3111</v>
      </c>
      <c r="G3474" s="1476"/>
      <c r="H3474" s="1477"/>
      <c r="I3474" s="424">
        <v>34</v>
      </c>
      <c r="J3474" s="417">
        <v>0.24</v>
      </c>
      <c r="K3474" s="954">
        <f t="shared" si="28"/>
        <v>8.16</v>
      </c>
      <c r="M3474" s="271"/>
      <c r="N3474" s="271"/>
      <c r="O3474" s="271"/>
    </row>
    <row r="3475" spans="3:15" s="421" customFormat="1" ht="15.6" customHeight="1">
      <c r="C3475" s="391">
        <v>1497</v>
      </c>
      <c r="D3475" s="414" t="s">
        <v>2222</v>
      </c>
      <c r="E3475" s="417" t="s">
        <v>3179</v>
      </c>
      <c r="F3475" s="1475" t="s">
        <v>3111</v>
      </c>
      <c r="G3475" s="1476"/>
      <c r="H3475" s="1477"/>
      <c r="I3475" s="424">
        <v>4</v>
      </c>
      <c r="J3475" s="417">
        <v>0.24</v>
      </c>
      <c r="K3475" s="954">
        <f t="shared" si="28"/>
        <v>0.96</v>
      </c>
      <c r="M3475" s="271"/>
      <c r="N3475" s="271"/>
      <c r="O3475" s="271"/>
    </row>
    <row r="3476" spans="3:15" s="421" customFormat="1" ht="15.6" customHeight="1">
      <c r="C3476" s="391">
        <v>1498</v>
      </c>
      <c r="D3476" s="414" t="s">
        <v>2222</v>
      </c>
      <c r="E3476" s="417" t="s">
        <v>3179</v>
      </c>
      <c r="F3476" s="1475" t="s">
        <v>3111</v>
      </c>
      <c r="G3476" s="1476"/>
      <c r="H3476" s="1477"/>
      <c r="I3476" s="424">
        <v>20</v>
      </c>
      <c r="J3476" s="417">
        <v>0.24</v>
      </c>
      <c r="K3476" s="954">
        <f t="shared" si="28"/>
        <v>4.8</v>
      </c>
      <c r="M3476" s="271"/>
      <c r="N3476" s="271"/>
      <c r="O3476" s="271"/>
    </row>
    <row r="3477" spans="3:15" s="421" customFormat="1" ht="15.6" customHeight="1">
      <c r="C3477" s="391">
        <v>1499</v>
      </c>
      <c r="D3477" s="414" t="s">
        <v>2222</v>
      </c>
      <c r="E3477" s="417" t="s">
        <v>3179</v>
      </c>
      <c r="F3477" s="1475" t="s">
        <v>3111</v>
      </c>
      <c r="G3477" s="1476"/>
      <c r="H3477" s="1477"/>
      <c r="I3477" s="424">
        <v>38</v>
      </c>
      <c r="J3477" s="417">
        <v>0.24</v>
      </c>
      <c r="K3477" s="954">
        <f t="shared" si="28"/>
        <v>9.1199999999999992</v>
      </c>
      <c r="M3477" s="271"/>
      <c r="N3477" s="271"/>
      <c r="O3477" s="271"/>
    </row>
    <row r="3478" spans="3:15" s="421" customFormat="1" ht="15.6" customHeight="1">
      <c r="C3478" s="391">
        <v>1500</v>
      </c>
      <c r="D3478" s="414" t="s">
        <v>2222</v>
      </c>
      <c r="E3478" s="417" t="s">
        <v>3179</v>
      </c>
      <c r="F3478" s="1475" t="s">
        <v>3111</v>
      </c>
      <c r="G3478" s="1476"/>
      <c r="H3478" s="1477"/>
      <c r="I3478" s="424">
        <v>13</v>
      </c>
      <c r="J3478" s="417">
        <v>0.24</v>
      </c>
      <c r="K3478" s="954">
        <f t="shared" si="28"/>
        <v>3.12</v>
      </c>
      <c r="M3478" s="271"/>
      <c r="N3478" s="271"/>
      <c r="O3478" s="271"/>
    </row>
    <row r="3479" spans="3:15" s="421" customFormat="1" ht="15.6" customHeight="1">
      <c r="C3479" s="391">
        <v>1501</v>
      </c>
      <c r="D3479" s="414" t="s">
        <v>2222</v>
      </c>
      <c r="E3479" s="417" t="s">
        <v>3179</v>
      </c>
      <c r="F3479" s="1475" t="s">
        <v>3111</v>
      </c>
      <c r="G3479" s="1476"/>
      <c r="H3479" s="1477"/>
      <c r="I3479" s="424">
        <v>32</v>
      </c>
      <c r="J3479" s="417">
        <v>0.24</v>
      </c>
      <c r="K3479" s="954">
        <f t="shared" ref="K3479:K3542" si="29">I3479*J3479</f>
        <v>7.68</v>
      </c>
      <c r="M3479" s="271"/>
      <c r="N3479" s="271"/>
      <c r="O3479" s="271"/>
    </row>
    <row r="3480" spans="3:15" s="421" customFormat="1" ht="15.6" customHeight="1">
      <c r="C3480" s="391">
        <v>1502</v>
      </c>
      <c r="D3480" s="414" t="s">
        <v>2222</v>
      </c>
      <c r="E3480" s="417" t="s">
        <v>3180</v>
      </c>
      <c r="F3480" s="1475" t="s">
        <v>3092</v>
      </c>
      <c r="G3480" s="1476"/>
      <c r="H3480" s="1477"/>
      <c r="I3480" s="424">
        <v>36</v>
      </c>
      <c r="J3480" s="417">
        <v>0.24</v>
      </c>
      <c r="K3480" s="954">
        <f t="shared" si="29"/>
        <v>8.64</v>
      </c>
      <c r="M3480" s="271"/>
      <c r="N3480" s="271"/>
      <c r="O3480" s="271"/>
    </row>
    <row r="3481" spans="3:15" s="421" customFormat="1" ht="15.6" customHeight="1">
      <c r="C3481" s="391">
        <v>1503</v>
      </c>
      <c r="D3481" s="414" t="s">
        <v>2222</v>
      </c>
      <c r="E3481" s="417" t="s">
        <v>3180</v>
      </c>
      <c r="F3481" s="1475" t="s">
        <v>3092</v>
      </c>
      <c r="G3481" s="1476"/>
      <c r="H3481" s="1477"/>
      <c r="I3481" s="424">
        <v>33</v>
      </c>
      <c r="J3481" s="417">
        <v>0.24</v>
      </c>
      <c r="K3481" s="954">
        <f t="shared" si="29"/>
        <v>7.92</v>
      </c>
      <c r="M3481" s="271"/>
      <c r="N3481" s="271"/>
      <c r="O3481" s="271"/>
    </row>
    <row r="3482" spans="3:15" s="421" customFormat="1" ht="15.6" customHeight="1">
      <c r="C3482" s="391">
        <v>1504</v>
      </c>
      <c r="D3482" s="414" t="s">
        <v>2222</v>
      </c>
      <c r="E3482" s="417" t="s">
        <v>3180</v>
      </c>
      <c r="F3482" s="1475" t="s">
        <v>3092</v>
      </c>
      <c r="G3482" s="1476"/>
      <c r="H3482" s="1477"/>
      <c r="I3482" s="424">
        <v>21</v>
      </c>
      <c r="J3482" s="417">
        <v>0.24</v>
      </c>
      <c r="K3482" s="954">
        <f t="shared" si="29"/>
        <v>5.04</v>
      </c>
      <c r="M3482" s="271"/>
      <c r="N3482" s="271"/>
      <c r="O3482" s="271"/>
    </row>
    <row r="3483" spans="3:15" s="421" customFormat="1" ht="15.6" customHeight="1">
      <c r="C3483" s="391">
        <v>1505</v>
      </c>
      <c r="D3483" s="414" t="s">
        <v>2222</v>
      </c>
      <c r="E3483" s="417" t="s">
        <v>3180</v>
      </c>
      <c r="F3483" s="1475" t="s">
        <v>3092</v>
      </c>
      <c r="G3483" s="1476"/>
      <c r="H3483" s="1477"/>
      <c r="I3483" s="424">
        <v>31</v>
      </c>
      <c r="J3483" s="417">
        <v>0.24</v>
      </c>
      <c r="K3483" s="954">
        <f t="shared" si="29"/>
        <v>7.4399999999999995</v>
      </c>
      <c r="M3483" s="271"/>
      <c r="N3483" s="271"/>
      <c r="O3483" s="271"/>
    </row>
    <row r="3484" spans="3:15" s="421" customFormat="1" ht="15.6" customHeight="1">
      <c r="C3484" s="391">
        <v>1506</v>
      </c>
      <c r="D3484" s="414" t="s">
        <v>2222</v>
      </c>
      <c r="E3484" s="417" t="s">
        <v>3180</v>
      </c>
      <c r="F3484" s="1475" t="s">
        <v>3092</v>
      </c>
      <c r="G3484" s="1476"/>
      <c r="H3484" s="1477"/>
      <c r="I3484" s="424">
        <v>6</v>
      </c>
      <c r="J3484" s="417">
        <v>0.24</v>
      </c>
      <c r="K3484" s="954">
        <f t="shared" si="29"/>
        <v>1.44</v>
      </c>
      <c r="M3484" s="271"/>
      <c r="N3484" s="271"/>
      <c r="O3484" s="271"/>
    </row>
    <row r="3485" spans="3:15" s="421" customFormat="1" ht="15.6" customHeight="1">
      <c r="C3485" s="391">
        <v>1507</v>
      </c>
      <c r="D3485" s="414" t="s">
        <v>2222</v>
      </c>
      <c r="E3485" s="417" t="s">
        <v>3180</v>
      </c>
      <c r="F3485" s="1475" t="s">
        <v>3092</v>
      </c>
      <c r="G3485" s="1476"/>
      <c r="H3485" s="1477"/>
      <c r="I3485" s="424">
        <v>20</v>
      </c>
      <c r="J3485" s="417">
        <v>0.24</v>
      </c>
      <c r="K3485" s="954">
        <f t="shared" si="29"/>
        <v>4.8</v>
      </c>
      <c r="M3485" s="271"/>
      <c r="N3485" s="271"/>
      <c r="O3485" s="271"/>
    </row>
    <row r="3486" spans="3:15" s="421" customFormat="1" ht="15.6" customHeight="1">
      <c r="C3486" s="391">
        <v>1508</v>
      </c>
      <c r="D3486" s="414" t="s">
        <v>2222</v>
      </c>
      <c r="E3486" s="417" t="s">
        <v>3180</v>
      </c>
      <c r="F3486" s="1475" t="s">
        <v>3092</v>
      </c>
      <c r="G3486" s="1476"/>
      <c r="H3486" s="1477"/>
      <c r="I3486" s="424">
        <v>20</v>
      </c>
      <c r="J3486" s="417">
        <v>0.24</v>
      </c>
      <c r="K3486" s="954">
        <f t="shared" si="29"/>
        <v>4.8</v>
      </c>
      <c r="M3486" s="271"/>
      <c r="N3486" s="271"/>
      <c r="O3486" s="271"/>
    </row>
    <row r="3487" spans="3:15" s="421" customFormat="1" ht="15.6" customHeight="1">
      <c r="C3487" s="391">
        <v>1509</v>
      </c>
      <c r="D3487" s="414" t="s">
        <v>2222</v>
      </c>
      <c r="E3487" s="417" t="s">
        <v>3180</v>
      </c>
      <c r="F3487" s="1475" t="s">
        <v>3092</v>
      </c>
      <c r="G3487" s="1476"/>
      <c r="H3487" s="1477"/>
      <c r="I3487" s="424">
        <v>22</v>
      </c>
      <c r="J3487" s="417">
        <v>0.24</v>
      </c>
      <c r="K3487" s="954">
        <f t="shared" si="29"/>
        <v>5.2799999999999994</v>
      </c>
      <c r="M3487" s="271"/>
      <c r="N3487" s="271"/>
      <c r="O3487" s="271"/>
    </row>
    <row r="3488" spans="3:15" s="421" customFormat="1" ht="15.6" customHeight="1">
      <c r="C3488" s="391">
        <v>1510</v>
      </c>
      <c r="D3488" s="414" t="s">
        <v>2222</v>
      </c>
      <c r="E3488" s="417" t="s">
        <v>3180</v>
      </c>
      <c r="F3488" s="1475" t="s">
        <v>3092</v>
      </c>
      <c r="G3488" s="1476"/>
      <c r="H3488" s="1477"/>
      <c r="I3488" s="424">
        <v>30</v>
      </c>
      <c r="J3488" s="417">
        <v>0.24</v>
      </c>
      <c r="K3488" s="954">
        <f t="shared" si="29"/>
        <v>7.1999999999999993</v>
      </c>
      <c r="M3488" s="271"/>
      <c r="N3488" s="271"/>
      <c r="O3488" s="271"/>
    </row>
    <row r="3489" spans="3:15" s="421" customFormat="1" ht="15.6" customHeight="1">
      <c r="C3489" s="391">
        <v>1511</v>
      </c>
      <c r="D3489" s="414" t="s">
        <v>2222</v>
      </c>
      <c r="E3489" s="417" t="s">
        <v>3180</v>
      </c>
      <c r="F3489" s="1475" t="s">
        <v>3092</v>
      </c>
      <c r="G3489" s="1476"/>
      <c r="H3489" s="1477"/>
      <c r="I3489" s="424">
        <v>302</v>
      </c>
      <c r="J3489" s="417">
        <v>0.24</v>
      </c>
      <c r="K3489" s="954">
        <f t="shared" si="29"/>
        <v>72.48</v>
      </c>
      <c r="M3489" s="271"/>
      <c r="N3489" s="271"/>
      <c r="O3489" s="271"/>
    </row>
    <row r="3490" spans="3:15" s="421" customFormat="1" ht="15.6" customHeight="1">
      <c r="C3490" s="391">
        <v>1512</v>
      </c>
      <c r="D3490" s="414" t="s">
        <v>2222</v>
      </c>
      <c r="E3490" s="417" t="s">
        <v>3180</v>
      </c>
      <c r="F3490" s="1475" t="s">
        <v>3092</v>
      </c>
      <c r="G3490" s="1476"/>
      <c r="H3490" s="1477"/>
      <c r="I3490" s="424">
        <v>15</v>
      </c>
      <c r="J3490" s="417">
        <v>0.24</v>
      </c>
      <c r="K3490" s="954">
        <f t="shared" si="29"/>
        <v>3.5999999999999996</v>
      </c>
      <c r="M3490" s="271"/>
      <c r="N3490" s="271"/>
      <c r="O3490" s="271"/>
    </row>
    <row r="3491" spans="3:15" s="421" customFormat="1" ht="15.6" customHeight="1">
      <c r="C3491" s="391">
        <v>1513</v>
      </c>
      <c r="D3491" s="414" t="s">
        <v>2222</v>
      </c>
      <c r="E3491" s="417" t="s">
        <v>3180</v>
      </c>
      <c r="F3491" s="1475" t="s">
        <v>3092</v>
      </c>
      <c r="G3491" s="1476"/>
      <c r="H3491" s="1477"/>
      <c r="I3491" s="424">
        <v>20</v>
      </c>
      <c r="J3491" s="417">
        <v>0.24</v>
      </c>
      <c r="K3491" s="954">
        <f t="shared" si="29"/>
        <v>4.8</v>
      </c>
      <c r="M3491" s="271"/>
      <c r="N3491" s="271"/>
      <c r="O3491" s="271"/>
    </row>
    <row r="3492" spans="3:15" s="421" customFormat="1" ht="15.6" customHeight="1">
      <c r="C3492" s="391">
        <v>1514</v>
      </c>
      <c r="D3492" s="414" t="s">
        <v>2222</v>
      </c>
      <c r="E3492" s="417" t="s">
        <v>3180</v>
      </c>
      <c r="F3492" s="1475" t="s">
        <v>3092</v>
      </c>
      <c r="G3492" s="1476"/>
      <c r="H3492" s="1477"/>
      <c r="I3492" s="424">
        <v>31</v>
      </c>
      <c r="J3492" s="417">
        <v>0.24</v>
      </c>
      <c r="K3492" s="954">
        <f t="shared" si="29"/>
        <v>7.4399999999999995</v>
      </c>
      <c r="M3492" s="271"/>
      <c r="N3492" s="271"/>
      <c r="O3492" s="271"/>
    </row>
    <row r="3493" spans="3:15" s="421" customFormat="1" ht="15.6" customHeight="1">
      <c r="C3493" s="391">
        <v>1515</v>
      </c>
      <c r="D3493" s="414" t="s">
        <v>2222</v>
      </c>
      <c r="E3493" s="417" t="s">
        <v>3180</v>
      </c>
      <c r="F3493" s="1475" t="s">
        <v>3092</v>
      </c>
      <c r="G3493" s="1476"/>
      <c r="H3493" s="1477"/>
      <c r="I3493" s="424">
        <v>35</v>
      </c>
      <c r="J3493" s="417">
        <v>0.24</v>
      </c>
      <c r="K3493" s="954">
        <f t="shared" si="29"/>
        <v>8.4</v>
      </c>
      <c r="M3493" s="271"/>
      <c r="N3493" s="271"/>
      <c r="O3493" s="271"/>
    </row>
    <row r="3494" spans="3:15" s="421" customFormat="1" ht="15.6" customHeight="1">
      <c r="C3494" s="391">
        <v>1516</v>
      </c>
      <c r="D3494" s="414" t="s">
        <v>2222</v>
      </c>
      <c r="E3494" s="417" t="s">
        <v>3180</v>
      </c>
      <c r="F3494" s="1475" t="s">
        <v>3092</v>
      </c>
      <c r="G3494" s="1476"/>
      <c r="H3494" s="1477"/>
      <c r="I3494" s="424">
        <v>20</v>
      </c>
      <c r="J3494" s="417">
        <v>0.24</v>
      </c>
      <c r="K3494" s="954">
        <f t="shared" si="29"/>
        <v>4.8</v>
      </c>
      <c r="M3494" s="271"/>
      <c r="N3494" s="271"/>
      <c r="O3494" s="271"/>
    </row>
    <row r="3495" spans="3:15" s="421" customFormat="1" ht="15.6" customHeight="1">
      <c r="C3495" s="391">
        <v>1517</v>
      </c>
      <c r="D3495" s="414" t="s">
        <v>2222</v>
      </c>
      <c r="E3495" s="417" t="s">
        <v>3180</v>
      </c>
      <c r="F3495" s="1475" t="s">
        <v>3092</v>
      </c>
      <c r="G3495" s="1476"/>
      <c r="H3495" s="1477"/>
      <c r="I3495" s="424">
        <v>34</v>
      </c>
      <c r="J3495" s="417">
        <v>0.24</v>
      </c>
      <c r="K3495" s="954">
        <f t="shared" si="29"/>
        <v>8.16</v>
      </c>
      <c r="M3495" s="271"/>
      <c r="N3495" s="271"/>
      <c r="O3495" s="271"/>
    </row>
    <row r="3496" spans="3:15" s="421" customFormat="1" ht="15.6" customHeight="1">
      <c r="C3496" s="391">
        <v>1518</v>
      </c>
      <c r="D3496" s="414" t="s">
        <v>2222</v>
      </c>
      <c r="E3496" s="417" t="s">
        <v>3180</v>
      </c>
      <c r="F3496" s="1475" t="s">
        <v>3092</v>
      </c>
      <c r="G3496" s="1476"/>
      <c r="H3496" s="1477"/>
      <c r="I3496" s="424">
        <v>16</v>
      </c>
      <c r="J3496" s="417">
        <v>0.24</v>
      </c>
      <c r="K3496" s="954">
        <f t="shared" si="29"/>
        <v>3.84</v>
      </c>
      <c r="M3496" s="271"/>
      <c r="N3496" s="271"/>
      <c r="O3496" s="271"/>
    </row>
    <row r="3497" spans="3:15" s="421" customFormat="1" ht="15.6" customHeight="1">
      <c r="C3497" s="391">
        <v>1519</v>
      </c>
      <c r="D3497" s="414" t="s">
        <v>2222</v>
      </c>
      <c r="E3497" s="417" t="s">
        <v>3180</v>
      </c>
      <c r="F3497" s="1475" t="s">
        <v>3092</v>
      </c>
      <c r="G3497" s="1476"/>
      <c r="H3497" s="1477"/>
      <c r="I3497" s="424">
        <v>13</v>
      </c>
      <c r="J3497" s="417">
        <v>0.24</v>
      </c>
      <c r="K3497" s="954">
        <f t="shared" si="29"/>
        <v>3.12</v>
      </c>
      <c r="M3497" s="271"/>
      <c r="N3497" s="271"/>
      <c r="O3497" s="271"/>
    </row>
    <row r="3498" spans="3:15" s="421" customFormat="1" ht="15.6" customHeight="1">
      <c r="C3498" s="391">
        <v>1520</v>
      </c>
      <c r="D3498" s="414" t="s">
        <v>2222</v>
      </c>
      <c r="E3498" s="417" t="s">
        <v>3181</v>
      </c>
      <c r="F3498" s="1475" t="s">
        <v>3093</v>
      </c>
      <c r="G3498" s="1476"/>
      <c r="H3498" s="1477"/>
      <c r="I3498" s="424">
        <v>70</v>
      </c>
      <c r="J3498" s="417">
        <v>0.24</v>
      </c>
      <c r="K3498" s="954">
        <f t="shared" si="29"/>
        <v>16.8</v>
      </c>
      <c r="M3498" s="271"/>
      <c r="N3498" s="271"/>
      <c r="O3498" s="271"/>
    </row>
    <row r="3499" spans="3:15" s="421" customFormat="1" ht="15.6" customHeight="1">
      <c r="C3499" s="391">
        <v>1521</v>
      </c>
      <c r="D3499" s="414" t="s">
        <v>2222</v>
      </c>
      <c r="E3499" s="417" t="s">
        <v>3181</v>
      </c>
      <c r="F3499" s="1475" t="s">
        <v>3093</v>
      </c>
      <c r="G3499" s="1476"/>
      <c r="H3499" s="1477"/>
      <c r="I3499" s="424">
        <v>42</v>
      </c>
      <c r="J3499" s="417">
        <v>0.24</v>
      </c>
      <c r="K3499" s="954">
        <f t="shared" si="29"/>
        <v>10.08</v>
      </c>
      <c r="M3499" s="271"/>
      <c r="N3499" s="271"/>
      <c r="O3499" s="271"/>
    </row>
    <row r="3500" spans="3:15" s="421" customFormat="1" ht="15.6" customHeight="1">
      <c r="C3500" s="391">
        <v>1522</v>
      </c>
      <c r="D3500" s="414" t="s">
        <v>2222</v>
      </c>
      <c r="E3500" s="417" t="s">
        <v>3181</v>
      </c>
      <c r="F3500" s="1475" t="s">
        <v>3093</v>
      </c>
      <c r="G3500" s="1476"/>
      <c r="H3500" s="1477"/>
      <c r="I3500" s="424">
        <v>42</v>
      </c>
      <c r="J3500" s="417">
        <v>0.24</v>
      </c>
      <c r="K3500" s="954">
        <f t="shared" si="29"/>
        <v>10.08</v>
      </c>
      <c r="M3500" s="271"/>
      <c r="N3500" s="271"/>
      <c r="O3500" s="271"/>
    </row>
    <row r="3501" spans="3:15" s="421" customFormat="1" ht="15.6" customHeight="1">
      <c r="C3501" s="391">
        <v>1523</v>
      </c>
      <c r="D3501" s="414" t="s">
        <v>2222</v>
      </c>
      <c r="E3501" s="417" t="s">
        <v>3181</v>
      </c>
      <c r="F3501" s="1475" t="s">
        <v>3093</v>
      </c>
      <c r="G3501" s="1476"/>
      <c r="H3501" s="1477"/>
      <c r="I3501" s="424">
        <v>60</v>
      </c>
      <c r="J3501" s="417">
        <v>0.24</v>
      </c>
      <c r="K3501" s="954">
        <f t="shared" si="29"/>
        <v>14.399999999999999</v>
      </c>
      <c r="M3501" s="271"/>
      <c r="N3501" s="271"/>
      <c r="O3501" s="271"/>
    </row>
    <row r="3502" spans="3:15" s="421" customFormat="1" ht="15.6" customHeight="1">
      <c r="C3502" s="391">
        <v>1524</v>
      </c>
      <c r="D3502" s="414" t="s">
        <v>2222</v>
      </c>
      <c r="E3502" s="417" t="s">
        <v>3181</v>
      </c>
      <c r="F3502" s="1475" t="s">
        <v>3093</v>
      </c>
      <c r="G3502" s="1476"/>
      <c r="H3502" s="1477"/>
      <c r="I3502" s="424">
        <v>72</v>
      </c>
      <c r="J3502" s="417">
        <v>0.24</v>
      </c>
      <c r="K3502" s="954">
        <f t="shared" si="29"/>
        <v>17.28</v>
      </c>
      <c r="M3502" s="271"/>
      <c r="N3502" s="271"/>
      <c r="O3502" s="271"/>
    </row>
    <row r="3503" spans="3:15" s="421" customFormat="1" ht="15.6" customHeight="1">
      <c r="C3503" s="391">
        <v>1525</v>
      </c>
      <c r="D3503" s="414" t="s">
        <v>2222</v>
      </c>
      <c r="E3503" s="417">
        <v>1334498</v>
      </c>
      <c r="F3503" s="1475" t="s">
        <v>3094</v>
      </c>
      <c r="G3503" s="1476"/>
      <c r="H3503" s="1477"/>
      <c r="I3503" s="424">
        <v>2</v>
      </c>
      <c r="J3503" s="417">
        <v>0.24</v>
      </c>
      <c r="K3503" s="954">
        <f t="shared" si="29"/>
        <v>0.48</v>
      </c>
      <c r="M3503" s="271"/>
      <c r="N3503" s="271"/>
      <c r="O3503" s="271"/>
    </row>
    <row r="3504" spans="3:15" s="421" customFormat="1" ht="15.6" customHeight="1">
      <c r="C3504" s="391">
        <v>1526</v>
      </c>
      <c r="D3504" s="414" t="s">
        <v>2222</v>
      </c>
      <c r="E3504" s="417" t="s">
        <v>3182</v>
      </c>
      <c r="F3504" s="1475" t="s">
        <v>3094</v>
      </c>
      <c r="G3504" s="1476"/>
      <c r="H3504" s="1477"/>
      <c r="I3504" s="424">
        <v>10</v>
      </c>
      <c r="J3504" s="417">
        <v>0.24</v>
      </c>
      <c r="K3504" s="954">
        <f t="shared" si="29"/>
        <v>2.4</v>
      </c>
      <c r="M3504" s="271"/>
      <c r="N3504" s="271"/>
      <c r="O3504" s="271"/>
    </row>
    <row r="3505" spans="3:15" s="421" customFormat="1" ht="15.6" customHeight="1">
      <c r="C3505" s="391">
        <v>1527</v>
      </c>
      <c r="D3505" s="414" t="s">
        <v>2222</v>
      </c>
      <c r="E3505" s="417" t="s">
        <v>3182</v>
      </c>
      <c r="F3505" s="1475" t="s">
        <v>3094</v>
      </c>
      <c r="G3505" s="1476"/>
      <c r="H3505" s="1477"/>
      <c r="I3505" s="424">
        <v>20</v>
      </c>
      <c r="J3505" s="417">
        <v>0.24</v>
      </c>
      <c r="K3505" s="954">
        <f t="shared" si="29"/>
        <v>4.8</v>
      </c>
      <c r="M3505" s="271"/>
      <c r="N3505" s="271"/>
      <c r="O3505" s="271"/>
    </row>
    <row r="3506" spans="3:15" s="421" customFormat="1" ht="15.6" customHeight="1">
      <c r="C3506" s="391">
        <v>1528</v>
      </c>
      <c r="D3506" s="414" t="s">
        <v>2222</v>
      </c>
      <c r="E3506" s="417" t="s">
        <v>3182</v>
      </c>
      <c r="F3506" s="1475" t="s">
        <v>3094</v>
      </c>
      <c r="G3506" s="1476"/>
      <c r="H3506" s="1477"/>
      <c r="I3506" s="424">
        <v>2</v>
      </c>
      <c r="J3506" s="417">
        <v>0.24</v>
      </c>
      <c r="K3506" s="954">
        <f t="shared" si="29"/>
        <v>0.48</v>
      </c>
      <c r="M3506" s="271"/>
      <c r="N3506" s="271"/>
      <c r="O3506" s="271"/>
    </row>
    <row r="3507" spans="3:15" s="421" customFormat="1" ht="15.6" customHeight="1">
      <c r="C3507" s="391">
        <v>1529</v>
      </c>
      <c r="D3507" s="414" t="s">
        <v>2222</v>
      </c>
      <c r="E3507" s="417" t="s">
        <v>3182</v>
      </c>
      <c r="F3507" s="1475" t="s">
        <v>3094</v>
      </c>
      <c r="G3507" s="1476"/>
      <c r="H3507" s="1477"/>
      <c r="I3507" s="424">
        <v>4</v>
      </c>
      <c r="J3507" s="417">
        <v>0.24</v>
      </c>
      <c r="K3507" s="954">
        <f t="shared" si="29"/>
        <v>0.96</v>
      </c>
      <c r="M3507" s="271"/>
      <c r="N3507" s="271"/>
      <c r="O3507" s="271"/>
    </row>
    <row r="3508" spans="3:15" s="421" customFormat="1" ht="15.6" customHeight="1">
      <c r="C3508" s="391">
        <v>1530</v>
      </c>
      <c r="D3508" s="414" t="s">
        <v>2222</v>
      </c>
      <c r="E3508" s="417" t="s">
        <v>3189</v>
      </c>
      <c r="F3508" s="1475" t="s">
        <v>3190</v>
      </c>
      <c r="G3508" s="1476"/>
      <c r="H3508" s="1477"/>
      <c r="I3508" s="424">
        <v>24</v>
      </c>
      <c r="J3508" s="417">
        <v>2</v>
      </c>
      <c r="K3508" s="954">
        <f t="shared" si="29"/>
        <v>48</v>
      </c>
      <c r="M3508" s="271"/>
      <c r="N3508" s="271"/>
      <c r="O3508" s="271"/>
    </row>
    <row r="3509" spans="3:15" s="421" customFormat="1" ht="15.6" customHeight="1">
      <c r="C3509" s="391">
        <v>1531</v>
      </c>
      <c r="D3509" s="414" t="s">
        <v>2222</v>
      </c>
      <c r="E3509" s="417" t="s">
        <v>3183</v>
      </c>
      <c r="F3509" s="1475" t="s">
        <v>3120</v>
      </c>
      <c r="G3509" s="1476"/>
      <c r="H3509" s="1477"/>
      <c r="I3509" s="424">
        <v>63</v>
      </c>
      <c r="J3509" s="417">
        <v>0.5</v>
      </c>
      <c r="K3509" s="954">
        <f t="shared" si="29"/>
        <v>31.5</v>
      </c>
      <c r="M3509" s="271"/>
      <c r="N3509" s="271"/>
      <c r="O3509" s="271"/>
    </row>
    <row r="3510" spans="3:15" s="421" customFormat="1" ht="15.6" customHeight="1">
      <c r="C3510" s="391">
        <v>1532</v>
      </c>
      <c r="D3510" s="414" t="s">
        <v>2222</v>
      </c>
      <c r="E3510" s="417" t="s">
        <v>3191</v>
      </c>
      <c r="F3510" s="1475" t="s">
        <v>3095</v>
      </c>
      <c r="G3510" s="1476"/>
      <c r="H3510" s="1477"/>
      <c r="I3510" s="424">
        <v>5</v>
      </c>
      <c r="J3510" s="417">
        <v>0.3</v>
      </c>
      <c r="K3510" s="954">
        <f t="shared" si="29"/>
        <v>1.5</v>
      </c>
      <c r="M3510" s="271"/>
      <c r="N3510" s="271"/>
      <c r="O3510" s="271"/>
    </row>
    <row r="3511" spans="3:15" s="421" customFormat="1" ht="15.6" customHeight="1">
      <c r="C3511" s="391">
        <v>1533</v>
      </c>
      <c r="D3511" s="414" t="s">
        <v>2222</v>
      </c>
      <c r="E3511" s="417" t="s">
        <v>3191</v>
      </c>
      <c r="F3511" s="1475" t="s">
        <v>3095</v>
      </c>
      <c r="G3511" s="1476"/>
      <c r="H3511" s="1477"/>
      <c r="I3511" s="424">
        <v>6</v>
      </c>
      <c r="J3511" s="417">
        <v>0.3</v>
      </c>
      <c r="K3511" s="954">
        <f t="shared" si="29"/>
        <v>1.7999999999999998</v>
      </c>
      <c r="M3511" s="271"/>
      <c r="N3511" s="271"/>
      <c r="O3511" s="271"/>
    </row>
    <row r="3512" spans="3:15" s="421" customFormat="1" ht="15.6" customHeight="1">
      <c r="C3512" s="391">
        <v>1534</v>
      </c>
      <c r="D3512" s="414" t="s">
        <v>2222</v>
      </c>
      <c r="E3512" s="417" t="s">
        <v>3192</v>
      </c>
      <c r="F3512" s="1475" t="s">
        <v>3095</v>
      </c>
      <c r="G3512" s="1476"/>
      <c r="H3512" s="1477"/>
      <c r="I3512" s="424">
        <v>6</v>
      </c>
      <c r="J3512" s="417">
        <v>0.3</v>
      </c>
      <c r="K3512" s="954">
        <f t="shared" si="29"/>
        <v>1.7999999999999998</v>
      </c>
      <c r="M3512" s="271"/>
      <c r="N3512" s="271"/>
      <c r="O3512" s="271"/>
    </row>
    <row r="3513" spans="3:15" s="421" customFormat="1" ht="15.6" customHeight="1">
      <c r="C3513" s="391">
        <v>1535</v>
      </c>
      <c r="D3513" s="414" t="s">
        <v>2222</v>
      </c>
      <c r="E3513" s="417" t="s">
        <v>3192</v>
      </c>
      <c r="F3513" s="1475" t="s">
        <v>3095</v>
      </c>
      <c r="G3513" s="1476"/>
      <c r="H3513" s="1477"/>
      <c r="I3513" s="424">
        <v>13</v>
      </c>
      <c r="J3513" s="417">
        <v>0.3</v>
      </c>
      <c r="K3513" s="954">
        <f t="shared" si="29"/>
        <v>3.9</v>
      </c>
      <c r="M3513" s="271"/>
      <c r="N3513" s="271"/>
      <c r="O3513" s="271"/>
    </row>
    <row r="3514" spans="3:15" s="421" customFormat="1" ht="15.6" customHeight="1">
      <c r="C3514" s="391">
        <v>1536</v>
      </c>
      <c r="D3514" s="414" t="s">
        <v>2222</v>
      </c>
      <c r="E3514" s="417" t="s">
        <v>3193</v>
      </c>
      <c r="F3514" s="1475" t="s">
        <v>3194</v>
      </c>
      <c r="G3514" s="1476"/>
      <c r="H3514" s="1477"/>
      <c r="I3514" s="424">
        <v>10</v>
      </c>
      <c r="J3514" s="417">
        <v>0.3</v>
      </c>
      <c r="K3514" s="954">
        <f t="shared" si="29"/>
        <v>3</v>
      </c>
      <c r="M3514" s="271"/>
      <c r="N3514" s="271"/>
      <c r="O3514" s="271"/>
    </row>
    <row r="3515" spans="3:15" s="421" customFormat="1" ht="15.6" customHeight="1">
      <c r="C3515" s="391">
        <v>1537</v>
      </c>
      <c r="D3515" s="414" t="s">
        <v>2222</v>
      </c>
      <c r="E3515" s="417" t="s">
        <v>3193</v>
      </c>
      <c r="F3515" s="1475" t="s">
        <v>3194</v>
      </c>
      <c r="G3515" s="1476"/>
      <c r="H3515" s="1477"/>
      <c r="I3515" s="424">
        <v>10</v>
      </c>
      <c r="J3515" s="417">
        <v>0.3</v>
      </c>
      <c r="K3515" s="954">
        <f t="shared" si="29"/>
        <v>3</v>
      </c>
      <c r="M3515" s="271"/>
      <c r="N3515" s="271"/>
      <c r="O3515" s="271"/>
    </row>
    <row r="3516" spans="3:15" s="421" customFormat="1" ht="15.6" customHeight="1">
      <c r="C3516" s="391">
        <v>1538</v>
      </c>
      <c r="D3516" s="414" t="s">
        <v>2222</v>
      </c>
      <c r="E3516" s="417" t="s">
        <v>3193</v>
      </c>
      <c r="F3516" s="1475" t="s">
        <v>3194</v>
      </c>
      <c r="G3516" s="1476"/>
      <c r="H3516" s="1477"/>
      <c r="I3516" s="424">
        <v>5</v>
      </c>
      <c r="J3516" s="417">
        <v>0.3</v>
      </c>
      <c r="K3516" s="954">
        <f t="shared" si="29"/>
        <v>1.5</v>
      </c>
      <c r="M3516" s="271"/>
      <c r="N3516" s="271"/>
      <c r="O3516" s="271"/>
    </row>
    <row r="3517" spans="3:15" s="421" customFormat="1" ht="15.6" customHeight="1">
      <c r="C3517" s="391">
        <v>1539</v>
      </c>
      <c r="D3517" s="414" t="s">
        <v>2222</v>
      </c>
      <c r="E3517" s="417" t="s">
        <v>3193</v>
      </c>
      <c r="F3517" s="1475" t="s">
        <v>3194</v>
      </c>
      <c r="G3517" s="1476"/>
      <c r="H3517" s="1477"/>
      <c r="I3517" s="424">
        <v>6</v>
      </c>
      <c r="J3517" s="417">
        <v>0.3</v>
      </c>
      <c r="K3517" s="954">
        <f t="shared" si="29"/>
        <v>1.7999999999999998</v>
      </c>
      <c r="M3517" s="271"/>
      <c r="N3517" s="271"/>
      <c r="O3517" s="271"/>
    </row>
    <row r="3518" spans="3:15" s="421" customFormat="1" ht="15.6" customHeight="1">
      <c r="C3518" s="391">
        <v>1540</v>
      </c>
      <c r="D3518" s="414" t="s">
        <v>2222</v>
      </c>
      <c r="E3518" s="417" t="s">
        <v>3193</v>
      </c>
      <c r="F3518" s="1475" t="s">
        <v>3194</v>
      </c>
      <c r="G3518" s="1476"/>
      <c r="H3518" s="1477"/>
      <c r="I3518" s="424">
        <v>6</v>
      </c>
      <c r="J3518" s="417">
        <v>0.3</v>
      </c>
      <c r="K3518" s="954">
        <f t="shared" si="29"/>
        <v>1.7999999999999998</v>
      </c>
      <c r="M3518" s="271"/>
      <c r="N3518" s="271"/>
      <c r="O3518" s="271"/>
    </row>
    <row r="3519" spans="3:15" s="421" customFormat="1" ht="15.6" customHeight="1">
      <c r="C3519" s="391">
        <v>1541</v>
      </c>
      <c r="D3519" s="414" t="s">
        <v>2222</v>
      </c>
      <c r="E3519" s="417" t="s">
        <v>3193</v>
      </c>
      <c r="F3519" s="1475" t="s">
        <v>3194</v>
      </c>
      <c r="G3519" s="1476"/>
      <c r="H3519" s="1477"/>
      <c r="I3519" s="424">
        <v>13</v>
      </c>
      <c r="J3519" s="417">
        <v>0.3</v>
      </c>
      <c r="K3519" s="954">
        <f t="shared" si="29"/>
        <v>3.9</v>
      </c>
      <c r="M3519" s="271"/>
      <c r="N3519" s="271"/>
      <c r="O3519" s="271"/>
    </row>
    <row r="3520" spans="3:15" s="421" customFormat="1" ht="15.6" customHeight="1">
      <c r="C3520" s="391">
        <v>1542</v>
      </c>
      <c r="D3520" s="414" t="s">
        <v>2222</v>
      </c>
      <c r="E3520" s="417" t="s">
        <v>3154</v>
      </c>
      <c r="F3520" s="1475" t="s">
        <v>3155</v>
      </c>
      <c r="G3520" s="1476"/>
      <c r="H3520" s="1477"/>
      <c r="I3520" s="424">
        <v>50</v>
      </c>
      <c r="J3520" s="417">
        <v>0.28000000000000003</v>
      </c>
      <c r="K3520" s="954">
        <f t="shared" si="29"/>
        <v>14.000000000000002</v>
      </c>
      <c r="M3520" s="271"/>
      <c r="N3520" s="271"/>
      <c r="O3520" s="271"/>
    </row>
    <row r="3521" spans="3:15" s="421" customFormat="1" ht="15.6" customHeight="1">
      <c r="C3521" s="391">
        <v>1543</v>
      </c>
      <c r="D3521" s="414" t="s">
        <v>2222</v>
      </c>
      <c r="E3521" s="417" t="s">
        <v>3195</v>
      </c>
      <c r="F3521" s="1475" t="s">
        <v>1674</v>
      </c>
      <c r="G3521" s="1476"/>
      <c r="H3521" s="1477"/>
      <c r="I3521" s="424">
        <v>10</v>
      </c>
      <c r="J3521" s="417">
        <v>3</v>
      </c>
      <c r="K3521" s="954">
        <f t="shared" si="29"/>
        <v>30</v>
      </c>
      <c r="M3521" s="271"/>
      <c r="N3521" s="271"/>
      <c r="O3521" s="271"/>
    </row>
    <row r="3522" spans="3:15" s="421" customFormat="1" ht="15.6" customHeight="1">
      <c r="C3522" s="391">
        <v>1544</v>
      </c>
      <c r="D3522" s="414" t="s">
        <v>2222</v>
      </c>
      <c r="E3522" s="417" t="s">
        <v>3195</v>
      </c>
      <c r="F3522" s="1475" t="s">
        <v>1674</v>
      </c>
      <c r="G3522" s="1476"/>
      <c r="H3522" s="1477"/>
      <c r="I3522" s="424">
        <v>5</v>
      </c>
      <c r="J3522" s="417">
        <v>3</v>
      </c>
      <c r="K3522" s="954">
        <f t="shared" si="29"/>
        <v>15</v>
      </c>
      <c r="M3522" s="271"/>
      <c r="N3522" s="271"/>
      <c r="O3522" s="271"/>
    </row>
    <row r="3523" spans="3:15" s="421" customFormat="1" ht="15.6" customHeight="1">
      <c r="C3523" s="391">
        <v>1545</v>
      </c>
      <c r="D3523" s="414" t="s">
        <v>2222</v>
      </c>
      <c r="E3523" s="417" t="s">
        <v>3195</v>
      </c>
      <c r="F3523" s="1475" t="s">
        <v>1674</v>
      </c>
      <c r="G3523" s="1476"/>
      <c r="H3523" s="1477"/>
      <c r="I3523" s="424">
        <v>6</v>
      </c>
      <c r="J3523" s="417">
        <v>3</v>
      </c>
      <c r="K3523" s="954">
        <f t="shared" si="29"/>
        <v>18</v>
      </c>
      <c r="M3523" s="271"/>
      <c r="N3523" s="271"/>
      <c r="O3523" s="271"/>
    </row>
    <row r="3524" spans="3:15" s="421" customFormat="1" ht="15.6" customHeight="1">
      <c r="C3524" s="391">
        <v>1546</v>
      </c>
      <c r="D3524" s="414" t="s">
        <v>2222</v>
      </c>
      <c r="E3524" s="417" t="s">
        <v>3195</v>
      </c>
      <c r="F3524" s="1475" t="s">
        <v>1674</v>
      </c>
      <c r="G3524" s="1476"/>
      <c r="H3524" s="1477"/>
      <c r="I3524" s="424">
        <v>6</v>
      </c>
      <c r="J3524" s="417">
        <v>3</v>
      </c>
      <c r="K3524" s="954">
        <f t="shared" si="29"/>
        <v>18</v>
      </c>
      <c r="M3524" s="271"/>
      <c r="N3524" s="271"/>
      <c r="O3524" s="271"/>
    </row>
    <row r="3525" spans="3:15" s="421" customFormat="1" ht="15.6" customHeight="1">
      <c r="C3525" s="391">
        <v>1547</v>
      </c>
      <c r="D3525" s="414" t="s">
        <v>2222</v>
      </c>
      <c r="E3525" s="417" t="s">
        <v>3195</v>
      </c>
      <c r="F3525" s="1475" t="s">
        <v>1674</v>
      </c>
      <c r="G3525" s="1476"/>
      <c r="H3525" s="1477"/>
      <c r="I3525" s="424">
        <v>13</v>
      </c>
      <c r="J3525" s="417">
        <v>3</v>
      </c>
      <c r="K3525" s="954">
        <f t="shared" si="29"/>
        <v>39</v>
      </c>
      <c r="M3525" s="271"/>
      <c r="N3525" s="271"/>
      <c r="O3525" s="271"/>
    </row>
    <row r="3526" spans="3:15" s="421" customFormat="1" ht="15.6" customHeight="1">
      <c r="C3526" s="391">
        <v>1548</v>
      </c>
      <c r="D3526" s="414" t="s">
        <v>2222</v>
      </c>
      <c r="E3526" s="417" t="s">
        <v>3196</v>
      </c>
      <c r="F3526" s="1475" t="s">
        <v>3126</v>
      </c>
      <c r="G3526" s="1476"/>
      <c r="H3526" s="1477"/>
      <c r="I3526" s="424">
        <v>63</v>
      </c>
      <c r="J3526" s="417">
        <v>4</v>
      </c>
      <c r="K3526" s="954">
        <f t="shared" si="29"/>
        <v>252</v>
      </c>
      <c r="M3526" s="271"/>
      <c r="N3526" s="271"/>
      <c r="O3526" s="271"/>
    </row>
    <row r="3527" spans="3:15" s="421" customFormat="1" ht="15.6" customHeight="1">
      <c r="C3527" s="391">
        <v>1549</v>
      </c>
      <c r="D3527" s="414" t="s">
        <v>2222</v>
      </c>
      <c r="E3527" s="417" t="s">
        <v>3156</v>
      </c>
      <c r="F3527" s="1475" t="s">
        <v>3157</v>
      </c>
      <c r="G3527" s="1476"/>
      <c r="H3527" s="1477"/>
      <c r="I3527" s="424">
        <v>100</v>
      </c>
      <c r="J3527" s="417">
        <v>0.2</v>
      </c>
      <c r="K3527" s="954">
        <f t="shared" si="29"/>
        <v>20</v>
      </c>
      <c r="M3527" s="271"/>
      <c r="N3527" s="271"/>
      <c r="O3527" s="271"/>
    </row>
    <row r="3528" spans="3:15" s="421" customFormat="1" ht="15.6" customHeight="1">
      <c r="C3528" s="391">
        <v>1550</v>
      </c>
      <c r="D3528" s="414" t="s">
        <v>2222</v>
      </c>
      <c r="E3528" s="417" t="s">
        <v>3158</v>
      </c>
      <c r="F3528" s="1475" t="s">
        <v>3159</v>
      </c>
      <c r="G3528" s="1476"/>
      <c r="H3528" s="1477"/>
      <c r="I3528" s="424">
        <v>100</v>
      </c>
      <c r="J3528" s="417">
        <v>0.2</v>
      </c>
      <c r="K3528" s="954">
        <f t="shared" si="29"/>
        <v>20</v>
      </c>
      <c r="M3528" s="271"/>
      <c r="N3528" s="271"/>
      <c r="O3528" s="271"/>
    </row>
    <row r="3529" spans="3:15" s="421" customFormat="1" ht="15.6" customHeight="1">
      <c r="C3529" s="391">
        <v>1551</v>
      </c>
      <c r="D3529" s="414" t="s">
        <v>2222</v>
      </c>
      <c r="E3529" s="417" t="s">
        <v>3184</v>
      </c>
      <c r="F3529" s="1475" t="s">
        <v>3185</v>
      </c>
      <c r="G3529" s="1476"/>
      <c r="H3529" s="1477"/>
      <c r="I3529" s="424">
        <v>12</v>
      </c>
      <c r="J3529" s="417">
        <v>0.4</v>
      </c>
      <c r="K3529" s="954">
        <f t="shared" si="29"/>
        <v>4.8000000000000007</v>
      </c>
      <c r="M3529" s="271"/>
      <c r="N3529" s="271"/>
      <c r="O3529" s="271"/>
    </row>
    <row r="3530" spans="3:15" s="421" customFormat="1" ht="15.6" customHeight="1">
      <c r="C3530" s="391">
        <v>1552</v>
      </c>
      <c r="D3530" s="414" t="s">
        <v>2222</v>
      </c>
      <c r="E3530" s="417" t="s">
        <v>3197</v>
      </c>
      <c r="F3530" s="1475" t="s">
        <v>3137</v>
      </c>
      <c r="G3530" s="1476"/>
      <c r="H3530" s="1477"/>
      <c r="I3530" s="424">
        <v>100</v>
      </c>
      <c r="J3530" s="417">
        <v>3.1</v>
      </c>
      <c r="K3530" s="954">
        <f t="shared" si="29"/>
        <v>310</v>
      </c>
      <c r="M3530" s="271"/>
      <c r="N3530" s="271"/>
      <c r="O3530" s="271"/>
    </row>
    <row r="3531" spans="3:15" s="421" customFormat="1" ht="15.6" customHeight="1">
      <c r="C3531" s="391">
        <v>1553</v>
      </c>
      <c r="D3531" s="414" t="s">
        <v>2222</v>
      </c>
      <c r="E3531" s="417" t="s">
        <v>3197</v>
      </c>
      <c r="F3531" s="1475" t="s">
        <v>3137</v>
      </c>
      <c r="G3531" s="1476"/>
      <c r="H3531" s="1477"/>
      <c r="I3531" s="424">
        <v>10</v>
      </c>
      <c r="J3531" s="417">
        <v>3.1</v>
      </c>
      <c r="K3531" s="954">
        <f t="shared" si="29"/>
        <v>31</v>
      </c>
      <c r="M3531" s="271"/>
      <c r="N3531" s="271"/>
      <c r="O3531" s="271"/>
    </row>
    <row r="3532" spans="3:15" s="421" customFormat="1" ht="15.6" customHeight="1">
      <c r="C3532" s="391">
        <v>1554</v>
      </c>
      <c r="D3532" s="414" t="s">
        <v>2222</v>
      </c>
      <c r="E3532" s="417" t="s">
        <v>3197</v>
      </c>
      <c r="F3532" s="1475" t="s">
        <v>3137</v>
      </c>
      <c r="G3532" s="1476"/>
      <c r="H3532" s="1477"/>
      <c r="I3532" s="424">
        <v>60</v>
      </c>
      <c r="J3532" s="417">
        <v>3.1</v>
      </c>
      <c r="K3532" s="954">
        <f t="shared" si="29"/>
        <v>186</v>
      </c>
      <c r="M3532" s="271"/>
      <c r="N3532" s="271"/>
      <c r="O3532" s="271"/>
    </row>
    <row r="3533" spans="3:15" s="421" customFormat="1" ht="15.6" customHeight="1">
      <c r="C3533" s="391">
        <v>1555</v>
      </c>
      <c r="D3533" s="414" t="s">
        <v>2222</v>
      </c>
      <c r="E3533" s="417" t="s">
        <v>3197</v>
      </c>
      <c r="F3533" s="1475" t="s">
        <v>3137</v>
      </c>
      <c r="G3533" s="1476"/>
      <c r="H3533" s="1477"/>
      <c r="I3533" s="424">
        <v>10</v>
      </c>
      <c r="J3533" s="417">
        <v>3.1</v>
      </c>
      <c r="K3533" s="954">
        <f t="shared" si="29"/>
        <v>31</v>
      </c>
      <c r="M3533" s="271"/>
      <c r="N3533" s="271"/>
      <c r="O3533" s="271"/>
    </row>
    <row r="3534" spans="3:15" s="421" customFormat="1" ht="15.6" customHeight="1">
      <c r="C3534" s="391">
        <v>1556</v>
      </c>
      <c r="D3534" s="414" t="s">
        <v>2222</v>
      </c>
      <c r="E3534" s="417" t="s">
        <v>3197</v>
      </c>
      <c r="F3534" s="1475" t="s">
        <v>3137</v>
      </c>
      <c r="G3534" s="1476"/>
      <c r="H3534" s="1477"/>
      <c r="I3534" s="424">
        <v>5</v>
      </c>
      <c r="J3534" s="417">
        <v>3.1</v>
      </c>
      <c r="K3534" s="954">
        <f t="shared" si="29"/>
        <v>15.5</v>
      </c>
      <c r="M3534" s="271"/>
      <c r="N3534" s="271"/>
      <c r="O3534" s="271"/>
    </row>
    <row r="3535" spans="3:15" s="421" customFormat="1" ht="15.6" customHeight="1">
      <c r="C3535" s="391">
        <v>1557</v>
      </c>
      <c r="D3535" s="414" t="s">
        <v>2222</v>
      </c>
      <c r="E3535" s="417" t="s">
        <v>3197</v>
      </c>
      <c r="F3535" s="1475" t="s">
        <v>3137</v>
      </c>
      <c r="G3535" s="1476"/>
      <c r="H3535" s="1477"/>
      <c r="I3535" s="424">
        <v>6</v>
      </c>
      <c r="J3535" s="417">
        <v>3.1</v>
      </c>
      <c r="K3535" s="954">
        <f t="shared" si="29"/>
        <v>18.600000000000001</v>
      </c>
      <c r="M3535" s="271"/>
      <c r="N3535" s="271"/>
      <c r="O3535" s="271"/>
    </row>
    <row r="3536" spans="3:15" s="421" customFormat="1" ht="15.6" customHeight="1">
      <c r="C3536" s="391">
        <v>1558</v>
      </c>
      <c r="D3536" s="414" t="s">
        <v>2222</v>
      </c>
      <c r="E3536" s="417" t="s">
        <v>3186</v>
      </c>
      <c r="F3536" s="1475" t="s">
        <v>3100</v>
      </c>
      <c r="G3536" s="1476"/>
      <c r="H3536" s="1477"/>
      <c r="I3536" s="424">
        <v>10</v>
      </c>
      <c r="J3536" s="417">
        <v>0.5</v>
      </c>
      <c r="K3536" s="954">
        <f t="shared" si="29"/>
        <v>5</v>
      </c>
      <c r="M3536" s="271"/>
      <c r="N3536" s="271"/>
      <c r="O3536" s="271"/>
    </row>
    <row r="3537" spans="3:15" s="421" customFormat="1" ht="15.6" customHeight="1">
      <c r="C3537" s="391">
        <v>1559</v>
      </c>
      <c r="D3537" s="414" t="s">
        <v>2222</v>
      </c>
      <c r="E3537" s="417" t="s">
        <v>3186</v>
      </c>
      <c r="F3537" s="1475" t="s">
        <v>3100</v>
      </c>
      <c r="G3537" s="1476"/>
      <c r="H3537" s="1477"/>
      <c r="I3537" s="424">
        <v>10</v>
      </c>
      <c r="J3537" s="417">
        <v>0.5</v>
      </c>
      <c r="K3537" s="954">
        <f t="shared" si="29"/>
        <v>5</v>
      </c>
      <c r="M3537" s="271"/>
      <c r="N3537" s="271"/>
      <c r="O3537" s="271"/>
    </row>
    <row r="3538" spans="3:15" s="421" customFormat="1" ht="15.6" customHeight="1">
      <c r="C3538" s="391">
        <v>1560</v>
      </c>
      <c r="D3538" s="414" t="s">
        <v>2222</v>
      </c>
      <c r="E3538" s="417" t="s">
        <v>3186</v>
      </c>
      <c r="F3538" s="1475" t="s">
        <v>3100</v>
      </c>
      <c r="G3538" s="1476"/>
      <c r="H3538" s="1477"/>
      <c r="I3538" s="424">
        <v>5</v>
      </c>
      <c r="J3538" s="417">
        <v>0.5</v>
      </c>
      <c r="K3538" s="954">
        <f t="shared" si="29"/>
        <v>2.5</v>
      </c>
      <c r="M3538" s="271"/>
      <c r="N3538" s="271"/>
      <c r="O3538" s="271"/>
    </row>
    <row r="3539" spans="3:15" s="421" customFormat="1" ht="15.6" customHeight="1">
      <c r="C3539" s="391">
        <v>1561</v>
      </c>
      <c r="D3539" s="414" t="s">
        <v>2222</v>
      </c>
      <c r="E3539" s="417" t="s">
        <v>3186</v>
      </c>
      <c r="F3539" s="1475" t="s">
        <v>3100</v>
      </c>
      <c r="G3539" s="1476"/>
      <c r="H3539" s="1477"/>
      <c r="I3539" s="424">
        <v>26</v>
      </c>
      <c r="J3539" s="417">
        <v>0.5</v>
      </c>
      <c r="K3539" s="954">
        <f t="shared" si="29"/>
        <v>13</v>
      </c>
      <c r="M3539" s="271"/>
      <c r="N3539" s="271"/>
      <c r="O3539" s="271"/>
    </row>
    <row r="3540" spans="3:15" s="421" customFormat="1" ht="15.6" customHeight="1">
      <c r="C3540" s="391">
        <v>1562</v>
      </c>
      <c r="D3540" s="414" t="s">
        <v>2222</v>
      </c>
      <c r="E3540" s="417" t="s">
        <v>3186</v>
      </c>
      <c r="F3540" s="1475" t="s">
        <v>3100</v>
      </c>
      <c r="G3540" s="1476"/>
      <c r="H3540" s="1477"/>
      <c r="I3540" s="424">
        <v>8</v>
      </c>
      <c r="J3540" s="417">
        <v>0.5</v>
      </c>
      <c r="K3540" s="954">
        <f t="shared" si="29"/>
        <v>4</v>
      </c>
      <c r="M3540" s="271"/>
      <c r="N3540" s="271"/>
      <c r="O3540" s="271"/>
    </row>
    <row r="3541" spans="3:15" s="421" customFormat="1" ht="15.6" customHeight="1">
      <c r="C3541" s="391">
        <v>1563</v>
      </c>
      <c r="D3541" s="414" t="s">
        <v>2222</v>
      </c>
      <c r="E3541" s="417" t="s">
        <v>3198</v>
      </c>
      <c r="F3541" s="1475" t="s">
        <v>3127</v>
      </c>
      <c r="G3541" s="1476"/>
      <c r="H3541" s="1477"/>
      <c r="I3541" s="424">
        <v>87</v>
      </c>
      <c r="J3541" s="417">
        <v>0.2</v>
      </c>
      <c r="K3541" s="954">
        <f t="shared" si="29"/>
        <v>17.400000000000002</v>
      </c>
      <c r="M3541" s="271"/>
      <c r="N3541" s="271"/>
      <c r="O3541" s="271"/>
    </row>
    <row r="3542" spans="3:15" s="421" customFormat="1" ht="15.6" customHeight="1">
      <c r="C3542" s="391">
        <v>1564</v>
      </c>
      <c r="D3542" s="414" t="s">
        <v>2222</v>
      </c>
      <c r="E3542" s="417" t="s">
        <v>3199</v>
      </c>
      <c r="F3542" s="1475" t="s">
        <v>3200</v>
      </c>
      <c r="G3542" s="1476"/>
      <c r="H3542" s="1477"/>
      <c r="I3542" s="424">
        <v>10</v>
      </c>
      <c r="J3542" s="417">
        <v>1</v>
      </c>
      <c r="K3542" s="954">
        <f t="shared" si="29"/>
        <v>10</v>
      </c>
      <c r="M3542" s="271"/>
      <c r="N3542" s="271"/>
      <c r="O3542" s="271"/>
    </row>
    <row r="3543" spans="3:15" s="421" customFormat="1" ht="15.6" customHeight="1">
      <c r="C3543" s="391">
        <v>1565</v>
      </c>
      <c r="D3543" s="414" t="s">
        <v>2222</v>
      </c>
      <c r="E3543" s="417" t="s">
        <v>3199</v>
      </c>
      <c r="F3543" s="1475" t="s">
        <v>3200</v>
      </c>
      <c r="G3543" s="1476"/>
      <c r="H3543" s="1477"/>
      <c r="I3543" s="424">
        <v>10</v>
      </c>
      <c r="J3543" s="417">
        <v>1</v>
      </c>
      <c r="K3543" s="954">
        <f t="shared" ref="K3543:K3606" si="30">I3543*J3543</f>
        <v>10</v>
      </c>
      <c r="M3543" s="271"/>
      <c r="N3543" s="271"/>
      <c r="O3543" s="271"/>
    </row>
    <row r="3544" spans="3:15" s="421" customFormat="1" ht="15.6" customHeight="1">
      <c r="C3544" s="391">
        <v>1566</v>
      </c>
      <c r="D3544" s="414" t="s">
        <v>2222</v>
      </c>
      <c r="E3544" s="417">
        <v>1080635</v>
      </c>
      <c r="F3544" s="1475" t="s">
        <v>3142</v>
      </c>
      <c r="G3544" s="1476"/>
      <c r="H3544" s="1477"/>
      <c r="I3544" s="424">
        <v>100</v>
      </c>
      <c r="J3544" s="417">
        <v>5</v>
      </c>
      <c r="K3544" s="954">
        <f t="shared" si="30"/>
        <v>500</v>
      </c>
      <c r="M3544" s="271"/>
      <c r="N3544" s="271"/>
      <c r="O3544" s="271"/>
    </row>
    <row r="3545" spans="3:15" s="421" customFormat="1" ht="15.6" customHeight="1">
      <c r="C3545" s="391">
        <v>1567</v>
      </c>
      <c r="D3545" s="414" t="s">
        <v>2222</v>
      </c>
      <c r="E3545" s="417" t="s">
        <v>3201</v>
      </c>
      <c r="F3545" s="1475" t="s">
        <v>3101</v>
      </c>
      <c r="G3545" s="1476"/>
      <c r="H3545" s="1477"/>
      <c r="I3545" s="424">
        <v>20</v>
      </c>
      <c r="J3545" s="417">
        <v>0.2</v>
      </c>
      <c r="K3545" s="954">
        <f t="shared" si="30"/>
        <v>4</v>
      </c>
      <c r="M3545" s="271"/>
      <c r="N3545" s="271"/>
      <c r="O3545" s="271"/>
    </row>
    <row r="3546" spans="3:15" s="421" customFormat="1" ht="15.6" customHeight="1">
      <c r="C3546" s="391">
        <v>1568</v>
      </c>
      <c r="D3546" s="414" t="s">
        <v>2222</v>
      </c>
      <c r="E3546" s="417" t="s">
        <v>3201</v>
      </c>
      <c r="F3546" s="1475" t="s">
        <v>3101</v>
      </c>
      <c r="G3546" s="1476"/>
      <c r="H3546" s="1477"/>
      <c r="I3546" s="424">
        <v>2</v>
      </c>
      <c r="J3546" s="417">
        <v>0.2</v>
      </c>
      <c r="K3546" s="954">
        <f t="shared" si="30"/>
        <v>0.4</v>
      </c>
      <c r="M3546" s="271"/>
      <c r="N3546" s="271"/>
      <c r="O3546" s="271"/>
    </row>
    <row r="3547" spans="3:15" s="421" customFormat="1" ht="15.6" customHeight="1">
      <c r="C3547" s="391">
        <v>1569</v>
      </c>
      <c r="D3547" s="414" t="s">
        <v>2222</v>
      </c>
      <c r="E3547" s="417" t="s">
        <v>3201</v>
      </c>
      <c r="F3547" s="1475" t="s">
        <v>3101</v>
      </c>
      <c r="G3547" s="1476"/>
      <c r="H3547" s="1477"/>
      <c r="I3547" s="424">
        <v>52</v>
      </c>
      <c r="J3547" s="417">
        <v>0.2</v>
      </c>
      <c r="K3547" s="954">
        <f t="shared" si="30"/>
        <v>10.4</v>
      </c>
      <c r="M3547" s="271"/>
      <c r="N3547" s="271"/>
      <c r="O3547" s="271"/>
    </row>
    <row r="3548" spans="3:15" s="421" customFormat="1" ht="15.6" customHeight="1">
      <c r="C3548" s="391">
        <v>1570</v>
      </c>
      <c r="D3548" s="414" t="s">
        <v>2222</v>
      </c>
      <c r="E3548" s="417" t="s">
        <v>3201</v>
      </c>
      <c r="F3548" s="1475" t="s">
        <v>3101</v>
      </c>
      <c r="G3548" s="1476"/>
      <c r="H3548" s="1477"/>
      <c r="I3548" s="424">
        <v>3</v>
      </c>
      <c r="J3548" s="417">
        <v>0.2</v>
      </c>
      <c r="K3548" s="954">
        <f t="shared" si="30"/>
        <v>0.60000000000000009</v>
      </c>
      <c r="M3548" s="271"/>
      <c r="N3548" s="271"/>
      <c r="O3548" s="271"/>
    </row>
    <row r="3549" spans="3:15" s="421" customFormat="1" ht="15.6" customHeight="1">
      <c r="C3549" s="391">
        <v>1571</v>
      </c>
      <c r="D3549" s="414" t="s">
        <v>2222</v>
      </c>
      <c r="E3549" s="417" t="s">
        <v>3201</v>
      </c>
      <c r="F3549" s="1475" t="s">
        <v>3101</v>
      </c>
      <c r="G3549" s="1476"/>
      <c r="H3549" s="1477"/>
      <c r="I3549" s="424">
        <v>24</v>
      </c>
      <c r="J3549" s="417">
        <v>0.2</v>
      </c>
      <c r="K3549" s="954">
        <f t="shared" si="30"/>
        <v>4.8000000000000007</v>
      </c>
      <c r="M3549" s="271"/>
      <c r="N3549" s="271"/>
      <c r="O3549" s="271"/>
    </row>
    <row r="3550" spans="3:15" s="421" customFormat="1" ht="15.6" customHeight="1">
      <c r="C3550" s="391">
        <v>1572</v>
      </c>
      <c r="D3550" s="414" t="s">
        <v>2222</v>
      </c>
      <c r="E3550" s="417" t="s">
        <v>3202</v>
      </c>
      <c r="F3550" s="1475" t="s">
        <v>3102</v>
      </c>
      <c r="G3550" s="1476"/>
      <c r="H3550" s="1477"/>
      <c r="I3550" s="424">
        <v>36</v>
      </c>
      <c r="J3550" s="417">
        <v>0.2</v>
      </c>
      <c r="K3550" s="954">
        <f t="shared" si="30"/>
        <v>7.2</v>
      </c>
      <c r="M3550" s="271"/>
      <c r="N3550" s="271"/>
      <c r="O3550" s="271"/>
    </row>
    <row r="3551" spans="3:15" s="421" customFormat="1" ht="15.6" customHeight="1">
      <c r="C3551" s="391">
        <v>1573</v>
      </c>
      <c r="D3551" s="414" t="s">
        <v>2222</v>
      </c>
      <c r="E3551" s="417" t="s">
        <v>3202</v>
      </c>
      <c r="F3551" s="1475" t="s">
        <v>3102</v>
      </c>
      <c r="G3551" s="1476"/>
      <c r="H3551" s="1477"/>
      <c r="I3551" s="424">
        <v>33</v>
      </c>
      <c r="J3551" s="417">
        <v>0.2</v>
      </c>
      <c r="K3551" s="954">
        <f t="shared" si="30"/>
        <v>6.6000000000000005</v>
      </c>
      <c r="M3551" s="271"/>
      <c r="N3551" s="271"/>
      <c r="O3551" s="271"/>
    </row>
    <row r="3552" spans="3:15" s="421" customFormat="1" ht="15.6" customHeight="1">
      <c r="C3552" s="391">
        <v>1574</v>
      </c>
      <c r="D3552" s="414" t="s">
        <v>2222</v>
      </c>
      <c r="E3552" s="417" t="s">
        <v>3202</v>
      </c>
      <c r="F3552" s="1475" t="s">
        <v>3102</v>
      </c>
      <c r="G3552" s="1476"/>
      <c r="H3552" s="1477"/>
      <c r="I3552" s="424">
        <v>21</v>
      </c>
      <c r="J3552" s="417">
        <v>0.2</v>
      </c>
      <c r="K3552" s="954">
        <f t="shared" si="30"/>
        <v>4.2</v>
      </c>
      <c r="M3552" s="271"/>
      <c r="N3552" s="271"/>
      <c r="O3552" s="271"/>
    </row>
    <row r="3553" spans="3:15" s="421" customFormat="1" ht="15.6" customHeight="1">
      <c r="C3553" s="391">
        <v>1575</v>
      </c>
      <c r="D3553" s="414" t="s">
        <v>2222</v>
      </c>
      <c r="E3553" s="417" t="s">
        <v>3202</v>
      </c>
      <c r="F3553" s="1475" t="s">
        <v>3102</v>
      </c>
      <c r="G3553" s="1476"/>
      <c r="H3553" s="1477"/>
      <c r="I3553" s="424">
        <v>31</v>
      </c>
      <c r="J3553" s="417">
        <v>0.2</v>
      </c>
      <c r="K3553" s="954">
        <f t="shared" si="30"/>
        <v>6.2</v>
      </c>
      <c r="M3553" s="271"/>
      <c r="N3553" s="271"/>
      <c r="O3553" s="271"/>
    </row>
    <row r="3554" spans="3:15" s="421" customFormat="1" ht="15.6" customHeight="1">
      <c r="C3554" s="391">
        <v>1576</v>
      </c>
      <c r="D3554" s="414" t="s">
        <v>2222</v>
      </c>
      <c r="E3554" s="417" t="s">
        <v>3202</v>
      </c>
      <c r="F3554" s="1475" t="s">
        <v>3102</v>
      </c>
      <c r="G3554" s="1476"/>
      <c r="H3554" s="1477"/>
      <c r="I3554" s="424">
        <v>6</v>
      </c>
      <c r="J3554" s="417">
        <v>0.2</v>
      </c>
      <c r="K3554" s="954">
        <f t="shared" si="30"/>
        <v>1.2000000000000002</v>
      </c>
      <c r="M3554" s="271"/>
      <c r="N3554" s="271"/>
      <c r="O3554" s="271"/>
    </row>
    <row r="3555" spans="3:15" s="421" customFormat="1" ht="15.6" customHeight="1">
      <c r="C3555" s="391">
        <v>1577</v>
      </c>
      <c r="D3555" s="414" t="s">
        <v>2222</v>
      </c>
      <c r="E3555" s="417" t="s">
        <v>3202</v>
      </c>
      <c r="F3555" s="1475" t="s">
        <v>3102</v>
      </c>
      <c r="G3555" s="1476"/>
      <c r="H3555" s="1477"/>
      <c r="I3555" s="424">
        <v>20</v>
      </c>
      <c r="J3555" s="417">
        <v>0.2</v>
      </c>
      <c r="K3555" s="954">
        <f t="shared" si="30"/>
        <v>4</v>
      </c>
      <c r="M3555" s="271"/>
      <c r="N3555" s="271"/>
      <c r="O3555" s="271"/>
    </row>
    <row r="3556" spans="3:15" s="421" customFormat="1" ht="15.6" customHeight="1">
      <c r="C3556" s="391">
        <v>1578</v>
      </c>
      <c r="D3556" s="414" t="s">
        <v>2222</v>
      </c>
      <c r="E3556" s="417" t="s">
        <v>3202</v>
      </c>
      <c r="F3556" s="1475" t="s">
        <v>3102</v>
      </c>
      <c r="G3556" s="1476"/>
      <c r="H3556" s="1477"/>
      <c r="I3556" s="424">
        <v>20</v>
      </c>
      <c r="J3556" s="417">
        <v>0.2</v>
      </c>
      <c r="K3556" s="954">
        <f t="shared" si="30"/>
        <v>4</v>
      </c>
      <c r="M3556" s="271"/>
      <c r="N3556" s="271"/>
      <c r="O3556" s="271"/>
    </row>
    <row r="3557" spans="3:15" s="421" customFormat="1" ht="15.6" customHeight="1">
      <c r="C3557" s="391">
        <v>1579</v>
      </c>
      <c r="D3557" s="414" t="s">
        <v>2222</v>
      </c>
      <c r="E3557" s="417" t="s">
        <v>3202</v>
      </c>
      <c r="F3557" s="1475" t="s">
        <v>3102</v>
      </c>
      <c r="G3557" s="1476"/>
      <c r="H3557" s="1477"/>
      <c r="I3557" s="424">
        <v>22</v>
      </c>
      <c r="J3557" s="417">
        <v>0.2</v>
      </c>
      <c r="K3557" s="954">
        <f t="shared" si="30"/>
        <v>4.4000000000000004</v>
      </c>
      <c r="M3557" s="271"/>
      <c r="N3557" s="271"/>
      <c r="O3557" s="271"/>
    </row>
    <row r="3558" spans="3:15" s="421" customFormat="1" ht="15.6" customHeight="1">
      <c r="C3558" s="391">
        <v>1580</v>
      </c>
      <c r="D3558" s="414" t="s">
        <v>2222</v>
      </c>
      <c r="E3558" s="417" t="s">
        <v>3202</v>
      </c>
      <c r="F3558" s="1475" t="s">
        <v>3102</v>
      </c>
      <c r="G3558" s="1476"/>
      <c r="H3558" s="1477"/>
      <c r="I3558" s="424">
        <v>45</v>
      </c>
      <c r="J3558" s="417">
        <v>0.2</v>
      </c>
      <c r="K3558" s="954">
        <f t="shared" si="30"/>
        <v>9</v>
      </c>
      <c r="M3558" s="271"/>
      <c r="N3558" s="271"/>
      <c r="O3558" s="271"/>
    </row>
    <row r="3559" spans="3:15" s="421" customFormat="1" ht="15.6" customHeight="1">
      <c r="C3559" s="391">
        <v>1581</v>
      </c>
      <c r="D3559" s="414" t="s">
        <v>2222</v>
      </c>
      <c r="E3559" s="417" t="s">
        <v>3202</v>
      </c>
      <c r="F3559" s="1475" t="s">
        <v>3102</v>
      </c>
      <c r="G3559" s="1476"/>
      <c r="H3559" s="1477"/>
      <c r="I3559" s="424">
        <v>5</v>
      </c>
      <c r="J3559" s="417">
        <v>0.2</v>
      </c>
      <c r="K3559" s="954">
        <f t="shared" si="30"/>
        <v>1</v>
      </c>
      <c r="M3559" s="271"/>
      <c r="N3559" s="271"/>
      <c r="O3559" s="271"/>
    </row>
    <row r="3560" spans="3:15" s="421" customFormat="1" ht="15.6" customHeight="1">
      <c r="C3560" s="391">
        <v>1582</v>
      </c>
      <c r="D3560" s="414" t="s">
        <v>2222</v>
      </c>
      <c r="E3560" s="417" t="s">
        <v>3202</v>
      </c>
      <c r="F3560" s="1475" t="s">
        <v>3102</v>
      </c>
      <c r="G3560" s="1476"/>
      <c r="H3560" s="1477"/>
      <c r="I3560" s="424">
        <v>16</v>
      </c>
      <c r="J3560" s="417">
        <v>0.2</v>
      </c>
      <c r="K3560" s="954">
        <f t="shared" si="30"/>
        <v>3.2</v>
      </c>
      <c r="M3560" s="271"/>
      <c r="N3560" s="271"/>
      <c r="O3560" s="271"/>
    </row>
    <row r="3561" spans="3:15" s="421" customFormat="1" ht="15.6" customHeight="1">
      <c r="C3561" s="391">
        <v>1583</v>
      </c>
      <c r="D3561" s="414" t="s">
        <v>2222</v>
      </c>
      <c r="E3561" s="417" t="s">
        <v>3203</v>
      </c>
      <c r="F3561" s="1475" t="s">
        <v>3103</v>
      </c>
      <c r="G3561" s="1476"/>
      <c r="H3561" s="1477"/>
      <c r="I3561" s="424">
        <v>30</v>
      </c>
      <c r="J3561" s="417">
        <v>0.2</v>
      </c>
      <c r="K3561" s="954">
        <f t="shared" si="30"/>
        <v>6</v>
      </c>
      <c r="M3561" s="271"/>
      <c r="N3561" s="271"/>
      <c r="O3561" s="271"/>
    </row>
    <row r="3562" spans="3:15" s="421" customFormat="1" ht="15.6" customHeight="1">
      <c r="C3562" s="391">
        <v>1584</v>
      </c>
      <c r="D3562" s="414" t="s">
        <v>2222</v>
      </c>
      <c r="E3562" s="417" t="s">
        <v>3204</v>
      </c>
      <c r="F3562" s="1475" t="s">
        <v>3128</v>
      </c>
      <c r="G3562" s="1476"/>
      <c r="H3562" s="1477"/>
      <c r="I3562" s="424">
        <v>63</v>
      </c>
      <c r="J3562" s="417">
        <v>0.7</v>
      </c>
      <c r="K3562" s="954">
        <f t="shared" si="30"/>
        <v>44.099999999999994</v>
      </c>
      <c r="M3562" s="271"/>
      <c r="N3562" s="271"/>
      <c r="O3562" s="271"/>
    </row>
    <row r="3563" spans="3:15" s="421" customFormat="1" ht="15.6" customHeight="1">
      <c r="C3563" s="391">
        <v>1585</v>
      </c>
      <c r="D3563" s="414" t="s">
        <v>2222</v>
      </c>
      <c r="E3563" s="417" t="s">
        <v>3205</v>
      </c>
      <c r="F3563" s="1475" t="s">
        <v>3206</v>
      </c>
      <c r="G3563" s="1476"/>
      <c r="H3563" s="1477"/>
      <c r="I3563" s="424">
        <v>2</v>
      </c>
      <c r="J3563" s="417">
        <v>0.7</v>
      </c>
      <c r="K3563" s="954">
        <f t="shared" si="30"/>
        <v>1.4</v>
      </c>
      <c r="M3563" s="271"/>
      <c r="N3563" s="271"/>
      <c r="O3563" s="271"/>
    </row>
    <row r="3564" spans="3:15" s="421" customFormat="1" ht="15.6" customHeight="1">
      <c r="C3564" s="391">
        <v>1586</v>
      </c>
      <c r="D3564" s="414" t="s">
        <v>2222</v>
      </c>
      <c r="E3564" s="417" t="s">
        <v>3207</v>
      </c>
      <c r="F3564" s="1475" t="s">
        <v>3208</v>
      </c>
      <c r="G3564" s="1476"/>
      <c r="H3564" s="1477"/>
      <c r="I3564" s="424">
        <v>2</v>
      </c>
      <c r="J3564" s="417">
        <v>0.7</v>
      </c>
      <c r="K3564" s="954">
        <f t="shared" si="30"/>
        <v>1.4</v>
      </c>
      <c r="M3564" s="271"/>
      <c r="N3564" s="271"/>
      <c r="O3564" s="271"/>
    </row>
    <row r="3565" spans="3:15" s="421" customFormat="1" ht="15.6" customHeight="1">
      <c r="C3565" s="391">
        <v>1587</v>
      </c>
      <c r="D3565" s="414" t="s">
        <v>2222</v>
      </c>
      <c r="E3565" s="417" t="s">
        <v>3209</v>
      </c>
      <c r="F3565" s="1475" t="s">
        <v>3210</v>
      </c>
      <c r="G3565" s="1476"/>
      <c r="H3565" s="1477"/>
      <c r="I3565" s="424">
        <v>8</v>
      </c>
      <c r="J3565" s="417">
        <v>0.7</v>
      </c>
      <c r="K3565" s="954">
        <f t="shared" si="30"/>
        <v>5.6</v>
      </c>
      <c r="M3565" s="271"/>
      <c r="N3565" s="271"/>
      <c r="O3565" s="271"/>
    </row>
    <row r="3566" spans="3:15" s="421" customFormat="1" ht="15.6" customHeight="1">
      <c r="C3566" s="391">
        <v>1588</v>
      </c>
      <c r="D3566" s="414" t="s">
        <v>2222</v>
      </c>
      <c r="E3566" s="417" t="s">
        <v>3211</v>
      </c>
      <c r="F3566" s="1475" t="s">
        <v>3212</v>
      </c>
      <c r="G3566" s="1476"/>
      <c r="H3566" s="1477"/>
      <c r="I3566" s="424">
        <v>10</v>
      </c>
      <c r="J3566" s="417">
        <v>0.8</v>
      </c>
      <c r="K3566" s="954">
        <f t="shared" si="30"/>
        <v>8</v>
      </c>
      <c r="M3566" s="271"/>
      <c r="N3566" s="271"/>
      <c r="O3566" s="271"/>
    </row>
    <row r="3567" spans="3:15" s="421" customFormat="1" ht="15.6" customHeight="1">
      <c r="C3567" s="391">
        <v>1589</v>
      </c>
      <c r="D3567" s="414" t="s">
        <v>2222</v>
      </c>
      <c r="E3567" s="417" t="s">
        <v>3211</v>
      </c>
      <c r="F3567" s="1475" t="s">
        <v>3212</v>
      </c>
      <c r="G3567" s="1476"/>
      <c r="H3567" s="1477"/>
      <c r="I3567" s="424">
        <v>200</v>
      </c>
      <c r="J3567" s="417">
        <v>0.7</v>
      </c>
      <c r="K3567" s="954">
        <f t="shared" si="30"/>
        <v>140</v>
      </c>
      <c r="M3567" s="271"/>
      <c r="N3567" s="271"/>
      <c r="O3567" s="271"/>
    </row>
    <row r="3568" spans="3:15" s="421" customFormat="1" ht="15.6" customHeight="1">
      <c r="C3568" s="391">
        <v>1590</v>
      </c>
      <c r="D3568" s="414" t="s">
        <v>2222</v>
      </c>
      <c r="E3568" s="417" t="s">
        <v>3211</v>
      </c>
      <c r="F3568" s="1475" t="s">
        <v>3212</v>
      </c>
      <c r="G3568" s="1476"/>
      <c r="H3568" s="1477"/>
      <c r="I3568" s="424">
        <v>6</v>
      </c>
      <c r="J3568" s="417">
        <v>0.7</v>
      </c>
      <c r="K3568" s="954">
        <f t="shared" si="30"/>
        <v>4.1999999999999993</v>
      </c>
      <c r="M3568" s="271"/>
      <c r="N3568" s="271"/>
      <c r="O3568" s="271"/>
    </row>
    <row r="3569" spans="3:15" s="421" customFormat="1" ht="15.6" customHeight="1">
      <c r="C3569" s="391">
        <v>1591</v>
      </c>
      <c r="D3569" s="414" t="s">
        <v>2222</v>
      </c>
      <c r="E3569" s="417" t="s">
        <v>3213</v>
      </c>
      <c r="F3569" s="1475" t="s">
        <v>2236</v>
      </c>
      <c r="G3569" s="1476"/>
      <c r="H3569" s="1477"/>
      <c r="I3569" s="424">
        <v>100</v>
      </c>
      <c r="J3569" s="417">
        <v>0.7</v>
      </c>
      <c r="K3569" s="954">
        <f t="shared" si="30"/>
        <v>70</v>
      </c>
      <c r="M3569" s="271"/>
      <c r="N3569" s="271"/>
      <c r="O3569" s="271"/>
    </row>
    <row r="3570" spans="3:15" s="421" customFormat="1" ht="15.6" customHeight="1">
      <c r="C3570" s="391">
        <v>1592</v>
      </c>
      <c r="D3570" s="414" t="s">
        <v>2222</v>
      </c>
      <c r="E3570" s="417" t="s">
        <v>3213</v>
      </c>
      <c r="F3570" s="1475" t="s">
        <v>2236</v>
      </c>
      <c r="G3570" s="1476"/>
      <c r="H3570" s="1477"/>
      <c r="I3570" s="424">
        <v>4</v>
      </c>
      <c r="J3570" s="417">
        <v>0.7</v>
      </c>
      <c r="K3570" s="954">
        <f t="shared" si="30"/>
        <v>2.8</v>
      </c>
      <c r="M3570" s="271"/>
      <c r="N3570" s="271"/>
      <c r="O3570" s="271"/>
    </row>
    <row r="3571" spans="3:15" s="421" customFormat="1" ht="15.6" customHeight="1">
      <c r="C3571" s="391">
        <v>1593</v>
      </c>
      <c r="D3571" s="414" t="s">
        <v>2222</v>
      </c>
      <c r="E3571" s="417" t="s">
        <v>3213</v>
      </c>
      <c r="F3571" s="1475" t="s">
        <v>2236</v>
      </c>
      <c r="G3571" s="1476"/>
      <c r="H3571" s="1477"/>
      <c r="I3571" s="424">
        <v>5</v>
      </c>
      <c r="J3571" s="417">
        <v>0.7</v>
      </c>
      <c r="K3571" s="954">
        <f t="shared" si="30"/>
        <v>3.5</v>
      </c>
      <c r="M3571" s="271"/>
      <c r="N3571" s="271"/>
      <c r="O3571" s="271"/>
    </row>
    <row r="3572" spans="3:15" s="421" customFormat="1" ht="15.6" customHeight="1">
      <c r="C3572" s="391">
        <v>1594</v>
      </c>
      <c r="D3572" s="414" t="s">
        <v>2222</v>
      </c>
      <c r="E3572" s="417" t="s">
        <v>3213</v>
      </c>
      <c r="F3572" s="1475" t="s">
        <v>2236</v>
      </c>
      <c r="G3572" s="1476"/>
      <c r="H3572" s="1477"/>
      <c r="I3572" s="424">
        <v>1</v>
      </c>
      <c r="J3572" s="417">
        <v>0.7</v>
      </c>
      <c r="K3572" s="954">
        <f t="shared" si="30"/>
        <v>0.7</v>
      </c>
      <c r="M3572" s="271"/>
      <c r="N3572" s="271"/>
      <c r="O3572" s="271"/>
    </row>
    <row r="3573" spans="3:15" s="421" customFormat="1" ht="15.6" customHeight="1">
      <c r="C3573" s="391">
        <v>1595</v>
      </c>
      <c r="D3573" s="414" t="s">
        <v>2222</v>
      </c>
      <c r="E3573" s="417" t="s">
        <v>3213</v>
      </c>
      <c r="F3573" s="1475" t="s">
        <v>2236</v>
      </c>
      <c r="G3573" s="1476"/>
      <c r="H3573" s="1477"/>
      <c r="I3573" s="424">
        <v>5</v>
      </c>
      <c r="J3573" s="417">
        <v>0.7</v>
      </c>
      <c r="K3573" s="954">
        <f t="shared" si="30"/>
        <v>3.5</v>
      </c>
      <c r="M3573" s="271"/>
      <c r="N3573" s="271"/>
      <c r="O3573" s="271"/>
    </row>
    <row r="3574" spans="3:15" s="421" customFormat="1" ht="15.6" customHeight="1">
      <c r="C3574" s="391">
        <v>1596</v>
      </c>
      <c r="D3574" s="414" t="s">
        <v>2222</v>
      </c>
      <c r="E3574" s="417" t="s">
        <v>3214</v>
      </c>
      <c r="F3574" s="1475" t="s">
        <v>3129</v>
      </c>
      <c r="G3574" s="1476"/>
      <c r="H3574" s="1477"/>
      <c r="I3574" s="424">
        <v>39</v>
      </c>
      <c r="J3574" s="417">
        <v>1.3</v>
      </c>
      <c r="K3574" s="954">
        <f t="shared" si="30"/>
        <v>50.7</v>
      </c>
      <c r="M3574" s="271"/>
      <c r="N3574" s="271"/>
      <c r="O3574" s="271"/>
    </row>
    <row r="3575" spans="3:15" s="421" customFormat="1" ht="15.6" customHeight="1">
      <c r="C3575" s="391">
        <v>1597</v>
      </c>
      <c r="D3575" s="414" t="s">
        <v>2222</v>
      </c>
      <c r="E3575" s="417" t="s">
        <v>3215</v>
      </c>
      <c r="F3575" s="1475" t="s">
        <v>2237</v>
      </c>
      <c r="G3575" s="1476"/>
      <c r="H3575" s="1477"/>
      <c r="I3575" s="424">
        <v>100</v>
      </c>
      <c r="J3575" s="417">
        <v>1.5</v>
      </c>
      <c r="K3575" s="954">
        <f t="shared" si="30"/>
        <v>150</v>
      </c>
      <c r="M3575" s="271"/>
      <c r="N3575" s="271"/>
      <c r="O3575" s="271"/>
    </row>
    <row r="3576" spans="3:15" s="421" customFormat="1" ht="15.6" customHeight="1">
      <c r="C3576" s="391">
        <v>1598</v>
      </c>
      <c r="D3576" s="414" t="s">
        <v>2222</v>
      </c>
      <c r="E3576" s="417" t="s">
        <v>3215</v>
      </c>
      <c r="F3576" s="1475" t="s">
        <v>2237</v>
      </c>
      <c r="G3576" s="1476"/>
      <c r="H3576" s="1477"/>
      <c r="I3576" s="424">
        <v>10</v>
      </c>
      <c r="J3576" s="417">
        <v>1.5</v>
      </c>
      <c r="K3576" s="954">
        <f t="shared" si="30"/>
        <v>15</v>
      </c>
      <c r="M3576" s="271"/>
      <c r="N3576" s="271"/>
      <c r="O3576" s="271"/>
    </row>
    <row r="3577" spans="3:15" s="421" customFormat="1" ht="15.6" customHeight="1">
      <c r="C3577" s="391">
        <v>1599</v>
      </c>
      <c r="D3577" s="414" t="s">
        <v>2222</v>
      </c>
      <c r="E3577" s="417" t="s">
        <v>3215</v>
      </c>
      <c r="F3577" s="1475" t="s">
        <v>2237</v>
      </c>
      <c r="G3577" s="1476"/>
      <c r="H3577" s="1477"/>
      <c r="I3577" s="424">
        <v>69</v>
      </c>
      <c r="J3577" s="417">
        <v>1.5</v>
      </c>
      <c r="K3577" s="954">
        <f t="shared" si="30"/>
        <v>103.5</v>
      </c>
      <c r="M3577" s="271"/>
      <c r="N3577" s="271"/>
      <c r="O3577" s="271"/>
    </row>
    <row r="3578" spans="3:15" s="421" customFormat="1" ht="15.6" customHeight="1">
      <c r="C3578" s="391">
        <v>1600</v>
      </c>
      <c r="D3578" s="414" t="s">
        <v>2222</v>
      </c>
      <c r="E3578" s="417" t="s">
        <v>3215</v>
      </c>
      <c r="F3578" s="1475" t="s">
        <v>2237</v>
      </c>
      <c r="G3578" s="1476"/>
      <c r="H3578" s="1477"/>
      <c r="I3578" s="424">
        <v>5</v>
      </c>
      <c r="J3578" s="417">
        <v>1.5</v>
      </c>
      <c r="K3578" s="954">
        <f t="shared" si="30"/>
        <v>7.5</v>
      </c>
      <c r="M3578" s="271"/>
      <c r="N3578" s="271"/>
      <c r="O3578" s="271"/>
    </row>
    <row r="3579" spans="3:15" s="421" customFormat="1" ht="15.6" customHeight="1">
      <c r="C3579" s="391">
        <v>1601</v>
      </c>
      <c r="D3579" s="414" t="s">
        <v>2222</v>
      </c>
      <c r="E3579" s="417" t="s">
        <v>3215</v>
      </c>
      <c r="F3579" s="1475" t="s">
        <v>2237</v>
      </c>
      <c r="G3579" s="1476"/>
      <c r="H3579" s="1477"/>
      <c r="I3579" s="424">
        <v>6</v>
      </c>
      <c r="J3579" s="417">
        <v>1.5</v>
      </c>
      <c r="K3579" s="954">
        <f t="shared" si="30"/>
        <v>9</v>
      </c>
      <c r="M3579" s="271"/>
      <c r="N3579" s="271"/>
      <c r="O3579" s="271"/>
    </row>
    <row r="3580" spans="3:15" s="421" customFormat="1" ht="15.6" customHeight="1">
      <c r="C3580" s="391">
        <v>1602</v>
      </c>
      <c r="D3580" s="414" t="s">
        <v>2222</v>
      </c>
      <c r="E3580" s="417" t="s">
        <v>3187</v>
      </c>
      <c r="F3580" s="1475" t="s">
        <v>3117</v>
      </c>
      <c r="G3580" s="1476"/>
      <c r="H3580" s="1477"/>
      <c r="I3580" s="424">
        <v>10</v>
      </c>
      <c r="J3580" s="417">
        <v>0.2</v>
      </c>
      <c r="K3580" s="954">
        <f t="shared" si="30"/>
        <v>2</v>
      </c>
      <c r="M3580" s="271"/>
      <c r="N3580" s="271"/>
      <c r="O3580" s="271"/>
    </row>
    <row r="3581" spans="3:15" s="421" customFormat="1" ht="15.6" customHeight="1">
      <c r="C3581" s="391">
        <v>1603</v>
      </c>
      <c r="D3581" s="414" t="s">
        <v>2222</v>
      </c>
      <c r="E3581" s="417" t="s">
        <v>3187</v>
      </c>
      <c r="F3581" s="1475" t="s">
        <v>3117</v>
      </c>
      <c r="G3581" s="1476"/>
      <c r="H3581" s="1477"/>
      <c r="I3581" s="424">
        <v>151</v>
      </c>
      <c r="J3581" s="417">
        <v>0.2</v>
      </c>
      <c r="K3581" s="954">
        <f t="shared" si="30"/>
        <v>30.200000000000003</v>
      </c>
      <c r="M3581" s="271"/>
      <c r="N3581" s="271"/>
      <c r="O3581" s="271"/>
    </row>
    <row r="3582" spans="3:15" s="421" customFormat="1" ht="15.6" customHeight="1">
      <c r="C3582" s="391">
        <v>1604</v>
      </c>
      <c r="D3582" s="414" t="s">
        <v>2222</v>
      </c>
      <c r="E3582" s="417" t="s">
        <v>3187</v>
      </c>
      <c r="F3582" s="1475" t="s">
        <v>3117</v>
      </c>
      <c r="G3582" s="1476"/>
      <c r="H3582" s="1477"/>
      <c r="I3582" s="424">
        <v>10</v>
      </c>
      <c r="J3582" s="417">
        <v>0.2</v>
      </c>
      <c r="K3582" s="954">
        <f t="shared" si="30"/>
        <v>2</v>
      </c>
      <c r="M3582" s="271"/>
      <c r="N3582" s="271"/>
      <c r="O3582" s="271"/>
    </row>
    <row r="3583" spans="3:15" s="421" customFormat="1" ht="15.6" customHeight="1">
      <c r="C3583" s="391">
        <v>1605</v>
      </c>
      <c r="D3583" s="414" t="s">
        <v>2222</v>
      </c>
      <c r="E3583" s="417" t="s">
        <v>3187</v>
      </c>
      <c r="F3583" s="1475" t="s">
        <v>3117</v>
      </c>
      <c r="G3583" s="1476"/>
      <c r="H3583" s="1477"/>
      <c r="I3583" s="424">
        <v>35</v>
      </c>
      <c r="J3583" s="417">
        <v>0.2</v>
      </c>
      <c r="K3583" s="954">
        <f t="shared" si="30"/>
        <v>7</v>
      </c>
      <c r="M3583" s="271"/>
      <c r="N3583" s="271"/>
      <c r="O3583" s="271"/>
    </row>
    <row r="3584" spans="3:15" s="421" customFormat="1" ht="15.6" customHeight="1">
      <c r="C3584" s="391">
        <v>1606</v>
      </c>
      <c r="D3584" s="414" t="s">
        <v>2222</v>
      </c>
      <c r="E3584" s="417" t="s">
        <v>3187</v>
      </c>
      <c r="F3584" s="1475" t="s">
        <v>3117</v>
      </c>
      <c r="G3584" s="1476"/>
      <c r="H3584" s="1477"/>
      <c r="I3584" s="424">
        <v>31</v>
      </c>
      <c r="J3584" s="417">
        <v>0.2</v>
      </c>
      <c r="K3584" s="954">
        <f t="shared" si="30"/>
        <v>6.2</v>
      </c>
      <c r="M3584" s="271"/>
      <c r="N3584" s="271"/>
      <c r="O3584" s="271"/>
    </row>
    <row r="3585" spans="3:15" s="421" customFormat="1" ht="15.6" customHeight="1">
      <c r="C3585" s="391">
        <v>1607</v>
      </c>
      <c r="D3585" s="414" t="s">
        <v>2222</v>
      </c>
      <c r="E3585" s="417" t="s">
        <v>3187</v>
      </c>
      <c r="F3585" s="1475" t="s">
        <v>3117</v>
      </c>
      <c r="G3585" s="1476"/>
      <c r="H3585" s="1477"/>
      <c r="I3585" s="424">
        <v>20</v>
      </c>
      <c r="J3585" s="417">
        <v>0.2</v>
      </c>
      <c r="K3585" s="954">
        <f t="shared" si="30"/>
        <v>4</v>
      </c>
      <c r="M3585" s="271"/>
      <c r="N3585" s="271"/>
      <c r="O3585" s="271"/>
    </row>
    <row r="3586" spans="3:15" s="421" customFormat="1" ht="15.6" customHeight="1">
      <c r="C3586" s="391">
        <v>1608</v>
      </c>
      <c r="D3586" s="414" t="s">
        <v>2222</v>
      </c>
      <c r="E3586" s="417" t="s">
        <v>3187</v>
      </c>
      <c r="F3586" s="1475" t="s">
        <v>3117</v>
      </c>
      <c r="G3586" s="1476"/>
      <c r="H3586" s="1477"/>
      <c r="I3586" s="424">
        <v>20</v>
      </c>
      <c r="J3586" s="417">
        <v>0.2</v>
      </c>
      <c r="K3586" s="954">
        <f t="shared" si="30"/>
        <v>4</v>
      </c>
      <c r="M3586" s="271"/>
      <c r="N3586" s="271"/>
      <c r="O3586" s="271"/>
    </row>
    <row r="3587" spans="3:15" s="421" customFormat="1" ht="15.6" customHeight="1">
      <c r="C3587" s="391">
        <v>1609</v>
      </c>
      <c r="D3587" s="414" t="s">
        <v>2222</v>
      </c>
      <c r="E3587" s="417" t="s">
        <v>3187</v>
      </c>
      <c r="F3587" s="1475" t="s">
        <v>3117</v>
      </c>
      <c r="G3587" s="1476"/>
      <c r="H3587" s="1477"/>
      <c r="I3587" s="424">
        <v>34</v>
      </c>
      <c r="J3587" s="417">
        <v>0.2</v>
      </c>
      <c r="K3587" s="954">
        <f t="shared" si="30"/>
        <v>6.8000000000000007</v>
      </c>
      <c r="M3587" s="271"/>
      <c r="N3587" s="271"/>
      <c r="O3587" s="271"/>
    </row>
    <row r="3588" spans="3:15" s="421" customFormat="1" ht="15.6" customHeight="1">
      <c r="C3588" s="391">
        <v>1610</v>
      </c>
      <c r="D3588" s="414" t="s">
        <v>2222</v>
      </c>
      <c r="E3588" s="417" t="s">
        <v>3187</v>
      </c>
      <c r="F3588" s="1475" t="s">
        <v>3117</v>
      </c>
      <c r="G3588" s="1476"/>
      <c r="H3588" s="1477"/>
      <c r="I3588" s="424">
        <v>11</v>
      </c>
      <c r="J3588" s="417">
        <v>0.2</v>
      </c>
      <c r="K3588" s="954">
        <f t="shared" si="30"/>
        <v>2.2000000000000002</v>
      </c>
      <c r="M3588" s="271"/>
      <c r="N3588" s="271"/>
      <c r="O3588" s="271"/>
    </row>
    <row r="3589" spans="3:15" s="421" customFormat="1" ht="15.6" customHeight="1">
      <c r="C3589" s="391">
        <v>1611</v>
      </c>
      <c r="D3589" s="414" t="s">
        <v>2222</v>
      </c>
      <c r="E3589" s="417" t="s">
        <v>3187</v>
      </c>
      <c r="F3589" s="1475" t="s">
        <v>3117</v>
      </c>
      <c r="G3589" s="1476"/>
      <c r="H3589" s="1477"/>
      <c r="I3589" s="424">
        <v>1</v>
      </c>
      <c r="J3589" s="417">
        <v>0.2</v>
      </c>
      <c r="K3589" s="954">
        <f t="shared" si="30"/>
        <v>0.2</v>
      </c>
      <c r="M3589" s="271"/>
      <c r="N3589" s="271"/>
      <c r="O3589" s="271"/>
    </row>
    <row r="3590" spans="3:15" s="421" customFormat="1" ht="15.6" customHeight="1">
      <c r="C3590" s="391">
        <v>1612</v>
      </c>
      <c r="D3590" s="414" t="s">
        <v>2222</v>
      </c>
      <c r="E3590" s="417" t="s">
        <v>3187</v>
      </c>
      <c r="F3590" s="1475" t="s">
        <v>3117</v>
      </c>
      <c r="G3590" s="1476"/>
      <c r="H3590" s="1477"/>
      <c r="I3590" s="424">
        <v>2</v>
      </c>
      <c r="J3590" s="417">
        <v>0.2</v>
      </c>
      <c r="K3590" s="954">
        <f t="shared" si="30"/>
        <v>0.4</v>
      </c>
      <c r="M3590" s="271"/>
      <c r="N3590" s="271"/>
      <c r="O3590" s="271"/>
    </row>
    <row r="3591" spans="3:15" s="421" customFormat="1" ht="15.6" customHeight="1">
      <c r="C3591" s="391">
        <v>1613</v>
      </c>
      <c r="D3591" s="414" t="s">
        <v>2222</v>
      </c>
      <c r="E3591" s="417" t="s">
        <v>3187</v>
      </c>
      <c r="F3591" s="1475" t="s">
        <v>3117</v>
      </c>
      <c r="G3591" s="1476"/>
      <c r="H3591" s="1477"/>
      <c r="I3591" s="424">
        <v>1</v>
      </c>
      <c r="J3591" s="417">
        <v>0.2</v>
      </c>
      <c r="K3591" s="954">
        <f t="shared" si="30"/>
        <v>0.2</v>
      </c>
      <c r="M3591" s="271"/>
      <c r="N3591" s="271"/>
      <c r="O3591" s="271"/>
    </row>
    <row r="3592" spans="3:15" s="421" customFormat="1" ht="15.6" customHeight="1">
      <c r="C3592" s="391">
        <v>1614</v>
      </c>
      <c r="D3592" s="414" t="s">
        <v>2222</v>
      </c>
      <c r="E3592" s="417" t="s">
        <v>3187</v>
      </c>
      <c r="F3592" s="1475" t="s">
        <v>3117</v>
      </c>
      <c r="G3592" s="1476"/>
      <c r="H3592" s="1477"/>
      <c r="I3592" s="424">
        <v>12</v>
      </c>
      <c r="J3592" s="417">
        <v>0.2</v>
      </c>
      <c r="K3592" s="954">
        <f t="shared" si="30"/>
        <v>2.4000000000000004</v>
      </c>
      <c r="M3592" s="271"/>
      <c r="N3592" s="271"/>
      <c r="O3592" s="271"/>
    </row>
    <row r="3593" spans="3:15" s="421" customFormat="1" ht="15.6" customHeight="1">
      <c r="C3593" s="391">
        <v>1615</v>
      </c>
      <c r="D3593" s="414" t="s">
        <v>2222</v>
      </c>
      <c r="E3593" s="417" t="s">
        <v>3187</v>
      </c>
      <c r="F3593" s="1475" t="s">
        <v>3117</v>
      </c>
      <c r="G3593" s="1476"/>
      <c r="H3593" s="1477"/>
      <c r="I3593" s="424">
        <v>26</v>
      </c>
      <c r="J3593" s="417">
        <v>0.2</v>
      </c>
      <c r="K3593" s="954">
        <f t="shared" si="30"/>
        <v>5.2</v>
      </c>
      <c r="M3593" s="271"/>
      <c r="N3593" s="271"/>
      <c r="O3593" s="271"/>
    </row>
    <row r="3594" spans="3:15" s="421" customFormat="1" ht="15.6" customHeight="1">
      <c r="C3594" s="391">
        <v>1616</v>
      </c>
      <c r="D3594" s="414" t="s">
        <v>2222</v>
      </c>
      <c r="E3594" s="417" t="s">
        <v>3187</v>
      </c>
      <c r="F3594" s="1475" t="s">
        <v>3117</v>
      </c>
      <c r="G3594" s="1476"/>
      <c r="H3594" s="1477"/>
      <c r="I3594" s="424">
        <v>8</v>
      </c>
      <c r="J3594" s="417">
        <v>0.2</v>
      </c>
      <c r="K3594" s="954">
        <f t="shared" si="30"/>
        <v>1.6</v>
      </c>
      <c r="M3594" s="271"/>
      <c r="N3594" s="271"/>
      <c r="O3594" s="271"/>
    </row>
    <row r="3595" spans="3:15" s="421" customFormat="1" ht="15.6" customHeight="1">
      <c r="C3595" s="391">
        <v>1617</v>
      </c>
      <c r="D3595" s="414" t="s">
        <v>2222</v>
      </c>
      <c r="E3595" s="417" t="s">
        <v>3188</v>
      </c>
      <c r="F3595" s="1475" t="s">
        <v>3105</v>
      </c>
      <c r="G3595" s="1476"/>
      <c r="H3595" s="1477"/>
      <c r="I3595" s="424">
        <v>36</v>
      </c>
      <c r="J3595" s="417">
        <v>0.2</v>
      </c>
      <c r="K3595" s="954">
        <f t="shared" si="30"/>
        <v>7.2</v>
      </c>
      <c r="M3595" s="271"/>
      <c r="N3595" s="271"/>
      <c r="O3595" s="271"/>
    </row>
    <row r="3596" spans="3:15" s="421" customFormat="1" ht="15.6" customHeight="1">
      <c r="C3596" s="391">
        <v>1618</v>
      </c>
      <c r="D3596" s="414" t="s">
        <v>2222</v>
      </c>
      <c r="E3596" s="417" t="s">
        <v>3188</v>
      </c>
      <c r="F3596" s="1475" t="s">
        <v>3105</v>
      </c>
      <c r="G3596" s="1476"/>
      <c r="H3596" s="1477"/>
      <c r="I3596" s="424">
        <v>33</v>
      </c>
      <c r="J3596" s="417">
        <v>0.2</v>
      </c>
      <c r="K3596" s="954">
        <f t="shared" si="30"/>
        <v>6.6000000000000005</v>
      </c>
      <c r="M3596" s="271"/>
      <c r="N3596" s="271"/>
      <c r="O3596" s="271"/>
    </row>
    <row r="3597" spans="3:15" s="421" customFormat="1" ht="15.6" customHeight="1">
      <c r="C3597" s="391">
        <v>1619</v>
      </c>
      <c r="D3597" s="414" t="s">
        <v>2222</v>
      </c>
      <c r="E3597" s="417" t="s">
        <v>3188</v>
      </c>
      <c r="F3597" s="1475" t="s">
        <v>3105</v>
      </c>
      <c r="G3597" s="1476"/>
      <c r="H3597" s="1477"/>
      <c r="I3597" s="424">
        <v>21</v>
      </c>
      <c r="J3597" s="417">
        <v>0.2</v>
      </c>
      <c r="K3597" s="954">
        <f t="shared" si="30"/>
        <v>4.2</v>
      </c>
      <c r="M3597" s="271"/>
      <c r="N3597" s="271"/>
      <c r="O3597" s="271"/>
    </row>
    <row r="3598" spans="3:15" s="421" customFormat="1" ht="15.6" customHeight="1">
      <c r="C3598" s="391">
        <v>1620</v>
      </c>
      <c r="D3598" s="414" t="s">
        <v>2222</v>
      </c>
      <c r="E3598" s="417" t="s">
        <v>3188</v>
      </c>
      <c r="F3598" s="1475" t="s">
        <v>3105</v>
      </c>
      <c r="G3598" s="1476"/>
      <c r="H3598" s="1477"/>
      <c r="I3598" s="424">
        <v>31</v>
      </c>
      <c r="J3598" s="417">
        <v>0.2</v>
      </c>
      <c r="K3598" s="954">
        <f t="shared" si="30"/>
        <v>6.2</v>
      </c>
      <c r="M3598" s="271"/>
      <c r="N3598" s="271"/>
      <c r="O3598" s="271"/>
    </row>
    <row r="3599" spans="3:15" s="421" customFormat="1" ht="15.6" customHeight="1">
      <c r="C3599" s="391">
        <v>1621</v>
      </c>
      <c r="D3599" s="414" t="s">
        <v>2222</v>
      </c>
      <c r="E3599" s="417" t="s">
        <v>3188</v>
      </c>
      <c r="F3599" s="1475" t="s">
        <v>3105</v>
      </c>
      <c r="G3599" s="1476"/>
      <c r="H3599" s="1477"/>
      <c r="I3599" s="424">
        <v>3</v>
      </c>
      <c r="J3599" s="417">
        <v>0.2</v>
      </c>
      <c r="K3599" s="954">
        <f t="shared" si="30"/>
        <v>0.60000000000000009</v>
      </c>
      <c r="M3599" s="271"/>
      <c r="N3599" s="271"/>
      <c r="O3599" s="271"/>
    </row>
    <row r="3600" spans="3:15" s="421" customFormat="1" ht="15.6" customHeight="1">
      <c r="C3600" s="391">
        <v>1622</v>
      </c>
      <c r="D3600" s="414" t="s">
        <v>2222</v>
      </c>
      <c r="E3600" s="417" t="s">
        <v>3188</v>
      </c>
      <c r="F3600" s="1475" t="s">
        <v>3105</v>
      </c>
      <c r="G3600" s="1476"/>
      <c r="H3600" s="1477"/>
      <c r="I3600" s="424">
        <v>10</v>
      </c>
      <c r="J3600" s="417">
        <v>0.2</v>
      </c>
      <c r="K3600" s="954">
        <f t="shared" si="30"/>
        <v>2</v>
      </c>
      <c r="M3600" s="271"/>
      <c r="N3600" s="271"/>
      <c r="O3600" s="271"/>
    </row>
    <row r="3601" spans="3:15" s="421" customFormat="1" ht="15.6" customHeight="1">
      <c r="C3601" s="391">
        <v>1623</v>
      </c>
      <c r="D3601" s="414" t="s">
        <v>2222</v>
      </c>
      <c r="E3601" s="417" t="s">
        <v>3188</v>
      </c>
      <c r="F3601" s="1475" t="s">
        <v>3105</v>
      </c>
      <c r="G3601" s="1476"/>
      <c r="H3601" s="1477"/>
      <c r="I3601" s="424">
        <v>20</v>
      </c>
      <c r="J3601" s="417">
        <v>0.2</v>
      </c>
      <c r="K3601" s="954">
        <f t="shared" si="30"/>
        <v>4</v>
      </c>
      <c r="M3601" s="271"/>
      <c r="N3601" s="271"/>
      <c r="O3601" s="271"/>
    </row>
    <row r="3602" spans="3:15" s="421" customFormat="1" ht="15.6" customHeight="1">
      <c r="C3602" s="391">
        <v>1624</v>
      </c>
      <c r="D3602" s="414" t="s">
        <v>2222</v>
      </c>
      <c r="E3602" s="417" t="s">
        <v>3188</v>
      </c>
      <c r="F3602" s="1475" t="s">
        <v>3105</v>
      </c>
      <c r="G3602" s="1476"/>
      <c r="H3602" s="1477"/>
      <c r="I3602" s="424">
        <v>22</v>
      </c>
      <c r="J3602" s="417">
        <v>0.2</v>
      </c>
      <c r="K3602" s="954">
        <f t="shared" si="30"/>
        <v>4.4000000000000004</v>
      </c>
      <c r="M3602" s="271"/>
      <c r="N3602" s="271"/>
      <c r="O3602" s="271"/>
    </row>
    <row r="3603" spans="3:15" s="421" customFormat="1" ht="15.6" customHeight="1">
      <c r="C3603" s="391">
        <v>1625</v>
      </c>
      <c r="D3603" s="414" t="s">
        <v>2222</v>
      </c>
      <c r="E3603" s="417" t="s">
        <v>3188</v>
      </c>
      <c r="F3603" s="1475" t="s">
        <v>3105</v>
      </c>
      <c r="G3603" s="1476"/>
      <c r="H3603" s="1477"/>
      <c r="I3603" s="424">
        <v>20</v>
      </c>
      <c r="J3603" s="417">
        <v>0.2</v>
      </c>
      <c r="K3603" s="954">
        <f t="shared" si="30"/>
        <v>4</v>
      </c>
      <c r="M3603" s="271"/>
      <c r="N3603" s="271"/>
      <c r="O3603" s="271"/>
    </row>
    <row r="3604" spans="3:15" s="421" customFormat="1" ht="15.6" customHeight="1">
      <c r="C3604" s="391">
        <v>1626</v>
      </c>
      <c r="D3604" s="414" t="s">
        <v>2222</v>
      </c>
      <c r="E3604" s="417" t="s">
        <v>3216</v>
      </c>
      <c r="F3604" s="1475" t="s">
        <v>3119</v>
      </c>
      <c r="G3604" s="1476"/>
      <c r="H3604" s="1477"/>
      <c r="I3604" s="424">
        <v>30</v>
      </c>
      <c r="J3604" s="417">
        <v>0.8</v>
      </c>
      <c r="K3604" s="954">
        <f t="shared" si="30"/>
        <v>24</v>
      </c>
      <c r="M3604" s="271"/>
      <c r="N3604" s="271"/>
      <c r="O3604" s="271"/>
    </row>
    <row r="3605" spans="3:15" s="421" customFormat="1" ht="15.6" customHeight="1">
      <c r="C3605" s="391">
        <v>1627</v>
      </c>
      <c r="D3605" s="414" t="s">
        <v>2222</v>
      </c>
      <c r="E3605" s="417" t="s">
        <v>3216</v>
      </c>
      <c r="F3605" s="1475" t="s">
        <v>3119</v>
      </c>
      <c r="G3605" s="1476"/>
      <c r="H3605" s="1477"/>
      <c r="I3605" s="424">
        <v>30</v>
      </c>
      <c r="J3605" s="417">
        <v>0.8</v>
      </c>
      <c r="K3605" s="954">
        <f t="shared" si="30"/>
        <v>24</v>
      </c>
      <c r="M3605" s="271"/>
      <c r="N3605" s="271"/>
      <c r="O3605" s="271"/>
    </row>
    <row r="3606" spans="3:15" s="421" customFormat="1" ht="15.6" customHeight="1">
      <c r="C3606" s="391">
        <v>1628</v>
      </c>
      <c r="D3606" s="414" t="s">
        <v>2219</v>
      </c>
      <c r="E3606" s="417">
        <v>1197682</v>
      </c>
      <c r="F3606" s="1475" t="s">
        <v>5680</v>
      </c>
      <c r="G3606" s="1476"/>
      <c r="H3606" s="1477"/>
      <c r="I3606" s="424">
        <v>25</v>
      </c>
      <c r="J3606" s="417">
        <v>0.3</v>
      </c>
      <c r="K3606" s="954">
        <f t="shared" si="30"/>
        <v>7.5</v>
      </c>
      <c r="M3606" s="271"/>
      <c r="N3606" s="271"/>
      <c r="O3606" s="271"/>
    </row>
    <row r="3607" spans="3:15" s="421" customFormat="1" ht="15.6" customHeight="1">
      <c r="C3607" s="391">
        <v>1629</v>
      </c>
      <c r="D3607" s="414" t="s">
        <v>2219</v>
      </c>
      <c r="E3607" s="417">
        <v>1400042</v>
      </c>
      <c r="F3607" s="1475" t="s">
        <v>5681</v>
      </c>
      <c r="G3607" s="1476"/>
      <c r="H3607" s="1477"/>
      <c r="I3607" s="424">
        <v>293</v>
      </c>
      <c r="J3607" s="417">
        <v>0.3</v>
      </c>
      <c r="K3607" s="954">
        <f t="shared" ref="K3607:K3670" si="31">I3607*J3607</f>
        <v>87.899999999999991</v>
      </c>
      <c r="M3607" s="271"/>
      <c r="N3607" s="271"/>
      <c r="O3607" s="271"/>
    </row>
    <row r="3608" spans="3:15" s="421" customFormat="1" ht="15.6" customHeight="1">
      <c r="C3608" s="391">
        <v>1630</v>
      </c>
      <c r="D3608" s="414" t="s">
        <v>2219</v>
      </c>
      <c r="E3608" s="417">
        <v>1038462</v>
      </c>
      <c r="F3608" s="1475" t="s">
        <v>4813</v>
      </c>
      <c r="G3608" s="1476"/>
      <c r="H3608" s="1477"/>
      <c r="I3608" s="424">
        <v>1</v>
      </c>
      <c r="J3608" s="417">
        <v>1</v>
      </c>
      <c r="K3608" s="954">
        <f t="shared" si="31"/>
        <v>1</v>
      </c>
      <c r="M3608" s="271"/>
      <c r="N3608" s="271"/>
      <c r="O3608" s="271"/>
    </row>
    <row r="3609" spans="3:15" s="421" customFormat="1" ht="15.6" customHeight="1">
      <c r="C3609" s="391">
        <v>1631</v>
      </c>
      <c r="D3609" s="414" t="s">
        <v>2219</v>
      </c>
      <c r="E3609" s="417">
        <v>1038463</v>
      </c>
      <c r="F3609" s="1475" t="s">
        <v>4813</v>
      </c>
      <c r="G3609" s="1476"/>
      <c r="H3609" s="1477"/>
      <c r="I3609" s="424">
        <v>12</v>
      </c>
      <c r="J3609" s="417">
        <v>1</v>
      </c>
      <c r="K3609" s="954">
        <f t="shared" si="31"/>
        <v>12</v>
      </c>
      <c r="M3609" s="271"/>
      <c r="N3609" s="271"/>
      <c r="O3609" s="271"/>
    </row>
    <row r="3610" spans="3:15" s="421" customFormat="1" ht="15.6" customHeight="1">
      <c r="C3610" s="391">
        <v>1632</v>
      </c>
      <c r="D3610" s="414" t="s">
        <v>2219</v>
      </c>
      <c r="E3610" s="417">
        <v>1038464</v>
      </c>
      <c r="F3610" s="1475" t="s">
        <v>4813</v>
      </c>
      <c r="G3610" s="1476"/>
      <c r="H3610" s="1477"/>
      <c r="I3610" s="424">
        <v>14</v>
      </c>
      <c r="J3610" s="417">
        <v>1</v>
      </c>
      <c r="K3610" s="954">
        <f t="shared" si="31"/>
        <v>14</v>
      </c>
      <c r="M3610" s="271"/>
      <c r="N3610" s="271"/>
      <c r="O3610" s="271"/>
    </row>
    <row r="3611" spans="3:15" s="421" customFormat="1" ht="15.6" customHeight="1">
      <c r="C3611" s="391">
        <v>1633</v>
      </c>
      <c r="D3611" s="414" t="s">
        <v>2219</v>
      </c>
      <c r="E3611" s="417">
        <v>1038461</v>
      </c>
      <c r="F3611" s="1475" t="s">
        <v>4813</v>
      </c>
      <c r="G3611" s="1476"/>
      <c r="H3611" s="1477"/>
      <c r="I3611" s="424">
        <v>10</v>
      </c>
      <c r="J3611" s="417">
        <v>1</v>
      </c>
      <c r="K3611" s="954">
        <f t="shared" si="31"/>
        <v>10</v>
      </c>
      <c r="M3611" s="271"/>
      <c r="N3611" s="271"/>
      <c r="O3611" s="271"/>
    </row>
    <row r="3612" spans="3:15" s="421" customFormat="1" ht="15.6" customHeight="1">
      <c r="C3612" s="391">
        <v>1634</v>
      </c>
      <c r="D3612" s="414" t="s">
        <v>2219</v>
      </c>
      <c r="E3612" s="417">
        <v>1038468</v>
      </c>
      <c r="F3612" s="1475" t="s">
        <v>4813</v>
      </c>
      <c r="G3612" s="1476"/>
      <c r="H3612" s="1477"/>
      <c r="I3612" s="424">
        <v>10</v>
      </c>
      <c r="J3612" s="417">
        <v>1</v>
      </c>
      <c r="K3612" s="954">
        <f t="shared" si="31"/>
        <v>10</v>
      </c>
      <c r="M3612" s="271"/>
      <c r="N3612" s="271"/>
      <c r="O3612" s="271"/>
    </row>
    <row r="3613" spans="3:15" s="421" customFormat="1" ht="15.6" customHeight="1">
      <c r="C3613" s="391">
        <v>1635</v>
      </c>
      <c r="D3613" s="414" t="s">
        <v>2219</v>
      </c>
      <c r="E3613" s="417">
        <v>1038461</v>
      </c>
      <c r="F3613" s="1475" t="s">
        <v>4813</v>
      </c>
      <c r="G3613" s="1476"/>
      <c r="H3613" s="1477"/>
      <c r="I3613" s="424">
        <v>6</v>
      </c>
      <c r="J3613" s="417">
        <v>1</v>
      </c>
      <c r="K3613" s="954">
        <f t="shared" si="31"/>
        <v>6</v>
      </c>
      <c r="M3613" s="271"/>
      <c r="N3613" s="271"/>
      <c r="O3613" s="271"/>
    </row>
    <row r="3614" spans="3:15" s="421" customFormat="1" ht="15.6" customHeight="1">
      <c r="C3614" s="391">
        <v>1636</v>
      </c>
      <c r="D3614" s="414" t="s">
        <v>2219</v>
      </c>
      <c r="E3614" s="417">
        <v>1038464</v>
      </c>
      <c r="F3614" s="1475" t="s">
        <v>4813</v>
      </c>
      <c r="G3614" s="1476"/>
      <c r="H3614" s="1477"/>
      <c r="I3614" s="424">
        <v>14</v>
      </c>
      <c r="J3614" s="417">
        <v>1</v>
      </c>
      <c r="K3614" s="954">
        <f t="shared" si="31"/>
        <v>14</v>
      </c>
      <c r="M3614" s="271"/>
      <c r="N3614" s="271"/>
      <c r="O3614" s="271"/>
    </row>
    <row r="3615" spans="3:15" s="421" customFormat="1" ht="15.6" customHeight="1">
      <c r="C3615" s="391">
        <v>1637</v>
      </c>
      <c r="D3615" s="414" t="s">
        <v>2219</v>
      </c>
      <c r="E3615" s="417">
        <v>1038465</v>
      </c>
      <c r="F3615" s="1475" t="s">
        <v>4813</v>
      </c>
      <c r="G3615" s="1476"/>
      <c r="H3615" s="1477"/>
      <c r="I3615" s="424">
        <v>6</v>
      </c>
      <c r="J3615" s="417">
        <v>1</v>
      </c>
      <c r="K3615" s="954">
        <f t="shared" si="31"/>
        <v>6</v>
      </c>
      <c r="M3615" s="271"/>
      <c r="N3615" s="271"/>
      <c r="O3615" s="271"/>
    </row>
    <row r="3616" spans="3:15" s="421" customFormat="1" ht="15.6" customHeight="1">
      <c r="C3616" s="391">
        <v>1638</v>
      </c>
      <c r="D3616" s="414" t="s">
        <v>2219</v>
      </c>
      <c r="E3616" s="417">
        <v>1038467</v>
      </c>
      <c r="F3616" s="1475" t="s">
        <v>4813</v>
      </c>
      <c r="G3616" s="1476"/>
      <c r="H3616" s="1477"/>
      <c r="I3616" s="424">
        <v>1</v>
      </c>
      <c r="J3616" s="417">
        <v>1</v>
      </c>
      <c r="K3616" s="954">
        <f t="shared" si="31"/>
        <v>1</v>
      </c>
      <c r="M3616" s="271"/>
      <c r="N3616" s="271"/>
      <c r="O3616" s="271"/>
    </row>
    <row r="3617" spans="3:15" s="421" customFormat="1" ht="15.6" customHeight="1">
      <c r="C3617" s="391">
        <v>1639</v>
      </c>
      <c r="D3617" s="414" t="s">
        <v>2219</v>
      </c>
      <c r="E3617" s="417">
        <v>1038464</v>
      </c>
      <c r="F3617" s="1475" t="s">
        <v>4813</v>
      </c>
      <c r="G3617" s="1476"/>
      <c r="H3617" s="1477"/>
      <c r="I3617" s="424">
        <v>27</v>
      </c>
      <c r="J3617" s="417">
        <v>1</v>
      </c>
      <c r="K3617" s="954">
        <f t="shared" si="31"/>
        <v>27</v>
      </c>
      <c r="M3617" s="271"/>
      <c r="N3617" s="271"/>
      <c r="O3617" s="271"/>
    </row>
    <row r="3618" spans="3:15" s="421" customFormat="1" ht="15.6" customHeight="1">
      <c r="C3618" s="391">
        <v>1640</v>
      </c>
      <c r="D3618" s="414" t="s">
        <v>2219</v>
      </c>
      <c r="E3618" s="417">
        <v>1038462</v>
      </c>
      <c r="F3618" s="1475" t="s">
        <v>4813</v>
      </c>
      <c r="G3618" s="1476"/>
      <c r="H3618" s="1477"/>
      <c r="I3618" s="424">
        <v>1</v>
      </c>
      <c r="J3618" s="417">
        <v>1</v>
      </c>
      <c r="K3618" s="954">
        <f t="shared" si="31"/>
        <v>1</v>
      </c>
      <c r="M3618" s="271"/>
      <c r="N3618" s="271"/>
      <c r="O3618" s="271"/>
    </row>
    <row r="3619" spans="3:15" s="421" customFormat="1" ht="15.6" customHeight="1">
      <c r="C3619" s="391">
        <v>1641</v>
      </c>
      <c r="D3619" s="414" t="s">
        <v>2219</v>
      </c>
      <c r="E3619" s="417">
        <v>1038462</v>
      </c>
      <c r="F3619" s="1475" t="s">
        <v>4813</v>
      </c>
      <c r="G3619" s="1476"/>
      <c r="H3619" s="1477"/>
      <c r="I3619" s="424">
        <v>1</v>
      </c>
      <c r="J3619" s="417">
        <v>1</v>
      </c>
      <c r="K3619" s="954">
        <f t="shared" si="31"/>
        <v>1</v>
      </c>
      <c r="M3619" s="271"/>
      <c r="N3619" s="271"/>
      <c r="O3619" s="271"/>
    </row>
    <row r="3620" spans="3:15" s="421" customFormat="1" ht="15.6" customHeight="1">
      <c r="C3620" s="391">
        <v>1642</v>
      </c>
      <c r="D3620" s="414" t="s">
        <v>2219</v>
      </c>
      <c r="E3620" s="417">
        <v>1038463</v>
      </c>
      <c r="F3620" s="1475" t="s">
        <v>4813</v>
      </c>
      <c r="G3620" s="1476"/>
      <c r="H3620" s="1477"/>
      <c r="I3620" s="424">
        <v>12</v>
      </c>
      <c r="J3620" s="417">
        <v>1</v>
      </c>
      <c r="K3620" s="954">
        <f t="shared" si="31"/>
        <v>12</v>
      </c>
      <c r="M3620" s="271"/>
      <c r="N3620" s="271"/>
      <c r="O3620" s="271"/>
    </row>
    <row r="3621" spans="3:15" s="421" customFormat="1" ht="15.6" customHeight="1">
      <c r="C3621" s="391">
        <v>1643</v>
      </c>
      <c r="D3621" s="414" t="s">
        <v>2219</v>
      </c>
      <c r="E3621" s="417">
        <v>1038464</v>
      </c>
      <c r="F3621" s="1475" t="s">
        <v>4813</v>
      </c>
      <c r="G3621" s="1476"/>
      <c r="H3621" s="1477"/>
      <c r="I3621" s="424">
        <v>14</v>
      </c>
      <c r="J3621" s="417">
        <v>1</v>
      </c>
      <c r="K3621" s="954">
        <f t="shared" si="31"/>
        <v>14</v>
      </c>
      <c r="M3621" s="271"/>
      <c r="N3621" s="271"/>
      <c r="O3621" s="271"/>
    </row>
    <row r="3622" spans="3:15" s="421" customFormat="1" ht="15.6" customHeight="1">
      <c r="C3622" s="391">
        <v>1644</v>
      </c>
      <c r="D3622" s="414" t="s">
        <v>2219</v>
      </c>
      <c r="E3622" s="417">
        <v>1038462</v>
      </c>
      <c r="F3622" s="1475" t="s">
        <v>4813</v>
      </c>
      <c r="G3622" s="1476"/>
      <c r="H3622" s="1477"/>
      <c r="I3622" s="424">
        <v>20</v>
      </c>
      <c r="J3622" s="417">
        <v>1</v>
      </c>
      <c r="K3622" s="954">
        <f t="shared" si="31"/>
        <v>20</v>
      </c>
      <c r="M3622" s="271"/>
      <c r="N3622" s="271"/>
      <c r="O3622" s="271"/>
    </row>
    <row r="3623" spans="3:15" s="421" customFormat="1" ht="15.6" customHeight="1">
      <c r="C3623" s="391">
        <v>1645</v>
      </c>
      <c r="D3623" s="414" t="s">
        <v>2219</v>
      </c>
      <c r="E3623" s="417">
        <v>1038463</v>
      </c>
      <c r="F3623" s="1475" t="s">
        <v>4813</v>
      </c>
      <c r="G3623" s="1476"/>
      <c r="H3623" s="1477"/>
      <c r="I3623" s="424">
        <v>20</v>
      </c>
      <c r="J3623" s="417">
        <v>1</v>
      </c>
      <c r="K3623" s="954">
        <f t="shared" si="31"/>
        <v>20</v>
      </c>
      <c r="M3623" s="271"/>
      <c r="N3623" s="271"/>
      <c r="O3623" s="271"/>
    </row>
    <row r="3624" spans="3:15" s="421" customFormat="1" ht="15.6" customHeight="1">
      <c r="C3624" s="391">
        <v>1646</v>
      </c>
      <c r="D3624" s="414" t="s">
        <v>2219</v>
      </c>
      <c r="E3624" s="417">
        <v>1038464</v>
      </c>
      <c r="F3624" s="1475" t="s">
        <v>4813</v>
      </c>
      <c r="G3624" s="1476"/>
      <c r="H3624" s="1477"/>
      <c r="I3624" s="424">
        <v>30</v>
      </c>
      <c r="J3624" s="417">
        <v>1</v>
      </c>
      <c r="K3624" s="954">
        <f t="shared" si="31"/>
        <v>30</v>
      </c>
      <c r="M3624" s="271"/>
      <c r="N3624" s="271"/>
      <c r="O3624" s="271"/>
    </row>
    <row r="3625" spans="3:15" s="421" customFormat="1" ht="15.6" customHeight="1">
      <c r="C3625" s="391">
        <v>1647</v>
      </c>
      <c r="D3625" s="414" t="s">
        <v>2219</v>
      </c>
      <c r="E3625" s="417">
        <v>1038461</v>
      </c>
      <c r="F3625" s="1475" t="s">
        <v>4813</v>
      </c>
      <c r="G3625" s="1476"/>
      <c r="H3625" s="1477"/>
      <c r="I3625" s="424">
        <v>11</v>
      </c>
      <c r="J3625" s="417">
        <v>1</v>
      </c>
      <c r="K3625" s="954">
        <f t="shared" si="31"/>
        <v>11</v>
      </c>
      <c r="M3625" s="271"/>
      <c r="N3625" s="271"/>
      <c r="O3625" s="271"/>
    </row>
    <row r="3626" spans="3:15" s="421" customFormat="1" ht="15.6" customHeight="1">
      <c r="C3626" s="391">
        <v>1648</v>
      </c>
      <c r="D3626" s="414" t="s">
        <v>2219</v>
      </c>
      <c r="E3626" s="417">
        <v>1038465</v>
      </c>
      <c r="F3626" s="1475" t="s">
        <v>4813</v>
      </c>
      <c r="G3626" s="1476"/>
      <c r="H3626" s="1477"/>
      <c r="I3626" s="424">
        <v>4</v>
      </c>
      <c r="J3626" s="417">
        <v>1</v>
      </c>
      <c r="K3626" s="954">
        <f t="shared" si="31"/>
        <v>4</v>
      </c>
      <c r="M3626" s="271"/>
      <c r="N3626" s="271"/>
      <c r="O3626" s="271"/>
    </row>
    <row r="3627" spans="3:15" s="421" customFormat="1" ht="15.6" customHeight="1">
      <c r="C3627" s="391">
        <v>1649</v>
      </c>
      <c r="D3627" s="414" t="s">
        <v>2219</v>
      </c>
      <c r="E3627" s="417">
        <v>1038467</v>
      </c>
      <c r="F3627" s="1475" t="s">
        <v>4813</v>
      </c>
      <c r="G3627" s="1476"/>
      <c r="H3627" s="1477"/>
      <c r="I3627" s="424">
        <v>6</v>
      </c>
      <c r="J3627" s="417">
        <v>1</v>
      </c>
      <c r="K3627" s="954">
        <f t="shared" si="31"/>
        <v>6</v>
      </c>
      <c r="M3627" s="271"/>
      <c r="N3627" s="271"/>
      <c r="O3627" s="271"/>
    </row>
    <row r="3628" spans="3:15" s="421" customFormat="1" ht="15.6" customHeight="1">
      <c r="C3628" s="391">
        <v>1650</v>
      </c>
      <c r="D3628" s="414" t="s">
        <v>2219</v>
      </c>
      <c r="E3628" s="417">
        <v>1038462</v>
      </c>
      <c r="F3628" s="1475" t="s">
        <v>2230</v>
      </c>
      <c r="G3628" s="1476"/>
      <c r="H3628" s="1477"/>
      <c r="I3628" s="424">
        <v>1</v>
      </c>
      <c r="J3628" s="417">
        <v>1</v>
      </c>
      <c r="K3628" s="954">
        <f t="shared" si="31"/>
        <v>1</v>
      </c>
      <c r="M3628" s="271"/>
      <c r="N3628" s="271"/>
      <c r="O3628" s="271"/>
    </row>
    <row r="3629" spans="3:15" s="421" customFormat="1" ht="15.6" customHeight="1">
      <c r="C3629" s="391">
        <v>1651</v>
      </c>
      <c r="D3629" s="414" t="s">
        <v>2219</v>
      </c>
      <c r="E3629" s="417">
        <v>1038462</v>
      </c>
      <c r="F3629" s="1475" t="s">
        <v>2230</v>
      </c>
      <c r="G3629" s="1476"/>
      <c r="H3629" s="1477"/>
      <c r="I3629" s="424">
        <v>33</v>
      </c>
      <c r="J3629" s="417">
        <v>1</v>
      </c>
      <c r="K3629" s="954">
        <f t="shared" si="31"/>
        <v>33</v>
      </c>
      <c r="M3629" s="271"/>
      <c r="N3629" s="271"/>
      <c r="O3629" s="271"/>
    </row>
    <row r="3630" spans="3:15" s="421" customFormat="1" ht="15.6" customHeight="1">
      <c r="C3630" s="391">
        <v>1652</v>
      </c>
      <c r="D3630" s="414" t="s">
        <v>2219</v>
      </c>
      <c r="E3630" s="417">
        <v>1038464</v>
      </c>
      <c r="F3630" s="1475" t="s">
        <v>2232</v>
      </c>
      <c r="G3630" s="1476"/>
      <c r="H3630" s="1477"/>
      <c r="I3630" s="424">
        <v>30</v>
      </c>
      <c r="J3630" s="417">
        <v>1</v>
      </c>
      <c r="K3630" s="954">
        <f t="shared" si="31"/>
        <v>30</v>
      </c>
      <c r="M3630" s="271"/>
      <c r="N3630" s="271"/>
      <c r="O3630" s="271"/>
    </row>
    <row r="3631" spans="3:15" s="421" customFormat="1" ht="15.6" customHeight="1">
      <c r="C3631" s="391">
        <v>1653</v>
      </c>
      <c r="D3631" s="414" t="s">
        <v>2219</v>
      </c>
      <c r="E3631" s="417">
        <v>1038464</v>
      </c>
      <c r="F3631" s="1475" t="s">
        <v>2232</v>
      </c>
      <c r="G3631" s="1476"/>
      <c r="H3631" s="1477"/>
      <c r="I3631" s="424">
        <v>48</v>
      </c>
      <c r="J3631" s="417">
        <v>1</v>
      </c>
      <c r="K3631" s="954">
        <f t="shared" si="31"/>
        <v>48</v>
      </c>
      <c r="M3631" s="271"/>
      <c r="N3631" s="271"/>
      <c r="O3631" s="271"/>
    </row>
    <row r="3632" spans="3:15" s="421" customFormat="1" ht="15.6" customHeight="1">
      <c r="C3632" s="391">
        <v>1654</v>
      </c>
      <c r="D3632" s="414" t="s">
        <v>2219</v>
      </c>
      <c r="E3632" s="417">
        <v>1038468</v>
      </c>
      <c r="F3632" s="1475" t="s">
        <v>2235</v>
      </c>
      <c r="G3632" s="1476"/>
      <c r="H3632" s="1477"/>
      <c r="I3632" s="424">
        <v>91</v>
      </c>
      <c r="J3632" s="417">
        <v>1</v>
      </c>
      <c r="K3632" s="954">
        <f t="shared" si="31"/>
        <v>91</v>
      </c>
      <c r="M3632" s="271"/>
      <c r="N3632" s="271"/>
      <c r="O3632" s="271"/>
    </row>
    <row r="3633" spans="3:15" s="421" customFormat="1" ht="15.6" customHeight="1">
      <c r="C3633" s="391">
        <v>1655</v>
      </c>
      <c r="D3633" s="414" t="s">
        <v>2219</v>
      </c>
      <c r="E3633" s="417">
        <v>1038468</v>
      </c>
      <c r="F3633" s="1475" t="s">
        <v>2235</v>
      </c>
      <c r="G3633" s="1476"/>
      <c r="H3633" s="1477"/>
      <c r="I3633" s="424">
        <v>176</v>
      </c>
      <c r="J3633" s="417">
        <v>1</v>
      </c>
      <c r="K3633" s="954">
        <f t="shared" si="31"/>
        <v>176</v>
      </c>
      <c r="M3633" s="271"/>
      <c r="N3633" s="271"/>
      <c r="O3633" s="271"/>
    </row>
    <row r="3634" spans="3:15" s="421" customFormat="1" ht="15.6" customHeight="1">
      <c r="C3634" s="391">
        <v>1656</v>
      </c>
      <c r="D3634" s="414" t="s">
        <v>2219</v>
      </c>
      <c r="E3634" s="417">
        <v>1038475</v>
      </c>
      <c r="F3634" s="1475" t="s">
        <v>5682</v>
      </c>
      <c r="G3634" s="1476"/>
      <c r="H3634" s="1477"/>
      <c r="I3634" s="424">
        <v>240</v>
      </c>
      <c r="J3634" s="417">
        <v>1</v>
      </c>
      <c r="K3634" s="954">
        <f t="shared" si="31"/>
        <v>240</v>
      </c>
      <c r="M3634" s="271"/>
      <c r="N3634" s="271"/>
      <c r="O3634" s="271"/>
    </row>
    <row r="3635" spans="3:15" s="421" customFormat="1" ht="15.6" customHeight="1">
      <c r="C3635" s="391">
        <v>1657</v>
      </c>
      <c r="D3635" s="414" t="s">
        <v>2219</v>
      </c>
      <c r="E3635" s="417">
        <v>1366952</v>
      </c>
      <c r="F3635" s="1475" t="s">
        <v>3148</v>
      </c>
      <c r="G3635" s="1476"/>
      <c r="H3635" s="1477"/>
      <c r="I3635" s="424">
        <v>283</v>
      </c>
      <c r="J3635" s="417">
        <v>1</v>
      </c>
      <c r="K3635" s="954">
        <f t="shared" si="31"/>
        <v>283</v>
      </c>
      <c r="M3635" s="271"/>
      <c r="N3635" s="271"/>
      <c r="O3635" s="271"/>
    </row>
    <row r="3636" spans="3:15" s="421" customFormat="1" ht="15.6" customHeight="1">
      <c r="C3636" s="391">
        <v>1658</v>
      </c>
      <c r="D3636" s="414" t="s">
        <v>2219</v>
      </c>
      <c r="E3636" s="417">
        <v>1366952</v>
      </c>
      <c r="F3636" s="1475" t="s">
        <v>3148</v>
      </c>
      <c r="G3636" s="1476"/>
      <c r="H3636" s="1477"/>
      <c r="I3636" s="424">
        <v>302</v>
      </c>
      <c r="J3636" s="417">
        <v>1</v>
      </c>
      <c r="K3636" s="954">
        <f t="shared" si="31"/>
        <v>302</v>
      </c>
      <c r="M3636" s="271"/>
      <c r="N3636" s="271"/>
      <c r="O3636" s="271"/>
    </row>
    <row r="3637" spans="3:15" s="421" customFormat="1" ht="15.6" customHeight="1">
      <c r="C3637" s="391">
        <v>1659</v>
      </c>
      <c r="D3637" s="414" t="s">
        <v>2219</v>
      </c>
      <c r="E3637" s="417">
        <v>1366953</v>
      </c>
      <c r="F3637" s="1475" t="s">
        <v>3172</v>
      </c>
      <c r="G3637" s="1476"/>
      <c r="H3637" s="1477"/>
      <c r="I3637" s="424">
        <v>302</v>
      </c>
      <c r="J3637" s="417">
        <v>1</v>
      </c>
      <c r="K3637" s="954">
        <f t="shared" si="31"/>
        <v>302</v>
      </c>
      <c r="M3637" s="271"/>
      <c r="N3637" s="271"/>
      <c r="O3637" s="271"/>
    </row>
    <row r="3638" spans="3:15" s="421" customFormat="1" ht="15.6" customHeight="1">
      <c r="C3638" s="391">
        <v>1660</v>
      </c>
      <c r="D3638" s="414" t="s">
        <v>2219</v>
      </c>
      <c r="E3638" s="417">
        <v>1366953</v>
      </c>
      <c r="F3638" s="1475" t="s">
        <v>3172</v>
      </c>
      <c r="G3638" s="1476"/>
      <c r="H3638" s="1477"/>
      <c r="I3638" s="424">
        <v>7</v>
      </c>
      <c r="J3638" s="417">
        <v>1</v>
      </c>
      <c r="K3638" s="954">
        <f t="shared" si="31"/>
        <v>7</v>
      </c>
      <c r="M3638" s="271"/>
      <c r="N3638" s="271"/>
      <c r="O3638" s="271"/>
    </row>
    <row r="3639" spans="3:15" s="421" customFormat="1" ht="15.6" customHeight="1">
      <c r="C3639" s="391">
        <v>1661</v>
      </c>
      <c r="D3639" s="414" t="s">
        <v>2219</v>
      </c>
      <c r="E3639" s="417">
        <v>1314602</v>
      </c>
      <c r="F3639" s="1475" t="s">
        <v>5683</v>
      </c>
      <c r="G3639" s="1476"/>
      <c r="H3639" s="1477"/>
      <c r="I3639" s="424">
        <v>17</v>
      </c>
      <c r="J3639" s="417">
        <v>0.3</v>
      </c>
      <c r="K3639" s="954">
        <f t="shared" si="31"/>
        <v>5.0999999999999996</v>
      </c>
      <c r="M3639" s="271"/>
      <c r="N3639" s="271"/>
      <c r="O3639" s="271"/>
    </row>
    <row r="3640" spans="3:15" s="421" customFormat="1" ht="15.6" customHeight="1">
      <c r="C3640" s="391">
        <v>1662</v>
      </c>
      <c r="D3640" s="414" t="s">
        <v>2219</v>
      </c>
      <c r="E3640" s="417">
        <v>1314592</v>
      </c>
      <c r="F3640" s="1475" t="s">
        <v>5683</v>
      </c>
      <c r="G3640" s="1476"/>
      <c r="H3640" s="1477"/>
      <c r="I3640" s="424">
        <v>20</v>
      </c>
      <c r="J3640" s="417">
        <v>0.3</v>
      </c>
      <c r="K3640" s="954">
        <f t="shared" si="31"/>
        <v>6</v>
      </c>
      <c r="M3640" s="271"/>
      <c r="N3640" s="271"/>
      <c r="O3640" s="271"/>
    </row>
    <row r="3641" spans="3:15" s="421" customFormat="1" ht="15.6" customHeight="1">
      <c r="C3641" s="391">
        <v>1663</v>
      </c>
      <c r="D3641" s="414" t="s">
        <v>2219</v>
      </c>
      <c r="E3641" s="417">
        <v>1314594</v>
      </c>
      <c r="F3641" s="1475" t="s">
        <v>5683</v>
      </c>
      <c r="G3641" s="1476"/>
      <c r="H3641" s="1477"/>
      <c r="I3641" s="424">
        <v>36</v>
      </c>
      <c r="J3641" s="417">
        <v>0.3</v>
      </c>
      <c r="K3641" s="954">
        <f t="shared" si="31"/>
        <v>10.799999999999999</v>
      </c>
      <c r="M3641" s="271"/>
      <c r="N3641" s="271"/>
      <c r="O3641" s="271"/>
    </row>
    <row r="3642" spans="3:15" s="421" customFormat="1" ht="15.6" customHeight="1">
      <c r="C3642" s="391">
        <v>1664</v>
      </c>
      <c r="D3642" s="414" t="s">
        <v>2219</v>
      </c>
      <c r="E3642" s="417">
        <v>1312106</v>
      </c>
      <c r="F3642" s="1475" t="s">
        <v>5684</v>
      </c>
      <c r="G3642" s="1476"/>
      <c r="H3642" s="1477"/>
      <c r="I3642" s="424">
        <v>20</v>
      </c>
      <c r="J3642" s="417">
        <v>0.3</v>
      </c>
      <c r="K3642" s="954">
        <f t="shared" si="31"/>
        <v>6</v>
      </c>
      <c r="M3642" s="271"/>
      <c r="N3642" s="271"/>
      <c r="O3642" s="271"/>
    </row>
    <row r="3643" spans="3:15" s="421" customFormat="1" ht="15.6" customHeight="1">
      <c r="C3643" s="391">
        <v>1665</v>
      </c>
      <c r="D3643" s="414" t="s">
        <v>2219</v>
      </c>
      <c r="E3643" s="417">
        <v>1312106</v>
      </c>
      <c r="F3643" s="1475" t="s">
        <v>5685</v>
      </c>
      <c r="G3643" s="1476"/>
      <c r="H3643" s="1477"/>
      <c r="I3643" s="424">
        <v>20</v>
      </c>
      <c r="J3643" s="417">
        <v>0.3</v>
      </c>
      <c r="K3643" s="954">
        <f t="shared" si="31"/>
        <v>6</v>
      </c>
      <c r="M3643" s="271"/>
      <c r="N3643" s="271"/>
      <c r="O3643" s="271"/>
    </row>
    <row r="3644" spans="3:15" s="421" customFormat="1" ht="15.6" customHeight="1">
      <c r="C3644" s="391">
        <v>1666</v>
      </c>
      <c r="D3644" s="414" t="s">
        <v>2219</v>
      </c>
      <c r="E3644" s="417">
        <v>1312106</v>
      </c>
      <c r="F3644" s="1475" t="s">
        <v>3125</v>
      </c>
      <c r="G3644" s="1476"/>
      <c r="H3644" s="1477"/>
      <c r="I3644" s="424">
        <v>26</v>
      </c>
      <c r="J3644" s="417">
        <v>0.3</v>
      </c>
      <c r="K3644" s="954">
        <f t="shared" si="31"/>
        <v>7.8</v>
      </c>
      <c r="M3644" s="271"/>
      <c r="N3644" s="271"/>
      <c r="O3644" s="271"/>
    </row>
    <row r="3645" spans="3:15" s="421" customFormat="1" ht="15.6" customHeight="1">
      <c r="C3645" s="391">
        <v>1667</v>
      </c>
      <c r="D3645" s="414" t="s">
        <v>2219</v>
      </c>
      <c r="E3645" s="417">
        <v>1014505</v>
      </c>
      <c r="F3645" s="1475" t="s">
        <v>3108</v>
      </c>
      <c r="G3645" s="1476"/>
      <c r="H3645" s="1477"/>
      <c r="I3645" s="424">
        <v>11</v>
      </c>
      <c r="J3645" s="417">
        <v>0.3</v>
      </c>
      <c r="K3645" s="954">
        <f t="shared" si="31"/>
        <v>3.3</v>
      </c>
      <c r="M3645" s="271"/>
      <c r="N3645" s="271"/>
      <c r="O3645" s="271"/>
    </row>
    <row r="3646" spans="3:15" s="421" customFormat="1" ht="15.6" customHeight="1">
      <c r="C3646" s="391">
        <v>1668</v>
      </c>
      <c r="D3646" s="414" t="s">
        <v>2219</v>
      </c>
      <c r="E3646" s="417">
        <v>1014505</v>
      </c>
      <c r="F3646" s="1475" t="s">
        <v>3108</v>
      </c>
      <c r="G3646" s="1476"/>
      <c r="H3646" s="1477"/>
      <c r="I3646" s="424">
        <v>81</v>
      </c>
      <c r="J3646" s="417">
        <v>0.3</v>
      </c>
      <c r="K3646" s="954">
        <f t="shared" si="31"/>
        <v>24.3</v>
      </c>
      <c r="M3646" s="271"/>
      <c r="N3646" s="271"/>
      <c r="O3646" s="271"/>
    </row>
    <row r="3647" spans="3:15" s="421" customFormat="1" ht="15.6" customHeight="1">
      <c r="C3647" s="391">
        <v>1669</v>
      </c>
      <c r="D3647" s="414" t="s">
        <v>2219</v>
      </c>
      <c r="E3647" s="417">
        <v>1014154</v>
      </c>
      <c r="F3647" s="1475" t="s">
        <v>3110</v>
      </c>
      <c r="G3647" s="1476"/>
      <c r="H3647" s="1477"/>
      <c r="I3647" s="424">
        <v>4</v>
      </c>
      <c r="J3647" s="417">
        <v>0.3</v>
      </c>
      <c r="K3647" s="954">
        <f t="shared" si="31"/>
        <v>1.2</v>
      </c>
      <c r="M3647" s="271"/>
      <c r="N3647" s="271"/>
      <c r="O3647" s="271"/>
    </row>
    <row r="3648" spans="3:15" s="421" customFormat="1" ht="15.6" customHeight="1">
      <c r="C3648" s="391">
        <v>1670</v>
      </c>
      <c r="D3648" s="414" t="s">
        <v>2219</v>
      </c>
      <c r="E3648" s="417">
        <v>1014505</v>
      </c>
      <c r="F3648" s="1475" t="s">
        <v>5686</v>
      </c>
      <c r="G3648" s="1476"/>
      <c r="H3648" s="1477"/>
      <c r="I3648" s="424">
        <v>27</v>
      </c>
      <c r="J3648" s="417">
        <v>0.3</v>
      </c>
      <c r="K3648" s="954">
        <f t="shared" si="31"/>
        <v>8.1</v>
      </c>
      <c r="M3648" s="271"/>
      <c r="N3648" s="271"/>
      <c r="O3648" s="271"/>
    </row>
    <row r="3649" spans="3:15" s="421" customFormat="1" ht="15.6" customHeight="1">
      <c r="C3649" s="391">
        <v>1671</v>
      </c>
      <c r="D3649" s="414" t="s">
        <v>2219</v>
      </c>
      <c r="E3649" s="417">
        <v>1334497</v>
      </c>
      <c r="F3649" s="1475" t="s">
        <v>3089</v>
      </c>
      <c r="G3649" s="1476"/>
      <c r="H3649" s="1477"/>
      <c r="I3649" s="424">
        <v>11</v>
      </c>
      <c r="J3649" s="417">
        <v>0.3</v>
      </c>
      <c r="K3649" s="954">
        <f t="shared" si="31"/>
        <v>3.3</v>
      </c>
      <c r="M3649" s="271"/>
      <c r="N3649" s="271"/>
      <c r="O3649" s="271"/>
    </row>
    <row r="3650" spans="3:15" s="421" customFormat="1" ht="15.6" customHeight="1">
      <c r="C3650" s="391">
        <v>1672</v>
      </c>
      <c r="D3650" s="414" t="s">
        <v>2219</v>
      </c>
      <c r="E3650" s="417">
        <v>1334499</v>
      </c>
      <c r="F3650" s="1475" t="s">
        <v>5687</v>
      </c>
      <c r="G3650" s="1476"/>
      <c r="H3650" s="1477"/>
      <c r="I3650" s="424">
        <v>33</v>
      </c>
      <c r="J3650" s="417">
        <v>0.3</v>
      </c>
      <c r="K3650" s="954">
        <f t="shared" si="31"/>
        <v>9.9</v>
      </c>
      <c r="M3650" s="271"/>
      <c r="N3650" s="271"/>
      <c r="O3650" s="271"/>
    </row>
    <row r="3651" spans="3:15" s="421" customFormat="1" ht="15.6" customHeight="1">
      <c r="C3651" s="391">
        <v>1673</v>
      </c>
      <c r="D3651" s="414" t="s">
        <v>2219</v>
      </c>
      <c r="E3651" s="417">
        <v>1334497</v>
      </c>
      <c r="F3651" s="1475" t="s">
        <v>5687</v>
      </c>
      <c r="G3651" s="1476"/>
      <c r="H3651" s="1477"/>
      <c r="I3651" s="424">
        <v>184</v>
      </c>
      <c r="J3651" s="417">
        <v>0.3</v>
      </c>
      <c r="K3651" s="954">
        <f t="shared" si="31"/>
        <v>55.199999999999996</v>
      </c>
      <c r="M3651" s="271"/>
      <c r="N3651" s="271"/>
      <c r="O3651" s="271"/>
    </row>
    <row r="3652" spans="3:15" s="421" customFormat="1" ht="15.6" customHeight="1">
      <c r="C3652" s="391">
        <v>1674</v>
      </c>
      <c r="D3652" s="414" t="s">
        <v>2219</v>
      </c>
      <c r="E3652" s="417">
        <v>1334499</v>
      </c>
      <c r="F3652" s="1475" t="s">
        <v>5687</v>
      </c>
      <c r="G3652" s="1476"/>
      <c r="H3652" s="1477"/>
      <c r="I3652" s="424">
        <v>168</v>
      </c>
      <c r="J3652" s="417">
        <v>0.3</v>
      </c>
      <c r="K3652" s="954">
        <f t="shared" si="31"/>
        <v>50.4</v>
      </c>
      <c r="M3652" s="271"/>
      <c r="N3652" s="271"/>
      <c r="O3652" s="271"/>
    </row>
    <row r="3653" spans="3:15" s="421" customFormat="1" ht="15.6" customHeight="1">
      <c r="C3653" s="391">
        <v>1675</v>
      </c>
      <c r="D3653" s="414" t="s">
        <v>2219</v>
      </c>
      <c r="E3653" s="417">
        <v>1334499</v>
      </c>
      <c r="F3653" s="1475" t="s">
        <v>5687</v>
      </c>
      <c r="G3653" s="1476"/>
      <c r="H3653" s="1477"/>
      <c r="I3653" s="424">
        <v>352</v>
      </c>
      <c r="J3653" s="417">
        <v>0.3</v>
      </c>
      <c r="K3653" s="954">
        <f t="shared" si="31"/>
        <v>105.6</v>
      </c>
      <c r="M3653" s="271"/>
      <c r="N3653" s="271"/>
      <c r="O3653" s="271"/>
    </row>
    <row r="3654" spans="3:15" s="421" customFormat="1" ht="15.6" customHeight="1">
      <c r="C3654" s="391">
        <v>1676</v>
      </c>
      <c r="D3654" s="414" t="s">
        <v>2219</v>
      </c>
      <c r="E3654" s="417">
        <v>1071608</v>
      </c>
      <c r="F3654" s="1475" t="s">
        <v>5688</v>
      </c>
      <c r="G3654" s="1476"/>
      <c r="H3654" s="1477"/>
      <c r="I3654" s="424">
        <v>40</v>
      </c>
      <c r="J3654" s="417">
        <v>0.3</v>
      </c>
      <c r="K3654" s="954">
        <f t="shared" si="31"/>
        <v>12</v>
      </c>
      <c r="M3654" s="271"/>
      <c r="N3654" s="271"/>
      <c r="O3654" s="271"/>
    </row>
    <row r="3655" spans="3:15" s="421" customFormat="1" ht="15.6" customHeight="1">
      <c r="C3655" s="391">
        <v>1677</v>
      </c>
      <c r="D3655" s="414" t="s">
        <v>2219</v>
      </c>
      <c r="E3655" s="417">
        <v>1071608</v>
      </c>
      <c r="F3655" s="1475" t="s">
        <v>5688</v>
      </c>
      <c r="G3655" s="1476"/>
      <c r="H3655" s="1477"/>
      <c r="I3655" s="424">
        <v>648</v>
      </c>
      <c r="J3655" s="417">
        <v>0.3</v>
      </c>
      <c r="K3655" s="954">
        <f t="shared" si="31"/>
        <v>194.4</v>
      </c>
      <c r="M3655" s="271"/>
      <c r="N3655" s="271"/>
      <c r="O3655" s="271"/>
    </row>
    <row r="3656" spans="3:15" s="421" customFormat="1" ht="15.6" customHeight="1">
      <c r="C3656" s="391">
        <v>1678</v>
      </c>
      <c r="D3656" s="414" t="s">
        <v>2219</v>
      </c>
      <c r="E3656" s="417">
        <v>1071608</v>
      </c>
      <c r="F3656" s="1475" t="s">
        <v>5689</v>
      </c>
      <c r="G3656" s="1476"/>
      <c r="H3656" s="1477"/>
      <c r="I3656" s="424">
        <v>27</v>
      </c>
      <c r="J3656" s="417">
        <v>0.3</v>
      </c>
      <c r="K3656" s="954">
        <f t="shared" si="31"/>
        <v>8.1</v>
      </c>
      <c r="M3656" s="271"/>
      <c r="N3656" s="271"/>
      <c r="O3656" s="271"/>
    </row>
    <row r="3657" spans="3:15" s="421" customFormat="1" ht="15.6" customHeight="1">
      <c r="C3657" s="391">
        <v>1679</v>
      </c>
      <c r="D3657" s="414" t="s">
        <v>2219</v>
      </c>
      <c r="E3657" s="417">
        <v>1149896</v>
      </c>
      <c r="F3657" s="1475" t="s">
        <v>5690</v>
      </c>
      <c r="G3657" s="1476"/>
      <c r="H3657" s="1477"/>
      <c r="I3657" s="424">
        <v>60</v>
      </c>
      <c r="J3657" s="417">
        <v>0.3</v>
      </c>
      <c r="K3657" s="954">
        <f t="shared" si="31"/>
        <v>18</v>
      </c>
      <c r="M3657" s="271"/>
      <c r="N3657" s="271"/>
      <c r="O3657" s="271"/>
    </row>
    <row r="3658" spans="3:15" s="421" customFormat="1" ht="15.6" customHeight="1">
      <c r="C3658" s="391">
        <v>1680</v>
      </c>
      <c r="D3658" s="414" t="s">
        <v>2219</v>
      </c>
      <c r="E3658" s="417">
        <v>1149896</v>
      </c>
      <c r="F3658" s="1475" t="s">
        <v>3111</v>
      </c>
      <c r="G3658" s="1476"/>
      <c r="H3658" s="1477"/>
      <c r="I3658" s="424">
        <v>22</v>
      </c>
      <c r="J3658" s="417">
        <v>0.3</v>
      </c>
      <c r="K3658" s="954">
        <f t="shared" si="31"/>
        <v>6.6</v>
      </c>
      <c r="M3658" s="271"/>
      <c r="N3658" s="271"/>
      <c r="O3658" s="271"/>
    </row>
    <row r="3659" spans="3:15" s="421" customFormat="1" ht="15.6" customHeight="1">
      <c r="C3659" s="391">
        <v>1681</v>
      </c>
      <c r="D3659" s="414" t="s">
        <v>2219</v>
      </c>
      <c r="E3659" s="417">
        <v>1149896</v>
      </c>
      <c r="F3659" s="1475" t="s">
        <v>3111</v>
      </c>
      <c r="G3659" s="1476"/>
      <c r="H3659" s="1477"/>
      <c r="I3659" s="424">
        <v>12</v>
      </c>
      <c r="J3659" s="417">
        <v>0.3</v>
      </c>
      <c r="K3659" s="954">
        <f t="shared" si="31"/>
        <v>3.5999999999999996</v>
      </c>
      <c r="M3659" s="271"/>
      <c r="N3659" s="271"/>
      <c r="O3659" s="271"/>
    </row>
    <row r="3660" spans="3:15" s="421" customFormat="1" ht="15.6" customHeight="1">
      <c r="C3660" s="391">
        <v>1682</v>
      </c>
      <c r="D3660" s="414" t="s">
        <v>2219</v>
      </c>
      <c r="E3660" s="417">
        <v>1149896</v>
      </c>
      <c r="F3660" s="1475" t="s">
        <v>3111</v>
      </c>
      <c r="G3660" s="1476"/>
      <c r="H3660" s="1477"/>
      <c r="I3660" s="424">
        <v>112</v>
      </c>
      <c r="J3660" s="417">
        <v>0.3</v>
      </c>
      <c r="K3660" s="954">
        <f t="shared" si="31"/>
        <v>33.6</v>
      </c>
      <c r="M3660" s="271"/>
      <c r="N3660" s="271"/>
      <c r="O3660" s="271"/>
    </row>
    <row r="3661" spans="3:15" s="421" customFormat="1" ht="15.6" customHeight="1">
      <c r="C3661" s="391">
        <v>1683</v>
      </c>
      <c r="D3661" s="414" t="s">
        <v>2219</v>
      </c>
      <c r="E3661" s="417">
        <v>1071608</v>
      </c>
      <c r="F3661" s="1475" t="s">
        <v>3092</v>
      </c>
      <c r="G3661" s="1476"/>
      <c r="H3661" s="1477"/>
      <c r="I3661" s="424">
        <v>11</v>
      </c>
      <c r="J3661" s="417">
        <v>0.3</v>
      </c>
      <c r="K3661" s="954">
        <f t="shared" si="31"/>
        <v>3.3</v>
      </c>
      <c r="M3661" s="271"/>
      <c r="N3661" s="271"/>
      <c r="O3661" s="271"/>
    </row>
    <row r="3662" spans="3:15" s="421" customFormat="1" ht="15.6" customHeight="1">
      <c r="C3662" s="391">
        <v>1684</v>
      </c>
      <c r="D3662" s="414" t="s">
        <v>2219</v>
      </c>
      <c r="E3662" s="417">
        <v>1071608</v>
      </c>
      <c r="F3662" s="1475" t="s">
        <v>3092</v>
      </c>
      <c r="G3662" s="1476"/>
      <c r="H3662" s="1477"/>
      <c r="I3662" s="424">
        <v>12</v>
      </c>
      <c r="J3662" s="417">
        <v>0.3</v>
      </c>
      <c r="K3662" s="954">
        <f t="shared" si="31"/>
        <v>3.5999999999999996</v>
      </c>
      <c r="M3662" s="271"/>
      <c r="N3662" s="271"/>
      <c r="O3662" s="271"/>
    </row>
    <row r="3663" spans="3:15" s="421" customFormat="1" ht="15.6" customHeight="1">
      <c r="C3663" s="391">
        <v>1685</v>
      </c>
      <c r="D3663" s="414" t="s">
        <v>2219</v>
      </c>
      <c r="E3663" s="417">
        <v>1071607</v>
      </c>
      <c r="F3663" s="1475" t="s">
        <v>3093</v>
      </c>
      <c r="G3663" s="1476"/>
      <c r="H3663" s="1477"/>
      <c r="I3663" s="424">
        <v>13</v>
      </c>
      <c r="J3663" s="417">
        <v>0.3</v>
      </c>
      <c r="K3663" s="954">
        <f t="shared" si="31"/>
        <v>3.9</v>
      </c>
      <c r="M3663" s="271"/>
      <c r="N3663" s="271"/>
      <c r="O3663" s="271"/>
    </row>
    <row r="3664" spans="3:15" s="421" customFormat="1" ht="15.6" customHeight="1">
      <c r="C3664" s="391">
        <v>1686</v>
      </c>
      <c r="D3664" s="414" t="s">
        <v>2219</v>
      </c>
      <c r="E3664" s="417">
        <v>1149897</v>
      </c>
      <c r="F3664" s="1475" t="s">
        <v>3094</v>
      </c>
      <c r="G3664" s="1476"/>
      <c r="H3664" s="1477"/>
      <c r="I3664" s="424">
        <v>1</v>
      </c>
      <c r="J3664" s="417">
        <v>0.3</v>
      </c>
      <c r="K3664" s="954">
        <f t="shared" si="31"/>
        <v>0.3</v>
      </c>
      <c r="M3664" s="271"/>
      <c r="N3664" s="271"/>
      <c r="O3664" s="271"/>
    </row>
    <row r="3665" spans="3:15" s="421" customFormat="1" ht="15.6" customHeight="1">
      <c r="C3665" s="391">
        <v>1687</v>
      </c>
      <c r="D3665" s="414" t="s">
        <v>2219</v>
      </c>
      <c r="E3665" s="417">
        <v>1071607</v>
      </c>
      <c r="F3665" s="1475" t="s">
        <v>5691</v>
      </c>
      <c r="G3665" s="1476"/>
      <c r="H3665" s="1477"/>
      <c r="I3665" s="424">
        <v>27</v>
      </c>
      <c r="J3665" s="417">
        <v>0.3</v>
      </c>
      <c r="K3665" s="954">
        <f t="shared" si="31"/>
        <v>8.1</v>
      </c>
      <c r="M3665" s="271"/>
      <c r="N3665" s="271"/>
      <c r="O3665" s="271"/>
    </row>
    <row r="3666" spans="3:15" s="421" customFormat="1" ht="15.6" customHeight="1">
      <c r="C3666" s="391">
        <v>1688</v>
      </c>
      <c r="D3666" s="414" t="s">
        <v>2219</v>
      </c>
      <c r="E3666" s="417">
        <v>1071607</v>
      </c>
      <c r="F3666" s="1475" t="s">
        <v>5691</v>
      </c>
      <c r="G3666" s="1476"/>
      <c r="H3666" s="1477"/>
      <c r="I3666" s="424">
        <v>25</v>
      </c>
      <c r="J3666" s="417">
        <v>0.3</v>
      </c>
      <c r="K3666" s="954">
        <f t="shared" si="31"/>
        <v>7.5</v>
      </c>
      <c r="M3666" s="271"/>
      <c r="N3666" s="271"/>
      <c r="O3666" s="271"/>
    </row>
    <row r="3667" spans="3:15" s="421" customFormat="1" ht="15.6" customHeight="1">
      <c r="C3667" s="391">
        <v>1689</v>
      </c>
      <c r="D3667" s="414" t="s">
        <v>2219</v>
      </c>
      <c r="E3667" s="417">
        <v>1071607</v>
      </c>
      <c r="F3667" s="1475" t="s">
        <v>5691</v>
      </c>
      <c r="G3667" s="1476"/>
      <c r="H3667" s="1477"/>
      <c r="I3667" s="424">
        <v>204</v>
      </c>
      <c r="J3667" s="417">
        <v>0.3</v>
      </c>
      <c r="K3667" s="954">
        <f t="shared" si="31"/>
        <v>61.199999999999996</v>
      </c>
      <c r="M3667" s="271"/>
      <c r="N3667" s="271"/>
      <c r="O3667" s="271"/>
    </row>
    <row r="3668" spans="3:15" s="421" customFormat="1" ht="15.6" customHeight="1">
      <c r="C3668" s="391">
        <v>1690</v>
      </c>
      <c r="D3668" s="414" t="s">
        <v>2219</v>
      </c>
      <c r="E3668" s="417">
        <v>1896318</v>
      </c>
      <c r="F3668" s="1475" t="s">
        <v>3113</v>
      </c>
      <c r="G3668" s="1476"/>
      <c r="H3668" s="1477"/>
      <c r="I3668" s="424">
        <v>48</v>
      </c>
      <c r="J3668" s="417">
        <v>0.3</v>
      </c>
      <c r="K3668" s="954">
        <f t="shared" si="31"/>
        <v>14.399999999999999</v>
      </c>
      <c r="M3668" s="271"/>
      <c r="N3668" s="271"/>
      <c r="O3668" s="271"/>
    </row>
    <row r="3669" spans="3:15" s="421" customFormat="1" ht="15.6" customHeight="1">
      <c r="C3669" s="391">
        <v>1691</v>
      </c>
      <c r="D3669" s="414" t="s">
        <v>2219</v>
      </c>
      <c r="E3669" s="417">
        <v>1896318</v>
      </c>
      <c r="F3669" s="1475" t="s">
        <v>3113</v>
      </c>
      <c r="G3669" s="1476"/>
      <c r="H3669" s="1477"/>
      <c r="I3669" s="424">
        <v>113</v>
      </c>
      <c r="J3669" s="417">
        <v>0.3</v>
      </c>
      <c r="K3669" s="954">
        <f t="shared" si="31"/>
        <v>33.9</v>
      </c>
      <c r="M3669" s="271"/>
      <c r="N3669" s="271"/>
      <c r="O3669" s="271"/>
    </row>
    <row r="3670" spans="3:15" s="421" customFormat="1" ht="15.6" customHeight="1">
      <c r="C3670" s="391">
        <v>1692</v>
      </c>
      <c r="D3670" s="414" t="s">
        <v>2219</v>
      </c>
      <c r="E3670" s="417">
        <v>1047630</v>
      </c>
      <c r="F3670" s="1475" t="s">
        <v>2238</v>
      </c>
      <c r="G3670" s="1476"/>
      <c r="H3670" s="1477"/>
      <c r="I3670" s="424">
        <v>9</v>
      </c>
      <c r="J3670" s="417">
        <v>0.3</v>
      </c>
      <c r="K3670" s="954">
        <f t="shared" si="31"/>
        <v>2.6999999999999997</v>
      </c>
      <c r="M3670" s="271"/>
      <c r="N3670" s="271"/>
      <c r="O3670" s="271"/>
    </row>
    <row r="3671" spans="3:15" s="421" customFormat="1" ht="15.6" customHeight="1">
      <c r="C3671" s="391">
        <v>1693</v>
      </c>
      <c r="D3671" s="414" t="s">
        <v>2219</v>
      </c>
      <c r="E3671" s="417">
        <v>1144558</v>
      </c>
      <c r="F3671" s="1475" t="s">
        <v>5692</v>
      </c>
      <c r="G3671" s="1476"/>
      <c r="H3671" s="1477"/>
      <c r="I3671" s="424">
        <v>20</v>
      </c>
      <c r="J3671" s="417">
        <v>0.3</v>
      </c>
      <c r="K3671" s="954">
        <f t="shared" ref="K3671:K3734" si="32">I3671*J3671</f>
        <v>6</v>
      </c>
      <c r="M3671" s="271"/>
      <c r="N3671" s="271"/>
      <c r="O3671" s="271"/>
    </row>
    <row r="3672" spans="3:15" s="421" customFormat="1" ht="15.6" customHeight="1">
      <c r="C3672" s="391">
        <v>1694</v>
      </c>
      <c r="D3672" s="414" t="s">
        <v>2219</v>
      </c>
      <c r="E3672" s="417">
        <v>1190300</v>
      </c>
      <c r="F3672" s="1475" t="s">
        <v>2249</v>
      </c>
      <c r="G3672" s="1476"/>
      <c r="H3672" s="1477"/>
      <c r="I3672" s="424">
        <v>269</v>
      </c>
      <c r="J3672" s="417">
        <v>0.3</v>
      </c>
      <c r="K3672" s="954">
        <f t="shared" si="32"/>
        <v>80.7</v>
      </c>
      <c r="M3672" s="271"/>
      <c r="N3672" s="271"/>
      <c r="O3672" s="271"/>
    </row>
    <row r="3673" spans="3:15" s="421" customFormat="1" ht="15.6" customHeight="1">
      <c r="C3673" s="391">
        <v>1695</v>
      </c>
      <c r="D3673" s="414" t="s">
        <v>2219</v>
      </c>
      <c r="E3673" s="417">
        <v>1477158</v>
      </c>
      <c r="F3673" s="1475" t="s">
        <v>3096</v>
      </c>
      <c r="G3673" s="1476"/>
      <c r="H3673" s="1477"/>
      <c r="I3673" s="424">
        <v>20</v>
      </c>
      <c r="J3673" s="417">
        <v>0.3</v>
      </c>
      <c r="K3673" s="954">
        <f t="shared" si="32"/>
        <v>6</v>
      </c>
      <c r="M3673" s="271"/>
      <c r="N3673" s="271"/>
      <c r="O3673" s="271"/>
    </row>
    <row r="3674" spans="3:15" s="421" customFormat="1" ht="15.6" customHeight="1">
      <c r="C3674" s="391">
        <v>1696</v>
      </c>
      <c r="D3674" s="414" t="s">
        <v>2219</v>
      </c>
      <c r="E3674" s="417">
        <v>1477158</v>
      </c>
      <c r="F3674" s="1475" t="s">
        <v>3096</v>
      </c>
      <c r="G3674" s="1476"/>
      <c r="H3674" s="1477"/>
      <c r="I3674" s="424">
        <v>17</v>
      </c>
      <c r="J3674" s="417">
        <v>0.3</v>
      </c>
      <c r="K3674" s="954">
        <f t="shared" si="32"/>
        <v>5.0999999999999996</v>
      </c>
      <c r="M3674" s="271"/>
      <c r="N3674" s="271"/>
      <c r="O3674" s="271"/>
    </row>
    <row r="3675" spans="3:15" s="421" customFormat="1" ht="15.6" customHeight="1">
      <c r="C3675" s="391">
        <v>1697</v>
      </c>
      <c r="D3675" s="414" t="s">
        <v>2219</v>
      </c>
      <c r="E3675" s="417">
        <v>1341757</v>
      </c>
      <c r="F3675" s="1475" t="s">
        <v>3097</v>
      </c>
      <c r="G3675" s="1476"/>
      <c r="H3675" s="1477"/>
      <c r="I3675" s="424">
        <v>4</v>
      </c>
      <c r="J3675" s="417">
        <v>0.3</v>
      </c>
      <c r="K3675" s="954">
        <f t="shared" si="32"/>
        <v>1.2</v>
      </c>
      <c r="M3675" s="271"/>
      <c r="N3675" s="271"/>
      <c r="O3675" s="271"/>
    </row>
    <row r="3676" spans="3:15" s="421" customFormat="1" ht="15.6" customHeight="1">
      <c r="C3676" s="391">
        <v>1698</v>
      </c>
      <c r="D3676" s="414" t="s">
        <v>2219</v>
      </c>
      <c r="E3676" s="417">
        <v>1249151</v>
      </c>
      <c r="F3676" s="1475" t="s">
        <v>5693</v>
      </c>
      <c r="G3676" s="1476"/>
      <c r="H3676" s="1477"/>
      <c r="I3676" s="424">
        <v>72</v>
      </c>
      <c r="J3676" s="417">
        <v>0.3</v>
      </c>
      <c r="K3676" s="954">
        <f t="shared" si="32"/>
        <v>21.599999999999998</v>
      </c>
      <c r="M3676" s="271"/>
      <c r="N3676" s="271"/>
      <c r="O3676" s="271"/>
    </row>
    <row r="3677" spans="3:15" s="421" customFormat="1" ht="15.6" customHeight="1">
      <c r="C3677" s="391">
        <v>1699</v>
      </c>
      <c r="D3677" s="414" t="s">
        <v>2219</v>
      </c>
      <c r="E3677" s="417">
        <v>1369870</v>
      </c>
      <c r="F3677" s="1475" t="s">
        <v>5694</v>
      </c>
      <c r="G3677" s="1476"/>
      <c r="H3677" s="1477"/>
      <c r="I3677" s="424">
        <v>20</v>
      </c>
      <c r="J3677" s="417">
        <v>0.3</v>
      </c>
      <c r="K3677" s="954">
        <f t="shared" si="32"/>
        <v>6</v>
      </c>
      <c r="M3677" s="271"/>
      <c r="N3677" s="271"/>
      <c r="O3677" s="271"/>
    </row>
    <row r="3678" spans="3:15" s="421" customFormat="1" ht="15.6" customHeight="1">
      <c r="C3678" s="391">
        <v>1700</v>
      </c>
      <c r="D3678" s="414" t="s">
        <v>2219</v>
      </c>
      <c r="E3678" s="417">
        <v>1369670</v>
      </c>
      <c r="F3678" s="1475" t="s">
        <v>3126</v>
      </c>
      <c r="G3678" s="1476"/>
      <c r="H3678" s="1477"/>
      <c r="I3678" s="424">
        <v>20</v>
      </c>
      <c r="J3678" s="417">
        <v>0.3</v>
      </c>
      <c r="K3678" s="954">
        <f t="shared" si="32"/>
        <v>6</v>
      </c>
      <c r="M3678" s="271"/>
      <c r="N3678" s="271"/>
      <c r="O3678" s="271"/>
    </row>
    <row r="3679" spans="3:15" s="421" customFormat="1" ht="15.6" customHeight="1">
      <c r="C3679" s="391">
        <v>1701</v>
      </c>
      <c r="D3679" s="414" t="s">
        <v>2219</v>
      </c>
      <c r="E3679" s="417">
        <v>1369870</v>
      </c>
      <c r="F3679" s="1475" t="s">
        <v>3126</v>
      </c>
      <c r="G3679" s="1476"/>
      <c r="H3679" s="1477"/>
      <c r="I3679" s="424">
        <v>27</v>
      </c>
      <c r="J3679" s="417">
        <v>0.3</v>
      </c>
      <c r="K3679" s="954">
        <f t="shared" si="32"/>
        <v>8.1</v>
      </c>
      <c r="M3679" s="271"/>
      <c r="N3679" s="271"/>
      <c r="O3679" s="271"/>
    </row>
    <row r="3680" spans="3:15" s="421" customFormat="1" ht="15.6" customHeight="1">
      <c r="C3680" s="391">
        <v>1702</v>
      </c>
      <c r="D3680" s="414" t="s">
        <v>2219</v>
      </c>
      <c r="E3680" s="417">
        <v>1256465</v>
      </c>
      <c r="F3680" s="1475" t="s">
        <v>5695</v>
      </c>
      <c r="G3680" s="1476"/>
      <c r="H3680" s="1477"/>
      <c r="I3680" s="424">
        <v>1</v>
      </c>
      <c r="J3680" s="417">
        <v>1</v>
      </c>
      <c r="K3680" s="954">
        <f t="shared" si="32"/>
        <v>1</v>
      </c>
      <c r="M3680" s="271"/>
      <c r="N3680" s="271"/>
      <c r="O3680" s="271"/>
    </row>
    <row r="3681" spans="3:15" s="421" customFormat="1" ht="15.6" customHeight="1">
      <c r="C3681" s="391">
        <v>1703</v>
      </c>
      <c r="D3681" s="414" t="s">
        <v>2219</v>
      </c>
      <c r="E3681" s="417">
        <v>1034391</v>
      </c>
      <c r="F3681" s="1475" t="s">
        <v>5696</v>
      </c>
      <c r="G3681" s="1476"/>
      <c r="H3681" s="1477"/>
      <c r="I3681" s="424">
        <v>20</v>
      </c>
      <c r="J3681" s="417">
        <v>0.3</v>
      </c>
      <c r="K3681" s="954">
        <f t="shared" si="32"/>
        <v>6</v>
      </c>
      <c r="M3681" s="271"/>
      <c r="N3681" s="271"/>
      <c r="O3681" s="271"/>
    </row>
    <row r="3682" spans="3:15" s="421" customFormat="1" ht="15.6" customHeight="1">
      <c r="C3682" s="391">
        <v>1704</v>
      </c>
      <c r="D3682" s="414" t="s">
        <v>2219</v>
      </c>
      <c r="E3682" s="417">
        <v>1375102</v>
      </c>
      <c r="F3682" s="1475" t="s">
        <v>3185</v>
      </c>
      <c r="G3682" s="1476"/>
      <c r="H3682" s="1477"/>
      <c r="I3682" s="424">
        <v>122</v>
      </c>
      <c r="J3682" s="417">
        <v>0.3</v>
      </c>
      <c r="K3682" s="954">
        <f t="shared" si="32"/>
        <v>36.6</v>
      </c>
      <c r="M3682" s="271"/>
      <c r="N3682" s="271"/>
      <c r="O3682" s="271"/>
    </row>
    <row r="3683" spans="3:15" s="421" customFormat="1" ht="15.6" customHeight="1">
      <c r="C3683" s="391">
        <v>1705</v>
      </c>
      <c r="D3683" s="414" t="s">
        <v>2219</v>
      </c>
      <c r="E3683" s="417">
        <v>1362015</v>
      </c>
      <c r="F3683" s="1475" t="s">
        <v>5697</v>
      </c>
      <c r="G3683" s="1476"/>
      <c r="H3683" s="1477"/>
      <c r="I3683" s="424">
        <v>3</v>
      </c>
      <c r="J3683" s="417">
        <v>0.3</v>
      </c>
      <c r="K3683" s="954">
        <f t="shared" si="32"/>
        <v>0.89999999999999991</v>
      </c>
      <c r="M3683" s="271"/>
      <c r="N3683" s="271"/>
      <c r="O3683" s="271"/>
    </row>
    <row r="3684" spans="3:15" s="421" customFormat="1" ht="15.6" customHeight="1">
      <c r="C3684" s="391">
        <v>1706</v>
      </c>
      <c r="D3684" s="414" t="s">
        <v>2219</v>
      </c>
      <c r="E3684" s="417">
        <v>1249146</v>
      </c>
      <c r="F3684" s="1475" t="s">
        <v>5698</v>
      </c>
      <c r="G3684" s="1476"/>
      <c r="H3684" s="1477"/>
      <c r="I3684" s="424">
        <v>217</v>
      </c>
      <c r="J3684" s="417">
        <v>0.3</v>
      </c>
      <c r="K3684" s="954">
        <f t="shared" si="32"/>
        <v>65.099999999999994</v>
      </c>
      <c r="M3684" s="271"/>
      <c r="N3684" s="271"/>
      <c r="O3684" s="271"/>
    </row>
    <row r="3685" spans="3:15" s="421" customFormat="1" ht="15.6" customHeight="1">
      <c r="C3685" s="391">
        <v>1707</v>
      </c>
      <c r="D3685" s="414" t="s">
        <v>2219</v>
      </c>
      <c r="E3685" s="417">
        <v>1391546</v>
      </c>
      <c r="F3685" s="1475" t="s">
        <v>5699</v>
      </c>
      <c r="G3685" s="1476"/>
      <c r="H3685" s="1477"/>
      <c r="I3685" s="424">
        <v>187</v>
      </c>
      <c r="J3685" s="417">
        <v>0.3</v>
      </c>
      <c r="K3685" s="954">
        <f t="shared" si="32"/>
        <v>56.1</v>
      </c>
      <c r="M3685" s="271"/>
      <c r="N3685" s="271"/>
      <c r="O3685" s="271"/>
    </row>
    <row r="3686" spans="3:15" s="421" customFormat="1" ht="15.6" customHeight="1">
      <c r="C3686" s="391">
        <v>1708</v>
      </c>
      <c r="D3686" s="414" t="s">
        <v>2219</v>
      </c>
      <c r="E3686" s="417">
        <v>1400498</v>
      </c>
      <c r="F3686" s="1475" t="s">
        <v>5700</v>
      </c>
      <c r="G3686" s="1476"/>
      <c r="H3686" s="1477"/>
      <c r="I3686" s="424">
        <v>112</v>
      </c>
      <c r="J3686" s="417">
        <v>0.3</v>
      </c>
      <c r="K3686" s="954">
        <f t="shared" si="32"/>
        <v>33.6</v>
      </c>
      <c r="M3686" s="271"/>
      <c r="N3686" s="271"/>
      <c r="O3686" s="271"/>
    </row>
    <row r="3687" spans="3:15" s="421" customFormat="1" ht="15.6" customHeight="1">
      <c r="C3687" s="391">
        <v>1709</v>
      </c>
      <c r="D3687" s="414" t="s">
        <v>2219</v>
      </c>
      <c r="E3687" s="417">
        <v>1048178</v>
      </c>
      <c r="F3687" s="1475" t="s">
        <v>5701</v>
      </c>
      <c r="G3687" s="1476"/>
      <c r="H3687" s="1477"/>
      <c r="I3687" s="424">
        <v>192</v>
      </c>
      <c r="J3687" s="417">
        <v>0.3</v>
      </c>
      <c r="K3687" s="954">
        <f t="shared" si="32"/>
        <v>57.599999999999994</v>
      </c>
      <c r="M3687" s="271"/>
      <c r="N3687" s="271"/>
      <c r="O3687" s="271"/>
    </row>
    <row r="3688" spans="3:15" s="421" customFormat="1" ht="15.6" customHeight="1">
      <c r="C3688" s="391">
        <v>1710</v>
      </c>
      <c r="D3688" s="414" t="s">
        <v>2219</v>
      </c>
      <c r="E3688" s="417">
        <v>1034150</v>
      </c>
      <c r="F3688" s="1475" t="s">
        <v>5702</v>
      </c>
      <c r="G3688" s="1476"/>
      <c r="H3688" s="1477"/>
      <c r="I3688" s="424">
        <v>469</v>
      </c>
      <c r="J3688" s="417">
        <v>0.3</v>
      </c>
      <c r="K3688" s="954">
        <f t="shared" si="32"/>
        <v>140.69999999999999</v>
      </c>
      <c r="M3688" s="271"/>
      <c r="N3688" s="271"/>
      <c r="O3688" s="271"/>
    </row>
    <row r="3689" spans="3:15" s="421" customFormat="1" ht="15.6" customHeight="1">
      <c r="C3689" s="391">
        <v>1711</v>
      </c>
      <c r="D3689" s="414" t="s">
        <v>2219</v>
      </c>
      <c r="E3689" s="417">
        <v>1463166</v>
      </c>
      <c r="F3689" s="1475" t="s">
        <v>3262</v>
      </c>
      <c r="G3689" s="1476"/>
      <c r="H3689" s="1477"/>
      <c r="I3689" s="424">
        <v>72</v>
      </c>
      <c r="J3689" s="417">
        <v>0.3</v>
      </c>
      <c r="K3689" s="954">
        <f t="shared" si="32"/>
        <v>21.599999999999998</v>
      </c>
      <c r="M3689" s="271"/>
      <c r="N3689" s="271"/>
      <c r="O3689" s="271"/>
    </row>
    <row r="3690" spans="3:15" s="421" customFormat="1" ht="15.6" customHeight="1">
      <c r="C3690" s="391">
        <v>1712</v>
      </c>
      <c r="D3690" s="414" t="s">
        <v>2219</v>
      </c>
      <c r="E3690" s="417">
        <v>1463244</v>
      </c>
      <c r="F3690" s="1475" t="s">
        <v>3127</v>
      </c>
      <c r="G3690" s="1476"/>
      <c r="H3690" s="1477"/>
      <c r="I3690" s="424">
        <v>30</v>
      </c>
      <c r="J3690" s="417">
        <v>0.3</v>
      </c>
      <c r="K3690" s="954">
        <f t="shared" si="32"/>
        <v>9</v>
      </c>
      <c r="M3690" s="271"/>
      <c r="N3690" s="271"/>
      <c r="O3690" s="271"/>
    </row>
    <row r="3691" spans="3:15" s="421" customFormat="1" ht="15.6" customHeight="1">
      <c r="C3691" s="391">
        <v>1713</v>
      </c>
      <c r="D3691" s="414" t="s">
        <v>2219</v>
      </c>
      <c r="E3691" s="417">
        <v>1463166</v>
      </c>
      <c r="F3691" s="1475" t="s">
        <v>5703</v>
      </c>
      <c r="G3691" s="1476"/>
      <c r="H3691" s="1477"/>
      <c r="I3691" s="424">
        <v>20</v>
      </c>
      <c r="J3691" s="417">
        <v>0.3</v>
      </c>
      <c r="K3691" s="954">
        <f t="shared" si="32"/>
        <v>6</v>
      </c>
      <c r="M3691" s="271"/>
      <c r="N3691" s="271"/>
      <c r="O3691" s="271"/>
    </row>
    <row r="3692" spans="3:15" s="421" customFormat="1" ht="15.6" customHeight="1">
      <c r="C3692" s="391">
        <v>1714</v>
      </c>
      <c r="D3692" s="414" t="s">
        <v>2219</v>
      </c>
      <c r="E3692" s="417">
        <v>1463244</v>
      </c>
      <c r="F3692" s="1475" t="s">
        <v>5704</v>
      </c>
      <c r="G3692" s="1476"/>
      <c r="H3692" s="1477"/>
      <c r="I3692" s="424">
        <v>20</v>
      </c>
      <c r="J3692" s="417">
        <v>0.3</v>
      </c>
      <c r="K3692" s="954">
        <f t="shared" si="32"/>
        <v>6</v>
      </c>
      <c r="M3692" s="271"/>
      <c r="N3692" s="271"/>
      <c r="O3692" s="271"/>
    </row>
    <row r="3693" spans="3:15" s="421" customFormat="1" ht="15.6" customHeight="1">
      <c r="C3693" s="391">
        <v>1715</v>
      </c>
      <c r="D3693" s="414" t="s">
        <v>2219</v>
      </c>
      <c r="E3693" s="417">
        <v>1260244</v>
      </c>
      <c r="F3693" s="1475" t="s">
        <v>5705</v>
      </c>
      <c r="G3693" s="1476"/>
      <c r="H3693" s="1477"/>
      <c r="I3693" s="424">
        <v>133</v>
      </c>
      <c r="J3693" s="417">
        <v>0.3</v>
      </c>
      <c r="K3693" s="954">
        <f t="shared" si="32"/>
        <v>39.9</v>
      </c>
      <c r="M3693" s="271"/>
      <c r="N3693" s="271"/>
      <c r="O3693" s="271"/>
    </row>
    <row r="3694" spans="3:15" s="421" customFormat="1" ht="15.6" customHeight="1">
      <c r="C3694" s="391">
        <v>1716</v>
      </c>
      <c r="D3694" s="414" t="s">
        <v>2219</v>
      </c>
      <c r="E3694" s="417">
        <v>1088711</v>
      </c>
      <c r="F3694" s="1475" t="s">
        <v>3200</v>
      </c>
      <c r="G3694" s="1476"/>
      <c r="H3694" s="1477"/>
      <c r="I3694" s="424">
        <v>1</v>
      </c>
      <c r="J3694" s="417">
        <v>0.3</v>
      </c>
      <c r="K3694" s="954">
        <f t="shared" si="32"/>
        <v>0.3</v>
      </c>
      <c r="M3694" s="271"/>
      <c r="N3694" s="271"/>
      <c r="O3694" s="271"/>
    </row>
    <row r="3695" spans="3:15" s="421" customFormat="1" ht="15.6" customHeight="1">
      <c r="C3695" s="391">
        <v>1717</v>
      </c>
      <c r="D3695" s="414" t="s">
        <v>2219</v>
      </c>
      <c r="E3695" s="417">
        <v>1221690</v>
      </c>
      <c r="F3695" s="1475" t="s">
        <v>5706</v>
      </c>
      <c r="G3695" s="1476"/>
      <c r="H3695" s="1477"/>
      <c r="I3695" s="424">
        <v>1</v>
      </c>
      <c r="J3695" s="417">
        <v>0.3</v>
      </c>
      <c r="K3695" s="954">
        <f t="shared" si="32"/>
        <v>0.3</v>
      </c>
      <c r="M3695" s="271"/>
      <c r="N3695" s="271"/>
      <c r="O3695" s="271"/>
    </row>
    <row r="3696" spans="3:15" s="421" customFormat="1" ht="15.6" customHeight="1">
      <c r="C3696" s="391">
        <v>1718</v>
      </c>
      <c r="D3696" s="414" t="s">
        <v>2219</v>
      </c>
      <c r="E3696" s="417">
        <v>1080635</v>
      </c>
      <c r="F3696" s="1475" t="s">
        <v>3142</v>
      </c>
      <c r="G3696" s="1476"/>
      <c r="H3696" s="1477"/>
      <c r="I3696" s="424">
        <v>25</v>
      </c>
      <c r="J3696" s="417">
        <v>0.3</v>
      </c>
      <c r="K3696" s="954">
        <f t="shared" si="32"/>
        <v>7.5</v>
      </c>
      <c r="M3696" s="271"/>
      <c r="N3696" s="271"/>
      <c r="O3696" s="271"/>
    </row>
    <row r="3697" spans="3:15" s="421" customFormat="1" ht="15.6" customHeight="1">
      <c r="C3697" s="391">
        <v>1719</v>
      </c>
      <c r="D3697" s="414" t="s">
        <v>2219</v>
      </c>
      <c r="E3697" s="417">
        <v>1334471</v>
      </c>
      <c r="F3697" s="1475" t="s">
        <v>3102</v>
      </c>
      <c r="G3697" s="1476"/>
      <c r="H3697" s="1477"/>
      <c r="I3697" s="424">
        <v>27</v>
      </c>
      <c r="J3697" s="417">
        <v>0.3</v>
      </c>
      <c r="K3697" s="954">
        <f t="shared" si="32"/>
        <v>8.1</v>
      </c>
      <c r="M3697" s="271"/>
      <c r="N3697" s="271"/>
      <c r="O3697" s="271"/>
    </row>
    <row r="3698" spans="3:15" s="421" customFormat="1" ht="15.6" customHeight="1">
      <c r="C3698" s="391">
        <v>1720</v>
      </c>
      <c r="D3698" s="414" t="s">
        <v>2219</v>
      </c>
      <c r="E3698" s="417">
        <v>1334471</v>
      </c>
      <c r="F3698" s="1475" t="s">
        <v>3102</v>
      </c>
      <c r="G3698" s="1476"/>
      <c r="H3698" s="1477"/>
      <c r="I3698" s="424">
        <v>11</v>
      </c>
      <c r="J3698" s="417">
        <v>0.3</v>
      </c>
      <c r="K3698" s="954">
        <f t="shared" si="32"/>
        <v>3.3</v>
      </c>
      <c r="M3698" s="271"/>
      <c r="N3698" s="271"/>
      <c r="O3698" s="271"/>
    </row>
    <row r="3699" spans="3:15" s="421" customFormat="1" ht="15.6" customHeight="1">
      <c r="C3699" s="391">
        <v>1721</v>
      </c>
      <c r="D3699" s="414" t="s">
        <v>2219</v>
      </c>
      <c r="E3699" s="417">
        <v>1334471</v>
      </c>
      <c r="F3699" s="1475" t="s">
        <v>3102</v>
      </c>
      <c r="G3699" s="1476"/>
      <c r="H3699" s="1477"/>
      <c r="I3699" s="424">
        <v>1</v>
      </c>
      <c r="J3699" s="417">
        <v>0.3</v>
      </c>
      <c r="K3699" s="954">
        <f t="shared" si="32"/>
        <v>0.3</v>
      </c>
      <c r="M3699" s="271"/>
      <c r="N3699" s="271"/>
      <c r="O3699" s="271"/>
    </row>
    <row r="3700" spans="3:15" s="421" customFormat="1" ht="15.6" customHeight="1">
      <c r="C3700" s="391">
        <v>1722</v>
      </c>
      <c r="D3700" s="414" t="s">
        <v>2219</v>
      </c>
      <c r="E3700" s="417">
        <v>1334474</v>
      </c>
      <c r="F3700" s="1475" t="s">
        <v>3102</v>
      </c>
      <c r="G3700" s="1476"/>
      <c r="H3700" s="1477"/>
      <c r="I3700" s="424">
        <v>430</v>
      </c>
      <c r="J3700" s="417">
        <v>0.3</v>
      </c>
      <c r="K3700" s="954">
        <f t="shared" si="32"/>
        <v>129</v>
      </c>
      <c r="M3700" s="271"/>
      <c r="N3700" s="271"/>
      <c r="O3700" s="271"/>
    </row>
    <row r="3701" spans="3:15" s="421" customFormat="1" ht="15.6" customHeight="1">
      <c r="C3701" s="391">
        <v>1723</v>
      </c>
      <c r="D3701" s="414" t="s">
        <v>2219</v>
      </c>
      <c r="E3701" s="417">
        <v>1334471</v>
      </c>
      <c r="F3701" s="1475" t="s">
        <v>3102</v>
      </c>
      <c r="G3701" s="1476"/>
      <c r="H3701" s="1477"/>
      <c r="I3701" s="424">
        <v>91</v>
      </c>
      <c r="J3701" s="417">
        <v>0.3</v>
      </c>
      <c r="K3701" s="954">
        <f t="shared" si="32"/>
        <v>27.3</v>
      </c>
      <c r="M3701" s="271"/>
      <c r="N3701" s="271"/>
      <c r="O3701" s="271"/>
    </row>
    <row r="3702" spans="3:15" s="421" customFormat="1" ht="15.6" customHeight="1">
      <c r="C3702" s="391">
        <v>1724</v>
      </c>
      <c r="D3702" s="414" t="s">
        <v>2219</v>
      </c>
      <c r="E3702" s="417">
        <v>1334471</v>
      </c>
      <c r="F3702" s="1475" t="s">
        <v>3102</v>
      </c>
      <c r="G3702" s="1476"/>
      <c r="H3702" s="1477"/>
      <c r="I3702" s="424">
        <v>48</v>
      </c>
      <c r="J3702" s="417">
        <v>0.3</v>
      </c>
      <c r="K3702" s="954">
        <f t="shared" si="32"/>
        <v>14.399999999999999</v>
      </c>
      <c r="M3702" s="271"/>
      <c r="N3702" s="271"/>
      <c r="O3702" s="271"/>
    </row>
    <row r="3703" spans="3:15" s="421" customFormat="1" ht="15.6" customHeight="1">
      <c r="C3703" s="391">
        <v>1725</v>
      </c>
      <c r="D3703" s="414" t="s">
        <v>2219</v>
      </c>
      <c r="E3703" s="417">
        <v>1327176</v>
      </c>
      <c r="F3703" s="1475" t="s">
        <v>3103</v>
      </c>
      <c r="G3703" s="1476"/>
      <c r="H3703" s="1477"/>
      <c r="I3703" s="424">
        <v>178</v>
      </c>
      <c r="J3703" s="417">
        <v>0.3</v>
      </c>
      <c r="K3703" s="954">
        <f t="shared" si="32"/>
        <v>53.4</v>
      </c>
      <c r="M3703" s="271"/>
      <c r="N3703" s="271"/>
      <c r="O3703" s="271"/>
    </row>
    <row r="3704" spans="3:15" s="421" customFormat="1" ht="15.6" customHeight="1">
      <c r="C3704" s="391">
        <v>1726</v>
      </c>
      <c r="D3704" s="414" t="s">
        <v>2219</v>
      </c>
      <c r="E3704" s="417">
        <v>1334475</v>
      </c>
      <c r="F3704" s="1475" t="s">
        <v>3104</v>
      </c>
      <c r="G3704" s="1476"/>
      <c r="H3704" s="1477"/>
      <c r="I3704" s="424">
        <v>106</v>
      </c>
      <c r="J3704" s="417">
        <v>0.3</v>
      </c>
      <c r="K3704" s="954">
        <f t="shared" si="32"/>
        <v>31.799999999999997</v>
      </c>
      <c r="M3704" s="271"/>
      <c r="N3704" s="271"/>
      <c r="O3704" s="271"/>
    </row>
    <row r="3705" spans="3:15" s="421" customFormat="1" ht="15.6" customHeight="1">
      <c r="C3705" s="391">
        <v>1727</v>
      </c>
      <c r="D3705" s="414" t="s">
        <v>2219</v>
      </c>
      <c r="E3705" s="417">
        <v>1285276</v>
      </c>
      <c r="F3705" s="1475" t="s">
        <v>5707</v>
      </c>
      <c r="G3705" s="1476"/>
      <c r="H3705" s="1477"/>
      <c r="I3705" s="424">
        <v>195</v>
      </c>
      <c r="J3705" s="417">
        <v>1.4</v>
      </c>
      <c r="K3705" s="954">
        <f t="shared" si="32"/>
        <v>273</v>
      </c>
      <c r="M3705" s="271"/>
      <c r="N3705" s="271"/>
      <c r="O3705" s="271"/>
    </row>
    <row r="3706" spans="3:15" s="421" customFormat="1" ht="15.6" customHeight="1">
      <c r="C3706" s="391">
        <v>1728</v>
      </c>
      <c r="D3706" s="414" t="s">
        <v>2219</v>
      </c>
      <c r="E3706" s="417">
        <v>1463256</v>
      </c>
      <c r="F3706" s="1475" t="s">
        <v>3273</v>
      </c>
      <c r="G3706" s="1476"/>
      <c r="H3706" s="1477"/>
      <c r="I3706" s="424">
        <v>20</v>
      </c>
      <c r="J3706" s="417">
        <v>0.3</v>
      </c>
      <c r="K3706" s="954">
        <f t="shared" si="32"/>
        <v>6</v>
      </c>
      <c r="M3706" s="271"/>
      <c r="N3706" s="271"/>
      <c r="O3706" s="271"/>
    </row>
    <row r="3707" spans="3:15" s="421" customFormat="1" ht="15.6" customHeight="1">
      <c r="C3707" s="391">
        <v>1729</v>
      </c>
      <c r="D3707" s="414" t="s">
        <v>2219</v>
      </c>
      <c r="E3707" s="417">
        <v>1463256</v>
      </c>
      <c r="F3707" s="1475" t="s">
        <v>3273</v>
      </c>
      <c r="G3707" s="1476"/>
      <c r="H3707" s="1477"/>
      <c r="I3707" s="424">
        <v>28</v>
      </c>
      <c r="J3707" s="417">
        <v>0.3</v>
      </c>
      <c r="K3707" s="954">
        <f t="shared" si="32"/>
        <v>8.4</v>
      </c>
      <c r="M3707" s="271"/>
      <c r="N3707" s="271"/>
      <c r="O3707" s="271"/>
    </row>
    <row r="3708" spans="3:15" s="421" customFormat="1" ht="15.6" customHeight="1">
      <c r="C3708" s="391">
        <v>1730</v>
      </c>
      <c r="D3708" s="414" t="s">
        <v>2219</v>
      </c>
      <c r="E3708" s="417">
        <v>1463258</v>
      </c>
      <c r="F3708" s="1475" t="s">
        <v>3128</v>
      </c>
      <c r="G3708" s="1476"/>
      <c r="H3708" s="1477"/>
      <c r="I3708" s="424">
        <v>20</v>
      </c>
      <c r="J3708" s="417">
        <v>0.3</v>
      </c>
      <c r="K3708" s="954">
        <f t="shared" si="32"/>
        <v>6</v>
      </c>
      <c r="M3708" s="271"/>
      <c r="N3708" s="271"/>
      <c r="O3708" s="271"/>
    </row>
    <row r="3709" spans="3:15" s="421" customFormat="1" ht="15.6" customHeight="1">
      <c r="C3709" s="391">
        <v>1731</v>
      </c>
      <c r="D3709" s="414" t="s">
        <v>2219</v>
      </c>
      <c r="E3709" s="417">
        <v>1463258</v>
      </c>
      <c r="F3709" s="1475" t="s">
        <v>3128</v>
      </c>
      <c r="G3709" s="1476"/>
      <c r="H3709" s="1477"/>
      <c r="I3709" s="424">
        <v>28</v>
      </c>
      <c r="J3709" s="417">
        <v>0.3</v>
      </c>
      <c r="K3709" s="954">
        <f t="shared" si="32"/>
        <v>8.4</v>
      </c>
      <c r="M3709" s="271"/>
      <c r="N3709" s="271"/>
      <c r="O3709" s="271"/>
    </row>
    <row r="3710" spans="3:15" s="421" customFormat="1" ht="15.6" customHeight="1">
      <c r="C3710" s="391">
        <v>1732</v>
      </c>
      <c r="D3710" s="414" t="s">
        <v>2219</v>
      </c>
      <c r="E3710" s="417">
        <v>1355094</v>
      </c>
      <c r="F3710" s="1475" t="s">
        <v>3212</v>
      </c>
      <c r="G3710" s="1476"/>
      <c r="H3710" s="1477"/>
      <c r="I3710" s="424">
        <v>14</v>
      </c>
      <c r="J3710" s="417">
        <v>0.3</v>
      </c>
      <c r="K3710" s="954">
        <f t="shared" si="32"/>
        <v>4.2</v>
      </c>
      <c r="M3710" s="271"/>
      <c r="N3710" s="271"/>
      <c r="O3710" s="271"/>
    </row>
    <row r="3711" spans="3:15" s="421" customFormat="1" ht="15.6" customHeight="1">
      <c r="C3711" s="391">
        <v>1733</v>
      </c>
      <c r="D3711" s="414" t="s">
        <v>2219</v>
      </c>
      <c r="E3711" s="417">
        <v>1355094</v>
      </c>
      <c r="F3711" s="1475" t="s">
        <v>3212</v>
      </c>
      <c r="G3711" s="1476"/>
      <c r="H3711" s="1477"/>
      <c r="I3711" s="424">
        <v>30</v>
      </c>
      <c r="J3711" s="417">
        <v>0.3</v>
      </c>
      <c r="K3711" s="954">
        <f t="shared" si="32"/>
        <v>9</v>
      </c>
      <c r="M3711" s="271"/>
      <c r="N3711" s="271"/>
      <c r="O3711" s="271"/>
    </row>
    <row r="3712" spans="3:15" s="421" customFormat="1" ht="15.6" customHeight="1">
      <c r="C3712" s="391">
        <v>1734</v>
      </c>
      <c r="D3712" s="414" t="s">
        <v>2219</v>
      </c>
      <c r="E3712" s="417">
        <v>1221691</v>
      </c>
      <c r="F3712" s="1475" t="s">
        <v>3276</v>
      </c>
      <c r="G3712" s="1476"/>
      <c r="H3712" s="1477"/>
      <c r="I3712" s="424">
        <v>18</v>
      </c>
      <c r="J3712" s="417">
        <v>0.3</v>
      </c>
      <c r="K3712" s="954">
        <f t="shared" si="32"/>
        <v>5.3999999999999995</v>
      </c>
      <c r="M3712" s="271"/>
      <c r="N3712" s="271"/>
      <c r="O3712" s="271"/>
    </row>
    <row r="3713" spans="3:15" s="421" customFormat="1" ht="15.6" customHeight="1">
      <c r="C3713" s="391">
        <v>1735</v>
      </c>
      <c r="D3713" s="414" t="s">
        <v>2219</v>
      </c>
      <c r="E3713" s="417">
        <v>1047704</v>
      </c>
      <c r="F3713" s="1475" t="s">
        <v>2236</v>
      </c>
      <c r="G3713" s="1476"/>
      <c r="H3713" s="1477"/>
      <c r="I3713" s="424">
        <v>32</v>
      </c>
      <c r="J3713" s="417">
        <v>0.3</v>
      </c>
      <c r="K3713" s="954">
        <f t="shared" si="32"/>
        <v>9.6</v>
      </c>
      <c r="M3713" s="271"/>
      <c r="N3713" s="271"/>
      <c r="O3713" s="271"/>
    </row>
    <row r="3714" spans="3:15" s="421" customFormat="1" ht="15.6" customHeight="1">
      <c r="C3714" s="391">
        <v>1736</v>
      </c>
      <c r="D3714" s="414" t="s">
        <v>2219</v>
      </c>
      <c r="E3714" s="417">
        <v>1711887</v>
      </c>
      <c r="F3714" s="1475" t="s">
        <v>3345</v>
      </c>
      <c r="G3714" s="1476"/>
      <c r="H3714" s="1477"/>
      <c r="I3714" s="424">
        <v>11</v>
      </c>
      <c r="J3714" s="417">
        <v>1.2</v>
      </c>
      <c r="K3714" s="954">
        <f t="shared" si="32"/>
        <v>13.2</v>
      </c>
      <c r="M3714" s="271"/>
      <c r="N3714" s="271"/>
      <c r="O3714" s="271"/>
    </row>
    <row r="3715" spans="3:15" s="421" customFormat="1" ht="15.6" customHeight="1">
      <c r="C3715" s="391">
        <v>1737</v>
      </c>
      <c r="D3715" s="414" t="s">
        <v>2219</v>
      </c>
      <c r="E3715" s="417">
        <v>1074255</v>
      </c>
      <c r="F3715" s="1475" t="s">
        <v>3129</v>
      </c>
      <c r="G3715" s="1476"/>
      <c r="H3715" s="1477"/>
      <c r="I3715" s="424">
        <v>20</v>
      </c>
      <c r="J3715" s="417">
        <v>0.3</v>
      </c>
      <c r="K3715" s="954">
        <f t="shared" si="32"/>
        <v>6</v>
      </c>
      <c r="M3715" s="271"/>
      <c r="N3715" s="271"/>
      <c r="O3715" s="271"/>
    </row>
    <row r="3716" spans="3:15" s="421" customFormat="1" ht="15.6" customHeight="1">
      <c r="C3716" s="391">
        <v>1738</v>
      </c>
      <c r="D3716" s="414" t="s">
        <v>2219</v>
      </c>
      <c r="E3716" s="417">
        <v>1074255</v>
      </c>
      <c r="F3716" s="1475" t="s">
        <v>3129</v>
      </c>
      <c r="G3716" s="1476"/>
      <c r="H3716" s="1477"/>
      <c r="I3716" s="424">
        <v>20</v>
      </c>
      <c r="J3716" s="417">
        <v>0.3</v>
      </c>
      <c r="K3716" s="954">
        <f t="shared" si="32"/>
        <v>6</v>
      </c>
      <c r="M3716" s="271"/>
      <c r="N3716" s="271"/>
      <c r="O3716" s="271"/>
    </row>
    <row r="3717" spans="3:15" s="421" customFormat="1" ht="15.6" customHeight="1">
      <c r="C3717" s="391">
        <v>1739</v>
      </c>
      <c r="D3717" s="414" t="s">
        <v>2219</v>
      </c>
      <c r="E3717" s="417">
        <v>1074255</v>
      </c>
      <c r="F3717" s="1475" t="s">
        <v>3129</v>
      </c>
      <c r="G3717" s="1476"/>
      <c r="H3717" s="1477"/>
      <c r="I3717" s="424">
        <v>24</v>
      </c>
      <c r="J3717" s="417">
        <v>0.3</v>
      </c>
      <c r="K3717" s="954">
        <f t="shared" si="32"/>
        <v>7.1999999999999993</v>
      </c>
      <c r="M3717" s="271"/>
      <c r="N3717" s="271"/>
      <c r="O3717" s="271"/>
    </row>
    <row r="3718" spans="3:15" s="421" customFormat="1" ht="15.6" customHeight="1">
      <c r="C3718" s="391">
        <v>1740</v>
      </c>
      <c r="D3718" s="414" t="s">
        <v>2219</v>
      </c>
      <c r="E3718" s="417">
        <v>1008058</v>
      </c>
      <c r="F3718" s="1475" t="s">
        <v>3117</v>
      </c>
      <c r="G3718" s="1476"/>
      <c r="H3718" s="1477"/>
      <c r="I3718" s="424">
        <v>20</v>
      </c>
      <c r="J3718" s="417">
        <v>0.3</v>
      </c>
      <c r="K3718" s="954">
        <f t="shared" si="32"/>
        <v>6</v>
      </c>
      <c r="M3718" s="271"/>
      <c r="N3718" s="271"/>
      <c r="O3718" s="271"/>
    </row>
    <row r="3719" spans="3:15" s="421" customFormat="1" ht="15.6" customHeight="1">
      <c r="C3719" s="391">
        <v>1741</v>
      </c>
      <c r="D3719" s="414" t="s">
        <v>2219</v>
      </c>
      <c r="E3719" s="417">
        <v>1008058</v>
      </c>
      <c r="F3719" s="1475" t="s">
        <v>3117</v>
      </c>
      <c r="G3719" s="1476"/>
      <c r="H3719" s="1477"/>
      <c r="I3719" s="424">
        <v>30</v>
      </c>
      <c r="J3719" s="417">
        <v>0.3</v>
      </c>
      <c r="K3719" s="954">
        <f t="shared" si="32"/>
        <v>9</v>
      </c>
      <c r="M3719" s="271"/>
      <c r="N3719" s="271"/>
      <c r="O3719" s="271"/>
    </row>
    <row r="3720" spans="3:15" s="421" customFormat="1" ht="15.6" customHeight="1">
      <c r="C3720" s="391">
        <v>1742</v>
      </c>
      <c r="D3720" s="414" t="s">
        <v>2219</v>
      </c>
      <c r="E3720" s="417">
        <v>1008058</v>
      </c>
      <c r="F3720" s="1475" t="s">
        <v>3117</v>
      </c>
      <c r="G3720" s="1476"/>
      <c r="H3720" s="1477"/>
      <c r="I3720" s="424">
        <v>13</v>
      </c>
      <c r="J3720" s="417">
        <v>0.3</v>
      </c>
      <c r="K3720" s="954">
        <f t="shared" si="32"/>
        <v>3.9</v>
      </c>
      <c r="M3720" s="271"/>
      <c r="N3720" s="271"/>
      <c r="O3720" s="271"/>
    </row>
    <row r="3721" spans="3:15" s="421" customFormat="1" ht="15.6" customHeight="1">
      <c r="C3721" s="391">
        <v>1743</v>
      </c>
      <c r="D3721" s="414" t="s">
        <v>2219</v>
      </c>
      <c r="E3721" s="417">
        <v>1249143</v>
      </c>
      <c r="F3721" s="1475" t="s">
        <v>3105</v>
      </c>
      <c r="G3721" s="1476"/>
      <c r="H3721" s="1477"/>
      <c r="I3721" s="424">
        <v>27</v>
      </c>
      <c r="J3721" s="417">
        <v>0.3</v>
      </c>
      <c r="K3721" s="954">
        <f t="shared" si="32"/>
        <v>8.1</v>
      </c>
      <c r="M3721" s="271"/>
      <c r="N3721" s="271"/>
      <c r="O3721" s="271"/>
    </row>
    <row r="3722" spans="3:15" s="421" customFormat="1" ht="15.6" customHeight="1">
      <c r="C3722" s="391">
        <v>1744</v>
      </c>
      <c r="D3722" s="414" t="s">
        <v>2219</v>
      </c>
      <c r="E3722" s="417">
        <v>1249143</v>
      </c>
      <c r="F3722" s="1475" t="s">
        <v>3105</v>
      </c>
      <c r="G3722" s="1476"/>
      <c r="H3722" s="1477"/>
      <c r="I3722" s="424">
        <v>11</v>
      </c>
      <c r="J3722" s="417">
        <v>0.3</v>
      </c>
      <c r="K3722" s="954">
        <f t="shared" si="32"/>
        <v>3.3</v>
      </c>
      <c r="M3722" s="271"/>
      <c r="N3722" s="271"/>
      <c r="O3722" s="271"/>
    </row>
    <row r="3723" spans="3:15" s="421" customFormat="1" ht="15.6" customHeight="1">
      <c r="C3723" s="391">
        <v>1745</v>
      </c>
      <c r="D3723" s="414" t="s">
        <v>2219</v>
      </c>
      <c r="E3723" s="417">
        <v>1249143</v>
      </c>
      <c r="F3723" s="1475" t="s">
        <v>3105</v>
      </c>
      <c r="G3723" s="1476"/>
      <c r="H3723" s="1477"/>
      <c r="I3723" s="424">
        <v>203</v>
      </c>
      <c r="J3723" s="417">
        <v>0.3</v>
      </c>
      <c r="K3723" s="954">
        <f t="shared" si="32"/>
        <v>60.9</v>
      </c>
      <c r="M3723" s="271"/>
      <c r="N3723" s="271"/>
      <c r="O3723" s="271"/>
    </row>
    <row r="3724" spans="3:15" s="421" customFormat="1" ht="15.6" customHeight="1">
      <c r="C3724" s="391">
        <v>1746</v>
      </c>
      <c r="D3724" s="414" t="s">
        <v>2227</v>
      </c>
      <c r="E3724" s="417" t="s">
        <v>3313</v>
      </c>
      <c r="F3724" s="1475" t="s">
        <v>3217</v>
      </c>
      <c r="G3724" s="1476"/>
      <c r="H3724" s="1477"/>
      <c r="I3724" s="424">
        <v>8</v>
      </c>
      <c r="J3724" s="417">
        <v>1.4</v>
      </c>
      <c r="K3724" s="954">
        <f t="shared" si="32"/>
        <v>11.2</v>
      </c>
      <c r="M3724" s="271"/>
      <c r="N3724" s="271"/>
      <c r="O3724" s="271"/>
    </row>
    <row r="3725" spans="3:15" s="421" customFormat="1" ht="15.6" customHeight="1">
      <c r="C3725" s="391">
        <v>1747</v>
      </c>
      <c r="D3725" s="414" t="s">
        <v>2227</v>
      </c>
      <c r="E3725" s="417" t="s">
        <v>3220</v>
      </c>
      <c r="F3725" s="1475" t="s">
        <v>3221</v>
      </c>
      <c r="G3725" s="1476"/>
      <c r="H3725" s="1477"/>
      <c r="I3725" s="424">
        <v>10</v>
      </c>
      <c r="J3725" s="417">
        <v>0.6</v>
      </c>
      <c r="K3725" s="954">
        <f t="shared" si="32"/>
        <v>6</v>
      </c>
      <c r="M3725" s="271"/>
      <c r="N3725" s="271"/>
      <c r="O3725" s="271"/>
    </row>
    <row r="3726" spans="3:15" s="421" customFormat="1" ht="15.6" customHeight="1">
      <c r="C3726" s="391">
        <v>1748</v>
      </c>
      <c r="D3726" s="414" t="s">
        <v>2227</v>
      </c>
      <c r="E3726" s="417" t="s">
        <v>3224</v>
      </c>
      <c r="F3726" s="1475" t="s">
        <v>3225</v>
      </c>
      <c r="G3726" s="1476"/>
      <c r="H3726" s="1477"/>
      <c r="I3726" s="424">
        <v>3</v>
      </c>
      <c r="J3726" s="417">
        <v>1.2</v>
      </c>
      <c r="K3726" s="954">
        <f t="shared" si="32"/>
        <v>3.5999999999999996</v>
      </c>
      <c r="M3726" s="271"/>
      <c r="N3726" s="271"/>
      <c r="O3726" s="271"/>
    </row>
    <row r="3727" spans="3:15" s="421" customFormat="1" ht="15.6" customHeight="1">
      <c r="C3727" s="391">
        <v>1749</v>
      </c>
      <c r="D3727" s="414" t="s">
        <v>2227</v>
      </c>
      <c r="E3727" s="417" t="s">
        <v>3226</v>
      </c>
      <c r="F3727" s="1475" t="s">
        <v>3227</v>
      </c>
      <c r="G3727" s="1476"/>
      <c r="H3727" s="1477"/>
      <c r="I3727" s="424">
        <v>75</v>
      </c>
      <c r="J3727" s="417">
        <v>1.2</v>
      </c>
      <c r="K3727" s="954">
        <f t="shared" si="32"/>
        <v>90</v>
      </c>
      <c r="M3727" s="271"/>
      <c r="N3727" s="271"/>
      <c r="O3727" s="271"/>
    </row>
    <row r="3728" spans="3:15" s="421" customFormat="1" ht="15.6" customHeight="1">
      <c r="C3728" s="391">
        <v>1750</v>
      </c>
      <c r="D3728" s="414" t="s">
        <v>2227</v>
      </c>
      <c r="E3728" s="417" t="s">
        <v>3160</v>
      </c>
      <c r="F3728" s="1475" t="s">
        <v>2229</v>
      </c>
      <c r="G3728" s="1476"/>
      <c r="H3728" s="1477"/>
      <c r="I3728" s="424">
        <v>7</v>
      </c>
      <c r="J3728" s="417">
        <v>0.3</v>
      </c>
      <c r="K3728" s="954">
        <f t="shared" si="32"/>
        <v>2.1</v>
      </c>
      <c r="M3728" s="271"/>
      <c r="N3728" s="271"/>
      <c r="O3728" s="271"/>
    </row>
    <row r="3729" spans="3:15" s="421" customFormat="1" ht="15.6" customHeight="1">
      <c r="C3729" s="391">
        <v>1751</v>
      </c>
      <c r="D3729" s="414" t="s">
        <v>2227</v>
      </c>
      <c r="E3729" s="417" t="s">
        <v>3160</v>
      </c>
      <c r="F3729" s="1475" t="s">
        <v>2229</v>
      </c>
      <c r="G3729" s="1476"/>
      <c r="H3729" s="1477"/>
      <c r="I3729" s="424">
        <v>17</v>
      </c>
      <c r="J3729" s="417">
        <v>2.4</v>
      </c>
      <c r="K3729" s="954">
        <f t="shared" si="32"/>
        <v>40.799999999999997</v>
      </c>
      <c r="M3729" s="271"/>
      <c r="N3729" s="271"/>
      <c r="O3729" s="271"/>
    </row>
    <row r="3730" spans="3:15" s="421" customFormat="1" ht="15.6" customHeight="1">
      <c r="C3730" s="391">
        <v>1752</v>
      </c>
      <c r="D3730" s="414" t="s">
        <v>2227</v>
      </c>
      <c r="E3730" s="417" t="s">
        <v>3160</v>
      </c>
      <c r="F3730" s="1475" t="s">
        <v>2229</v>
      </c>
      <c r="G3730" s="1476"/>
      <c r="H3730" s="1477"/>
      <c r="I3730" s="424">
        <v>30</v>
      </c>
      <c r="J3730" s="417">
        <v>2.4</v>
      </c>
      <c r="K3730" s="954">
        <f t="shared" si="32"/>
        <v>72</v>
      </c>
      <c r="M3730" s="271"/>
      <c r="N3730" s="271"/>
      <c r="O3730" s="271"/>
    </row>
    <row r="3731" spans="3:15" s="421" customFormat="1" ht="15.6" customHeight="1">
      <c r="C3731" s="391">
        <v>1753</v>
      </c>
      <c r="D3731" s="414" t="s">
        <v>2227</v>
      </c>
      <c r="E3731" s="417" t="s">
        <v>3160</v>
      </c>
      <c r="F3731" s="1475" t="s">
        <v>2229</v>
      </c>
      <c r="G3731" s="1476"/>
      <c r="H3731" s="1477"/>
      <c r="I3731" s="424">
        <v>36</v>
      </c>
      <c r="J3731" s="417">
        <v>2.4</v>
      </c>
      <c r="K3731" s="954">
        <f t="shared" si="32"/>
        <v>86.399999999999991</v>
      </c>
      <c r="M3731" s="271"/>
      <c r="N3731" s="271"/>
      <c r="O3731" s="271"/>
    </row>
    <row r="3732" spans="3:15" s="421" customFormat="1" ht="15.6" customHeight="1">
      <c r="C3732" s="391">
        <v>1754</v>
      </c>
      <c r="D3732" s="414" t="s">
        <v>2227</v>
      </c>
      <c r="E3732" s="417" t="s">
        <v>3160</v>
      </c>
      <c r="F3732" s="1475" t="s">
        <v>2229</v>
      </c>
      <c r="G3732" s="1476"/>
      <c r="H3732" s="1477"/>
      <c r="I3732" s="424">
        <v>5</v>
      </c>
      <c r="J3732" s="417">
        <v>2.4</v>
      </c>
      <c r="K3732" s="954">
        <f t="shared" si="32"/>
        <v>12</v>
      </c>
      <c r="M3732" s="271"/>
      <c r="N3732" s="271"/>
      <c r="O3732" s="271"/>
    </row>
    <row r="3733" spans="3:15" s="421" customFormat="1" ht="15.6" customHeight="1">
      <c r="C3733" s="391">
        <v>1755</v>
      </c>
      <c r="D3733" s="414" t="s">
        <v>2227</v>
      </c>
      <c r="E3733" s="417" t="s">
        <v>3160</v>
      </c>
      <c r="F3733" s="1475" t="s">
        <v>2229</v>
      </c>
      <c r="G3733" s="1476"/>
      <c r="H3733" s="1477"/>
      <c r="I3733" s="424">
        <v>10</v>
      </c>
      <c r="J3733" s="417">
        <v>2.4</v>
      </c>
      <c r="K3733" s="954">
        <f t="shared" si="32"/>
        <v>24</v>
      </c>
      <c r="M3733" s="271"/>
      <c r="N3733" s="271"/>
      <c r="O3733" s="271"/>
    </row>
    <row r="3734" spans="3:15" s="421" customFormat="1" ht="15.6" customHeight="1">
      <c r="C3734" s="391">
        <v>1756</v>
      </c>
      <c r="D3734" s="414" t="s">
        <v>2227</v>
      </c>
      <c r="E3734" s="417" t="s">
        <v>3151</v>
      </c>
      <c r="F3734" s="1475" t="s">
        <v>2230</v>
      </c>
      <c r="G3734" s="1476"/>
      <c r="H3734" s="1477"/>
      <c r="I3734" s="424">
        <v>1</v>
      </c>
      <c r="J3734" s="417">
        <v>2.4</v>
      </c>
      <c r="K3734" s="954">
        <f t="shared" si="32"/>
        <v>2.4</v>
      </c>
      <c r="M3734" s="271"/>
      <c r="N3734" s="271"/>
      <c r="O3734" s="271"/>
    </row>
    <row r="3735" spans="3:15" s="421" customFormat="1" ht="15.6" customHeight="1">
      <c r="C3735" s="391">
        <v>1757</v>
      </c>
      <c r="D3735" s="414" t="s">
        <v>2227</v>
      </c>
      <c r="E3735" s="417" t="s">
        <v>3151</v>
      </c>
      <c r="F3735" s="1475" t="s">
        <v>2230</v>
      </c>
      <c r="G3735" s="1476"/>
      <c r="H3735" s="1477"/>
      <c r="I3735" s="424">
        <v>24</v>
      </c>
      <c r="J3735" s="417">
        <v>2.4</v>
      </c>
      <c r="K3735" s="954">
        <f t="shared" ref="K3735:K3798" si="33">I3735*J3735</f>
        <v>57.599999999999994</v>
      </c>
      <c r="M3735" s="271"/>
      <c r="N3735" s="271"/>
      <c r="O3735" s="271"/>
    </row>
    <row r="3736" spans="3:15" s="421" customFormat="1" ht="15.6" customHeight="1">
      <c r="C3736" s="391">
        <v>1758</v>
      </c>
      <c r="D3736" s="414" t="s">
        <v>2227</v>
      </c>
      <c r="E3736" s="417" t="s">
        <v>3151</v>
      </c>
      <c r="F3736" s="1475" t="s">
        <v>2230</v>
      </c>
      <c r="G3736" s="1476"/>
      <c r="H3736" s="1477"/>
      <c r="I3736" s="424">
        <v>1</v>
      </c>
      <c r="J3736" s="417">
        <v>2.4</v>
      </c>
      <c r="K3736" s="954">
        <f t="shared" si="33"/>
        <v>2.4</v>
      </c>
      <c r="M3736" s="271"/>
      <c r="N3736" s="271"/>
      <c r="O3736" s="271"/>
    </row>
    <row r="3737" spans="3:15" s="421" customFormat="1" ht="15.6" customHeight="1">
      <c r="C3737" s="391">
        <v>1759</v>
      </c>
      <c r="D3737" s="414" t="s">
        <v>2227</v>
      </c>
      <c r="E3737" s="417" t="s">
        <v>3151</v>
      </c>
      <c r="F3737" s="1475" t="s">
        <v>2230</v>
      </c>
      <c r="G3737" s="1476"/>
      <c r="H3737" s="1477"/>
      <c r="I3737" s="424">
        <v>37</v>
      </c>
      <c r="J3737" s="417">
        <v>2.4</v>
      </c>
      <c r="K3737" s="954">
        <f t="shared" si="33"/>
        <v>88.8</v>
      </c>
      <c r="M3737" s="271"/>
      <c r="N3737" s="271"/>
      <c r="O3737" s="271"/>
    </row>
    <row r="3738" spans="3:15" s="421" customFormat="1" ht="15.6" customHeight="1">
      <c r="C3738" s="391">
        <v>1760</v>
      </c>
      <c r="D3738" s="414" t="s">
        <v>2227</v>
      </c>
      <c r="E3738" s="417" t="s">
        <v>3151</v>
      </c>
      <c r="F3738" s="1475" t="s">
        <v>2230</v>
      </c>
      <c r="G3738" s="1476"/>
      <c r="H3738" s="1477"/>
      <c r="I3738" s="424">
        <v>36</v>
      </c>
      <c r="J3738" s="417">
        <v>2.4</v>
      </c>
      <c r="K3738" s="954">
        <f t="shared" si="33"/>
        <v>86.399999999999991</v>
      </c>
      <c r="M3738" s="271"/>
      <c r="N3738" s="271"/>
      <c r="O3738" s="271"/>
    </row>
    <row r="3739" spans="3:15" s="421" customFormat="1" ht="15.6" customHeight="1">
      <c r="C3739" s="391">
        <v>1761</v>
      </c>
      <c r="D3739" s="414" t="s">
        <v>2227</v>
      </c>
      <c r="E3739" s="417" t="s">
        <v>3151</v>
      </c>
      <c r="F3739" s="1475" t="s">
        <v>2230</v>
      </c>
      <c r="G3739" s="1476"/>
      <c r="H3739" s="1477"/>
      <c r="I3739" s="424">
        <v>30</v>
      </c>
      <c r="J3739" s="417">
        <v>2.4</v>
      </c>
      <c r="K3739" s="954">
        <f t="shared" si="33"/>
        <v>72</v>
      </c>
      <c r="M3739" s="271"/>
      <c r="N3739" s="271"/>
      <c r="O3739" s="271"/>
    </row>
    <row r="3740" spans="3:15" s="421" customFormat="1" ht="15.6" customHeight="1">
      <c r="C3740" s="391">
        <v>1762</v>
      </c>
      <c r="D3740" s="414" t="s">
        <v>2227</v>
      </c>
      <c r="E3740" s="417" t="s">
        <v>3161</v>
      </c>
      <c r="F3740" s="1475" t="s">
        <v>2231</v>
      </c>
      <c r="G3740" s="1476"/>
      <c r="H3740" s="1477"/>
      <c r="I3740" s="424">
        <v>24</v>
      </c>
      <c r="J3740" s="417">
        <v>2.4</v>
      </c>
      <c r="K3740" s="954">
        <f t="shared" si="33"/>
        <v>57.599999999999994</v>
      </c>
      <c r="M3740" s="271"/>
      <c r="N3740" s="271"/>
      <c r="O3740" s="271"/>
    </row>
    <row r="3741" spans="3:15" s="421" customFormat="1" ht="15.6" customHeight="1">
      <c r="C3741" s="391">
        <v>1763</v>
      </c>
      <c r="D3741" s="414" t="s">
        <v>2227</v>
      </c>
      <c r="E3741" s="417" t="s">
        <v>3161</v>
      </c>
      <c r="F3741" s="1475" t="s">
        <v>2231</v>
      </c>
      <c r="G3741" s="1476"/>
      <c r="H3741" s="1477"/>
      <c r="I3741" s="424">
        <v>36</v>
      </c>
      <c r="J3741" s="417">
        <v>2.4</v>
      </c>
      <c r="K3741" s="954">
        <f t="shared" si="33"/>
        <v>86.399999999999991</v>
      </c>
      <c r="M3741" s="271"/>
      <c r="N3741" s="271"/>
      <c r="O3741" s="271"/>
    </row>
    <row r="3742" spans="3:15" s="421" customFormat="1" ht="15.6" customHeight="1">
      <c r="C3742" s="391">
        <v>1764</v>
      </c>
      <c r="D3742" s="414" t="s">
        <v>2227</v>
      </c>
      <c r="E3742" s="417" t="s">
        <v>3161</v>
      </c>
      <c r="F3742" s="1475" t="s">
        <v>2231</v>
      </c>
      <c r="G3742" s="1476"/>
      <c r="H3742" s="1477"/>
      <c r="I3742" s="424">
        <v>36</v>
      </c>
      <c r="J3742" s="417">
        <v>2.4</v>
      </c>
      <c r="K3742" s="954">
        <f t="shared" si="33"/>
        <v>86.399999999999991</v>
      </c>
      <c r="M3742" s="271"/>
      <c r="N3742" s="271"/>
      <c r="O3742" s="271"/>
    </row>
    <row r="3743" spans="3:15" s="421" customFormat="1" ht="15.6" customHeight="1">
      <c r="C3743" s="391">
        <v>1765</v>
      </c>
      <c r="D3743" s="414" t="s">
        <v>2227</v>
      </c>
      <c r="E3743" s="417" t="s">
        <v>3161</v>
      </c>
      <c r="F3743" s="1475" t="s">
        <v>2231</v>
      </c>
      <c r="G3743" s="1476"/>
      <c r="H3743" s="1477"/>
      <c r="I3743" s="424">
        <v>33</v>
      </c>
      <c r="J3743" s="417">
        <v>2.4</v>
      </c>
      <c r="K3743" s="954">
        <f t="shared" si="33"/>
        <v>79.2</v>
      </c>
      <c r="M3743" s="271"/>
      <c r="N3743" s="271"/>
      <c r="O3743" s="271"/>
    </row>
    <row r="3744" spans="3:15" s="421" customFormat="1" ht="15.6" customHeight="1">
      <c r="C3744" s="391">
        <v>1766</v>
      </c>
      <c r="D3744" s="414" t="s">
        <v>2227</v>
      </c>
      <c r="E3744" s="417" t="s">
        <v>3161</v>
      </c>
      <c r="F3744" s="1475" t="s">
        <v>2231</v>
      </c>
      <c r="G3744" s="1476"/>
      <c r="H3744" s="1477"/>
      <c r="I3744" s="424">
        <v>29</v>
      </c>
      <c r="J3744" s="417">
        <v>2.4</v>
      </c>
      <c r="K3744" s="954">
        <f t="shared" si="33"/>
        <v>69.599999999999994</v>
      </c>
      <c r="M3744" s="271"/>
      <c r="N3744" s="271"/>
      <c r="O3744" s="271"/>
    </row>
    <row r="3745" spans="3:15" s="421" customFormat="1" ht="15.6" customHeight="1">
      <c r="C3745" s="391">
        <v>1767</v>
      </c>
      <c r="D3745" s="414" t="s">
        <v>2227</v>
      </c>
      <c r="E3745" s="417" t="s">
        <v>3161</v>
      </c>
      <c r="F3745" s="1475" t="s">
        <v>2231</v>
      </c>
      <c r="G3745" s="1476"/>
      <c r="H3745" s="1477"/>
      <c r="I3745" s="424">
        <v>19</v>
      </c>
      <c r="J3745" s="417">
        <v>2.4</v>
      </c>
      <c r="K3745" s="954">
        <f t="shared" si="33"/>
        <v>45.6</v>
      </c>
      <c r="M3745" s="271"/>
      <c r="N3745" s="271"/>
      <c r="O3745" s="271"/>
    </row>
    <row r="3746" spans="3:15" s="421" customFormat="1" ht="15.6" customHeight="1">
      <c r="C3746" s="391">
        <v>1768</v>
      </c>
      <c r="D3746" s="414" t="s">
        <v>2227</v>
      </c>
      <c r="E3746" s="417" t="s">
        <v>3162</v>
      </c>
      <c r="F3746" s="1475" t="s">
        <v>2232</v>
      </c>
      <c r="G3746" s="1476"/>
      <c r="H3746" s="1477"/>
      <c r="I3746" s="424">
        <v>50</v>
      </c>
      <c r="J3746" s="417">
        <v>2.4</v>
      </c>
      <c r="K3746" s="954">
        <f t="shared" si="33"/>
        <v>120</v>
      </c>
      <c r="M3746" s="271"/>
      <c r="N3746" s="271"/>
      <c r="O3746" s="271"/>
    </row>
    <row r="3747" spans="3:15" s="421" customFormat="1" ht="15.6" customHeight="1">
      <c r="C3747" s="391">
        <v>1769</v>
      </c>
      <c r="D3747" s="414" t="s">
        <v>2227</v>
      </c>
      <c r="E3747" s="417" t="s">
        <v>3162</v>
      </c>
      <c r="F3747" s="1475" t="s">
        <v>2232</v>
      </c>
      <c r="G3747" s="1476"/>
      <c r="H3747" s="1477"/>
      <c r="I3747" s="424">
        <v>12</v>
      </c>
      <c r="J3747" s="417">
        <v>2.4</v>
      </c>
      <c r="K3747" s="954">
        <f t="shared" si="33"/>
        <v>28.799999999999997</v>
      </c>
      <c r="M3747" s="271"/>
      <c r="N3747" s="271"/>
      <c r="O3747" s="271"/>
    </row>
    <row r="3748" spans="3:15" s="421" customFormat="1" ht="15.6" customHeight="1">
      <c r="C3748" s="391">
        <v>1770</v>
      </c>
      <c r="D3748" s="414" t="s">
        <v>2227</v>
      </c>
      <c r="E3748" s="417" t="s">
        <v>3162</v>
      </c>
      <c r="F3748" s="1475" t="s">
        <v>2232</v>
      </c>
      <c r="G3748" s="1476"/>
      <c r="H3748" s="1477"/>
      <c r="I3748" s="424">
        <v>36</v>
      </c>
      <c r="J3748" s="417">
        <v>2.4</v>
      </c>
      <c r="K3748" s="954">
        <f t="shared" si="33"/>
        <v>86.399999999999991</v>
      </c>
      <c r="M3748" s="271"/>
      <c r="N3748" s="271"/>
      <c r="O3748" s="271"/>
    </row>
    <row r="3749" spans="3:15" s="421" customFormat="1" ht="15.6" customHeight="1">
      <c r="C3749" s="391">
        <v>1771</v>
      </c>
      <c r="D3749" s="414" t="s">
        <v>2227</v>
      </c>
      <c r="E3749" s="417" t="s">
        <v>3162</v>
      </c>
      <c r="F3749" s="1475" t="s">
        <v>2232</v>
      </c>
      <c r="G3749" s="1476"/>
      <c r="H3749" s="1477"/>
      <c r="I3749" s="424">
        <v>80</v>
      </c>
      <c r="J3749" s="417">
        <v>2.4</v>
      </c>
      <c r="K3749" s="954">
        <f t="shared" si="33"/>
        <v>192</v>
      </c>
      <c r="M3749" s="271"/>
      <c r="N3749" s="271"/>
      <c r="O3749" s="271"/>
    </row>
    <row r="3750" spans="3:15" s="421" customFormat="1" ht="15.6" customHeight="1">
      <c r="C3750" s="391">
        <v>1772</v>
      </c>
      <c r="D3750" s="414" t="s">
        <v>2227</v>
      </c>
      <c r="E3750" s="417" t="s">
        <v>3162</v>
      </c>
      <c r="F3750" s="1475" t="s">
        <v>2232</v>
      </c>
      <c r="G3750" s="1476"/>
      <c r="H3750" s="1477"/>
      <c r="I3750" s="424">
        <v>28</v>
      </c>
      <c r="J3750" s="417">
        <v>2.4</v>
      </c>
      <c r="K3750" s="954">
        <f t="shared" si="33"/>
        <v>67.2</v>
      </c>
      <c r="M3750" s="271"/>
      <c r="N3750" s="271"/>
      <c r="O3750" s="271"/>
    </row>
    <row r="3751" spans="3:15" s="421" customFormat="1" ht="15.6" customHeight="1">
      <c r="C3751" s="391">
        <v>1773</v>
      </c>
      <c r="D3751" s="414" t="s">
        <v>2227</v>
      </c>
      <c r="E3751" s="417" t="s">
        <v>3162</v>
      </c>
      <c r="F3751" s="1475" t="s">
        <v>2232</v>
      </c>
      <c r="G3751" s="1476"/>
      <c r="H3751" s="1477"/>
      <c r="I3751" s="424">
        <v>1</v>
      </c>
      <c r="J3751" s="417">
        <v>2.4</v>
      </c>
      <c r="K3751" s="954">
        <f t="shared" si="33"/>
        <v>2.4</v>
      </c>
      <c r="M3751" s="271"/>
      <c r="N3751" s="271"/>
      <c r="O3751" s="271"/>
    </row>
    <row r="3752" spans="3:15" s="421" customFormat="1" ht="15.6" customHeight="1">
      <c r="C3752" s="391">
        <v>1774</v>
      </c>
      <c r="D3752" s="414" t="s">
        <v>2227</v>
      </c>
      <c r="E3752" s="417" t="s">
        <v>3162</v>
      </c>
      <c r="F3752" s="1475" t="s">
        <v>2232</v>
      </c>
      <c r="G3752" s="1476"/>
      <c r="H3752" s="1477"/>
      <c r="I3752" s="424">
        <v>5</v>
      </c>
      <c r="J3752" s="417">
        <v>2.4</v>
      </c>
      <c r="K3752" s="954">
        <f t="shared" si="33"/>
        <v>12</v>
      </c>
      <c r="M3752" s="271"/>
      <c r="N3752" s="271"/>
      <c r="O3752" s="271"/>
    </row>
    <row r="3753" spans="3:15" s="421" customFormat="1" ht="15.6" customHeight="1">
      <c r="C3753" s="391">
        <v>1775</v>
      </c>
      <c r="D3753" s="414" t="s">
        <v>2227</v>
      </c>
      <c r="E3753" s="417" t="s">
        <v>3162</v>
      </c>
      <c r="F3753" s="1475" t="s">
        <v>2232</v>
      </c>
      <c r="G3753" s="1476"/>
      <c r="H3753" s="1477"/>
      <c r="I3753" s="424">
        <v>7</v>
      </c>
      <c r="J3753" s="417">
        <v>2.4</v>
      </c>
      <c r="K3753" s="954">
        <f t="shared" si="33"/>
        <v>16.8</v>
      </c>
      <c r="M3753" s="271"/>
      <c r="N3753" s="271"/>
      <c r="O3753" s="271"/>
    </row>
    <row r="3754" spans="3:15" s="421" customFormat="1" ht="15.6" customHeight="1">
      <c r="C3754" s="391">
        <v>1776</v>
      </c>
      <c r="D3754" s="414" t="s">
        <v>2227</v>
      </c>
      <c r="E3754" s="417" t="s">
        <v>3162</v>
      </c>
      <c r="F3754" s="1475" t="s">
        <v>2232</v>
      </c>
      <c r="G3754" s="1476"/>
      <c r="H3754" s="1477"/>
      <c r="I3754" s="424">
        <v>12</v>
      </c>
      <c r="J3754" s="417">
        <v>2.4</v>
      </c>
      <c r="K3754" s="954">
        <f t="shared" si="33"/>
        <v>28.799999999999997</v>
      </c>
      <c r="M3754" s="271"/>
      <c r="N3754" s="271"/>
      <c r="O3754" s="271"/>
    </row>
    <row r="3755" spans="3:15" s="421" customFormat="1" ht="15.6" customHeight="1">
      <c r="C3755" s="391">
        <v>1777</v>
      </c>
      <c r="D3755" s="414" t="s">
        <v>2227</v>
      </c>
      <c r="E3755" s="417" t="s">
        <v>3163</v>
      </c>
      <c r="F3755" s="1475" t="s">
        <v>2233</v>
      </c>
      <c r="G3755" s="1476"/>
      <c r="H3755" s="1477"/>
      <c r="I3755" s="424">
        <v>30</v>
      </c>
      <c r="J3755" s="417">
        <v>2.4</v>
      </c>
      <c r="K3755" s="954">
        <f t="shared" si="33"/>
        <v>72</v>
      </c>
      <c r="M3755" s="271"/>
      <c r="N3755" s="271"/>
      <c r="O3755" s="271"/>
    </row>
    <row r="3756" spans="3:15" s="421" customFormat="1" ht="15.6" customHeight="1">
      <c r="C3756" s="391">
        <v>1778</v>
      </c>
      <c r="D3756" s="414" t="s">
        <v>2227</v>
      </c>
      <c r="E3756" s="417" t="s">
        <v>3163</v>
      </c>
      <c r="F3756" s="1475" t="s">
        <v>2233</v>
      </c>
      <c r="G3756" s="1476"/>
      <c r="H3756" s="1477"/>
      <c r="I3756" s="424">
        <v>24</v>
      </c>
      <c r="J3756" s="417">
        <v>2.4</v>
      </c>
      <c r="K3756" s="954">
        <f t="shared" si="33"/>
        <v>57.599999999999994</v>
      </c>
      <c r="M3756" s="271"/>
      <c r="N3756" s="271"/>
      <c r="O3756" s="271"/>
    </row>
    <row r="3757" spans="3:15" s="421" customFormat="1" ht="15.6" customHeight="1">
      <c r="C3757" s="391">
        <v>1779</v>
      </c>
      <c r="D3757" s="414" t="s">
        <v>2227</v>
      </c>
      <c r="E3757" s="417" t="s">
        <v>3163</v>
      </c>
      <c r="F3757" s="1475" t="s">
        <v>2233</v>
      </c>
      <c r="G3757" s="1476"/>
      <c r="H3757" s="1477"/>
      <c r="I3757" s="424">
        <v>3</v>
      </c>
      <c r="J3757" s="417">
        <v>2.4</v>
      </c>
      <c r="K3757" s="954">
        <f t="shared" si="33"/>
        <v>7.1999999999999993</v>
      </c>
      <c r="M3757" s="271"/>
      <c r="N3757" s="271"/>
      <c r="O3757" s="271"/>
    </row>
    <row r="3758" spans="3:15" s="421" customFormat="1" ht="15.6" customHeight="1">
      <c r="C3758" s="391">
        <v>1780</v>
      </c>
      <c r="D3758" s="414" t="s">
        <v>2227</v>
      </c>
      <c r="E3758" s="417" t="s">
        <v>3163</v>
      </c>
      <c r="F3758" s="1475" t="s">
        <v>2233</v>
      </c>
      <c r="G3758" s="1476"/>
      <c r="H3758" s="1477"/>
      <c r="I3758" s="424">
        <v>2</v>
      </c>
      <c r="J3758" s="417">
        <v>2.4</v>
      </c>
      <c r="K3758" s="954">
        <f t="shared" si="33"/>
        <v>4.8</v>
      </c>
      <c r="M3758" s="271"/>
      <c r="N3758" s="271"/>
      <c r="O3758" s="271"/>
    </row>
    <row r="3759" spans="3:15" s="421" customFormat="1" ht="15.6" customHeight="1">
      <c r="C3759" s="391">
        <v>1781</v>
      </c>
      <c r="D3759" s="414" t="s">
        <v>2227</v>
      </c>
      <c r="E3759" s="417" t="s">
        <v>3164</v>
      </c>
      <c r="F3759" s="1475" t="s">
        <v>2235</v>
      </c>
      <c r="G3759" s="1476"/>
      <c r="H3759" s="1477"/>
      <c r="I3759" s="424">
        <v>20</v>
      </c>
      <c r="J3759" s="417">
        <v>2.4</v>
      </c>
      <c r="K3759" s="954">
        <f t="shared" si="33"/>
        <v>48</v>
      </c>
      <c r="M3759" s="271"/>
      <c r="N3759" s="271"/>
      <c r="O3759" s="271"/>
    </row>
    <row r="3760" spans="3:15" s="421" customFormat="1" ht="15.6" customHeight="1">
      <c r="C3760" s="391">
        <v>1782</v>
      </c>
      <c r="D3760" s="414" t="s">
        <v>2227</v>
      </c>
      <c r="E3760" s="417" t="s">
        <v>3165</v>
      </c>
      <c r="F3760" s="1475" t="s">
        <v>3146</v>
      </c>
      <c r="G3760" s="1476"/>
      <c r="H3760" s="1477"/>
      <c r="I3760" s="424">
        <v>17</v>
      </c>
      <c r="J3760" s="417">
        <v>2.4</v>
      </c>
      <c r="K3760" s="954">
        <f t="shared" si="33"/>
        <v>40.799999999999997</v>
      </c>
      <c r="M3760" s="271"/>
      <c r="N3760" s="271"/>
      <c r="O3760" s="271"/>
    </row>
    <row r="3761" spans="3:15" s="421" customFormat="1" ht="15.6" customHeight="1">
      <c r="C3761" s="391">
        <v>1783</v>
      </c>
      <c r="D3761" s="414" t="s">
        <v>2227</v>
      </c>
      <c r="E3761" s="417" t="s">
        <v>3165</v>
      </c>
      <c r="F3761" s="1475" t="s">
        <v>3146</v>
      </c>
      <c r="G3761" s="1476"/>
      <c r="H3761" s="1477"/>
      <c r="I3761" s="424">
        <v>9</v>
      </c>
      <c r="J3761" s="417">
        <v>2.4</v>
      </c>
      <c r="K3761" s="954">
        <f t="shared" si="33"/>
        <v>21.599999999999998</v>
      </c>
      <c r="M3761" s="271"/>
      <c r="N3761" s="271"/>
      <c r="O3761" s="271"/>
    </row>
    <row r="3762" spans="3:15" s="421" customFormat="1" ht="15.6" customHeight="1">
      <c r="C3762" s="391">
        <v>1784</v>
      </c>
      <c r="D3762" s="414" t="s">
        <v>2227</v>
      </c>
      <c r="E3762" s="417" t="s">
        <v>3165</v>
      </c>
      <c r="F3762" s="1475" t="s">
        <v>3146</v>
      </c>
      <c r="G3762" s="1476"/>
      <c r="H3762" s="1477"/>
      <c r="I3762" s="424">
        <v>11</v>
      </c>
      <c r="J3762" s="417">
        <v>2.4</v>
      </c>
      <c r="K3762" s="954">
        <f t="shared" si="33"/>
        <v>26.4</v>
      </c>
      <c r="M3762" s="271"/>
      <c r="N3762" s="271"/>
      <c r="O3762" s="271"/>
    </row>
    <row r="3763" spans="3:15" s="421" customFormat="1" ht="15.6" customHeight="1">
      <c r="C3763" s="391">
        <v>1785</v>
      </c>
      <c r="D3763" s="414" t="s">
        <v>2227</v>
      </c>
      <c r="E3763" s="417" t="s">
        <v>3166</v>
      </c>
      <c r="F3763" s="1475" t="s">
        <v>3130</v>
      </c>
      <c r="G3763" s="1476"/>
      <c r="H3763" s="1477"/>
      <c r="I3763" s="424">
        <v>26</v>
      </c>
      <c r="J3763" s="417">
        <v>2.4</v>
      </c>
      <c r="K3763" s="954">
        <f t="shared" si="33"/>
        <v>62.4</v>
      </c>
      <c r="M3763" s="271"/>
      <c r="N3763" s="271"/>
      <c r="O3763" s="271"/>
    </row>
    <row r="3764" spans="3:15" s="421" customFormat="1" ht="15.6" customHeight="1">
      <c r="C3764" s="391">
        <v>1786</v>
      </c>
      <c r="D3764" s="414" t="s">
        <v>2227</v>
      </c>
      <c r="E3764" s="417" t="s">
        <v>3166</v>
      </c>
      <c r="F3764" s="1475" t="s">
        <v>3130</v>
      </c>
      <c r="G3764" s="1476"/>
      <c r="H3764" s="1477"/>
      <c r="I3764" s="424">
        <v>10</v>
      </c>
      <c r="J3764" s="417">
        <v>2.4</v>
      </c>
      <c r="K3764" s="954">
        <f t="shared" si="33"/>
        <v>24</v>
      </c>
      <c r="M3764" s="271"/>
      <c r="N3764" s="271"/>
      <c r="O3764" s="271"/>
    </row>
    <row r="3765" spans="3:15" s="421" customFormat="1" ht="15.6" customHeight="1">
      <c r="C3765" s="391">
        <v>1787</v>
      </c>
      <c r="D3765" s="414" t="s">
        <v>2227</v>
      </c>
      <c r="E3765" s="417" t="s">
        <v>3166</v>
      </c>
      <c r="F3765" s="1475" t="s">
        <v>3130</v>
      </c>
      <c r="G3765" s="1476"/>
      <c r="H3765" s="1477"/>
      <c r="I3765" s="424">
        <v>26</v>
      </c>
      <c r="J3765" s="417">
        <v>2.4</v>
      </c>
      <c r="K3765" s="954">
        <f t="shared" si="33"/>
        <v>62.4</v>
      </c>
      <c r="M3765" s="271"/>
      <c r="N3765" s="271"/>
      <c r="O3765" s="271"/>
    </row>
    <row r="3766" spans="3:15" s="421" customFormat="1" ht="15.6" customHeight="1">
      <c r="C3766" s="391">
        <v>1788</v>
      </c>
      <c r="D3766" s="414" t="s">
        <v>2227</v>
      </c>
      <c r="E3766" s="417" t="s">
        <v>3167</v>
      </c>
      <c r="F3766" s="1475" t="s">
        <v>3131</v>
      </c>
      <c r="G3766" s="1476"/>
      <c r="H3766" s="1477"/>
      <c r="I3766" s="424">
        <v>10</v>
      </c>
      <c r="J3766" s="417">
        <v>2.4</v>
      </c>
      <c r="K3766" s="954">
        <f t="shared" si="33"/>
        <v>24</v>
      </c>
      <c r="M3766" s="271"/>
      <c r="N3766" s="271"/>
      <c r="O3766" s="271"/>
    </row>
    <row r="3767" spans="3:15" s="421" customFormat="1" ht="15.6" customHeight="1">
      <c r="C3767" s="391">
        <v>1789</v>
      </c>
      <c r="D3767" s="414" t="s">
        <v>2227</v>
      </c>
      <c r="E3767" s="417" t="s">
        <v>3167</v>
      </c>
      <c r="F3767" s="1475" t="s">
        <v>3131</v>
      </c>
      <c r="G3767" s="1476"/>
      <c r="H3767" s="1477"/>
      <c r="I3767" s="424">
        <v>20</v>
      </c>
      <c r="J3767" s="417">
        <v>2.4</v>
      </c>
      <c r="K3767" s="954">
        <f t="shared" si="33"/>
        <v>48</v>
      </c>
      <c r="M3767" s="271"/>
      <c r="N3767" s="271"/>
      <c r="O3767" s="271"/>
    </row>
    <row r="3768" spans="3:15" s="421" customFormat="1" ht="15.6" customHeight="1">
      <c r="C3768" s="391">
        <v>1790</v>
      </c>
      <c r="D3768" s="414" t="s">
        <v>2227</v>
      </c>
      <c r="E3768" s="417" t="s">
        <v>3167</v>
      </c>
      <c r="F3768" s="1475" t="s">
        <v>3131</v>
      </c>
      <c r="G3768" s="1476"/>
      <c r="H3768" s="1477"/>
      <c r="I3768" s="424">
        <v>1</v>
      </c>
      <c r="J3768" s="417">
        <v>2.4</v>
      </c>
      <c r="K3768" s="954">
        <f t="shared" si="33"/>
        <v>2.4</v>
      </c>
      <c r="M3768" s="271"/>
      <c r="N3768" s="271"/>
      <c r="O3768" s="271"/>
    </row>
    <row r="3769" spans="3:15" s="421" customFormat="1" ht="15.6" customHeight="1">
      <c r="C3769" s="391">
        <v>1791</v>
      </c>
      <c r="D3769" s="414" t="s">
        <v>2227</v>
      </c>
      <c r="E3769" s="417" t="s">
        <v>3167</v>
      </c>
      <c r="F3769" s="1475" t="s">
        <v>3131</v>
      </c>
      <c r="G3769" s="1476"/>
      <c r="H3769" s="1477"/>
      <c r="I3769" s="424">
        <v>48</v>
      </c>
      <c r="J3769" s="417">
        <v>2.4</v>
      </c>
      <c r="K3769" s="954">
        <f t="shared" si="33"/>
        <v>115.19999999999999</v>
      </c>
      <c r="M3769" s="271"/>
      <c r="N3769" s="271"/>
      <c r="O3769" s="271"/>
    </row>
    <row r="3770" spans="3:15" s="421" customFormat="1" ht="15.6" customHeight="1">
      <c r="C3770" s="391">
        <v>1792</v>
      </c>
      <c r="D3770" s="414" t="s">
        <v>2227</v>
      </c>
      <c r="E3770" s="417" t="s">
        <v>3167</v>
      </c>
      <c r="F3770" s="1475" t="s">
        <v>3131</v>
      </c>
      <c r="G3770" s="1476"/>
      <c r="H3770" s="1477"/>
      <c r="I3770" s="424">
        <v>15</v>
      </c>
      <c r="J3770" s="417">
        <v>2.4</v>
      </c>
      <c r="K3770" s="954">
        <f t="shared" si="33"/>
        <v>36</v>
      </c>
      <c r="M3770" s="271"/>
      <c r="N3770" s="271"/>
      <c r="O3770" s="271"/>
    </row>
    <row r="3771" spans="3:15" s="421" customFormat="1" ht="15.6" customHeight="1">
      <c r="C3771" s="391">
        <v>1793</v>
      </c>
      <c r="D3771" s="414" t="s">
        <v>2227</v>
      </c>
      <c r="E3771" s="417" t="s">
        <v>3167</v>
      </c>
      <c r="F3771" s="1475" t="s">
        <v>3131</v>
      </c>
      <c r="G3771" s="1476"/>
      <c r="H3771" s="1477"/>
      <c r="I3771" s="424">
        <v>26</v>
      </c>
      <c r="J3771" s="417">
        <v>2.4</v>
      </c>
      <c r="K3771" s="954">
        <f t="shared" si="33"/>
        <v>62.4</v>
      </c>
      <c r="M3771" s="271"/>
      <c r="N3771" s="271"/>
      <c r="O3771" s="271"/>
    </row>
    <row r="3772" spans="3:15" s="421" customFormat="1" ht="15.6" customHeight="1">
      <c r="C3772" s="391">
        <v>1794</v>
      </c>
      <c r="D3772" s="414" t="s">
        <v>2227</v>
      </c>
      <c r="E3772" s="417" t="s">
        <v>3168</v>
      </c>
      <c r="F3772" s="1475" t="s">
        <v>3147</v>
      </c>
      <c r="G3772" s="1476"/>
      <c r="H3772" s="1477"/>
      <c r="I3772" s="424">
        <v>3</v>
      </c>
      <c r="J3772" s="417">
        <v>2.4</v>
      </c>
      <c r="K3772" s="954">
        <f t="shared" si="33"/>
        <v>7.1999999999999993</v>
      </c>
      <c r="M3772" s="271"/>
      <c r="N3772" s="271"/>
      <c r="O3772" s="271"/>
    </row>
    <row r="3773" spans="3:15" s="421" customFormat="1" ht="15.6" customHeight="1">
      <c r="C3773" s="391">
        <v>1795</v>
      </c>
      <c r="D3773" s="414" t="s">
        <v>2227</v>
      </c>
      <c r="E3773" s="417" t="s">
        <v>3168</v>
      </c>
      <c r="F3773" s="1475" t="s">
        <v>3147</v>
      </c>
      <c r="G3773" s="1476"/>
      <c r="H3773" s="1477"/>
      <c r="I3773" s="424">
        <v>7</v>
      </c>
      <c r="J3773" s="417">
        <v>2.4</v>
      </c>
      <c r="K3773" s="954">
        <f t="shared" si="33"/>
        <v>16.8</v>
      </c>
      <c r="M3773" s="271"/>
      <c r="N3773" s="271"/>
      <c r="O3773" s="271"/>
    </row>
    <row r="3774" spans="3:15" s="421" customFormat="1" ht="15.6" customHeight="1">
      <c r="C3774" s="391">
        <v>1796</v>
      </c>
      <c r="D3774" s="414" t="s">
        <v>2227</v>
      </c>
      <c r="E3774" s="417" t="s">
        <v>3169</v>
      </c>
      <c r="F3774" s="1475" t="s">
        <v>3132</v>
      </c>
      <c r="G3774" s="1476"/>
      <c r="H3774" s="1477"/>
      <c r="I3774" s="424">
        <v>6</v>
      </c>
      <c r="J3774" s="417">
        <v>2.4</v>
      </c>
      <c r="K3774" s="954">
        <f t="shared" si="33"/>
        <v>14.399999999999999</v>
      </c>
      <c r="M3774" s="271"/>
      <c r="N3774" s="271"/>
      <c r="O3774" s="271"/>
    </row>
    <row r="3775" spans="3:15" s="421" customFormat="1" ht="15.6" customHeight="1">
      <c r="C3775" s="391">
        <v>1797</v>
      </c>
      <c r="D3775" s="414" t="s">
        <v>2227</v>
      </c>
      <c r="E3775" s="417" t="s">
        <v>3169</v>
      </c>
      <c r="F3775" s="1475" t="s">
        <v>3132</v>
      </c>
      <c r="G3775" s="1476"/>
      <c r="H3775" s="1477"/>
      <c r="I3775" s="424">
        <v>62</v>
      </c>
      <c r="J3775" s="417">
        <v>2.4</v>
      </c>
      <c r="K3775" s="954">
        <f t="shared" si="33"/>
        <v>148.79999999999998</v>
      </c>
      <c r="M3775" s="271"/>
      <c r="N3775" s="271"/>
      <c r="O3775" s="271"/>
    </row>
    <row r="3776" spans="3:15" s="421" customFormat="1" ht="15.6" customHeight="1">
      <c r="C3776" s="391">
        <v>1798</v>
      </c>
      <c r="D3776" s="414" t="s">
        <v>2227</v>
      </c>
      <c r="E3776" s="417" t="s">
        <v>3169</v>
      </c>
      <c r="F3776" s="1475" t="s">
        <v>3132</v>
      </c>
      <c r="G3776" s="1476"/>
      <c r="H3776" s="1477"/>
      <c r="I3776" s="424">
        <v>4</v>
      </c>
      <c r="J3776" s="417">
        <v>2.4</v>
      </c>
      <c r="K3776" s="954">
        <f t="shared" si="33"/>
        <v>9.6</v>
      </c>
      <c r="M3776" s="271"/>
      <c r="N3776" s="271"/>
      <c r="O3776" s="271"/>
    </row>
    <row r="3777" spans="3:15" s="421" customFormat="1" ht="15.6" customHeight="1">
      <c r="C3777" s="391">
        <v>1799</v>
      </c>
      <c r="D3777" s="414" t="s">
        <v>2227</v>
      </c>
      <c r="E3777" s="417" t="s">
        <v>3170</v>
      </c>
      <c r="F3777" s="1475" t="s">
        <v>3133</v>
      </c>
      <c r="G3777" s="1476"/>
      <c r="H3777" s="1477"/>
      <c r="I3777" s="424">
        <v>1</v>
      </c>
      <c r="J3777" s="417">
        <v>2.4</v>
      </c>
      <c r="K3777" s="954">
        <f t="shared" si="33"/>
        <v>2.4</v>
      </c>
      <c r="M3777" s="271"/>
      <c r="N3777" s="271"/>
      <c r="O3777" s="271"/>
    </row>
    <row r="3778" spans="3:15" s="421" customFormat="1" ht="15.6" customHeight="1">
      <c r="C3778" s="391">
        <v>1800</v>
      </c>
      <c r="D3778" s="414" t="s">
        <v>2227</v>
      </c>
      <c r="E3778" s="417" t="s">
        <v>3234</v>
      </c>
      <c r="F3778" s="1475" t="s">
        <v>3148</v>
      </c>
      <c r="G3778" s="1476"/>
      <c r="H3778" s="1477"/>
      <c r="I3778" s="424">
        <v>63</v>
      </c>
      <c r="J3778" s="417">
        <v>1.2</v>
      </c>
      <c r="K3778" s="954">
        <f t="shared" si="33"/>
        <v>75.599999999999994</v>
      </c>
      <c r="M3778" s="271"/>
      <c r="N3778" s="271"/>
      <c r="O3778" s="271"/>
    </row>
    <row r="3779" spans="3:15" s="421" customFormat="1" ht="15.6" customHeight="1">
      <c r="C3779" s="391">
        <v>1801</v>
      </c>
      <c r="D3779" s="414" t="s">
        <v>2227</v>
      </c>
      <c r="E3779" s="417" t="s">
        <v>3235</v>
      </c>
      <c r="F3779" s="1475" t="s">
        <v>3236</v>
      </c>
      <c r="G3779" s="1476"/>
      <c r="H3779" s="1477"/>
      <c r="I3779" s="424">
        <v>8</v>
      </c>
      <c r="J3779" s="417">
        <v>1.2</v>
      </c>
      <c r="K3779" s="954">
        <f t="shared" si="33"/>
        <v>9.6</v>
      </c>
      <c r="M3779" s="271"/>
      <c r="N3779" s="271"/>
      <c r="O3779" s="271"/>
    </row>
    <row r="3780" spans="3:15" s="421" customFormat="1" ht="15.6" customHeight="1">
      <c r="C3780" s="391">
        <v>1802</v>
      </c>
      <c r="D3780" s="414" t="s">
        <v>2227</v>
      </c>
      <c r="E3780" s="417" t="s">
        <v>3241</v>
      </c>
      <c r="F3780" s="1475" t="s">
        <v>2238</v>
      </c>
      <c r="G3780" s="1476"/>
      <c r="H3780" s="1477"/>
      <c r="I3780" s="424">
        <v>5</v>
      </c>
      <c r="J3780" s="417">
        <v>1</v>
      </c>
      <c r="K3780" s="954">
        <f t="shared" si="33"/>
        <v>5</v>
      </c>
      <c r="M3780" s="271"/>
      <c r="N3780" s="271"/>
      <c r="O3780" s="271"/>
    </row>
    <row r="3781" spans="3:15" s="421" customFormat="1" ht="15.6" customHeight="1">
      <c r="C3781" s="391">
        <v>1803</v>
      </c>
      <c r="D3781" s="414" t="s">
        <v>2227</v>
      </c>
      <c r="E3781" s="417" t="s">
        <v>3241</v>
      </c>
      <c r="F3781" s="1475" t="s">
        <v>2238</v>
      </c>
      <c r="G3781" s="1476"/>
      <c r="H3781" s="1477"/>
      <c r="I3781" s="424">
        <v>7</v>
      </c>
      <c r="J3781" s="417">
        <v>1</v>
      </c>
      <c r="K3781" s="954">
        <f t="shared" si="33"/>
        <v>7</v>
      </c>
      <c r="M3781" s="271"/>
      <c r="N3781" s="271"/>
      <c r="O3781" s="271"/>
    </row>
    <row r="3782" spans="3:15" s="421" customFormat="1" ht="15.6" customHeight="1">
      <c r="C3782" s="391">
        <v>1804</v>
      </c>
      <c r="D3782" s="414" t="s">
        <v>2227</v>
      </c>
      <c r="E3782" s="417" t="s">
        <v>3241</v>
      </c>
      <c r="F3782" s="1475" t="s">
        <v>2238</v>
      </c>
      <c r="G3782" s="1476"/>
      <c r="H3782" s="1477"/>
      <c r="I3782" s="424">
        <v>19</v>
      </c>
      <c r="J3782" s="417">
        <v>1</v>
      </c>
      <c r="K3782" s="954">
        <f t="shared" si="33"/>
        <v>19</v>
      </c>
      <c r="M3782" s="271"/>
      <c r="N3782" s="271"/>
      <c r="O3782" s="271"/>
    </row>
    <row r="3783" spans="3:15" s="421" customFormat="1" ht="15.6" customHeight="1">
      <c r="C3783" s="391">
        <v>1805</v>
      </c>
      <c r="D3783" s="414" t="s">
        <v>2227</v>
      </c>
      <c r="E3783" s="417" t="s">
        <v>3241</v>
      </c>
      <c r="F3783" s="1475" t="s">
        <v>2238</v>
      </c>
      <c r="G3783" s="1476"/>
      <c r="H3783" s="1477"/>
      <c r="I3783" s="424">
        <v>10</v>
      </c>
      <c r="J3783" s="417">
        <v>1</v>
      </c>
      <c r="K3783" s="954">
        <f t="shared" si="33"/>
        <v>10</v>
      </c>
      <c r="M3783" s="271"/>
      <c r="N3783" s="271"/>
      <c r="O3783" s="271"/>
    </row>
    <row r="3784" spans="3:15" s="421" customFormat="1" ht="15.6" customHeight="1">
      <c r="C3784" s="391">
        <v>1806</v>
      </c>
      <c r="D3784" s="414" t="s">
        <v>2227</v>
      </c>
      <c r="E3784" s="417" t="s">
        <v>3291</v>
      </c>
      <c r="F3784" s="1475" t="s">
        <v>3292</v>
      </c>
      <c r="G3784" s="1476"/>
      <c r="H3784" s="1477"/>
      <c r="I3784" s="424">
        <v>12</v>
      </c>
      <c r="J3784" s="417">
        <v>1</v>
      </c>
      <c r="K3784" s="954">
        <f t="shared" si="33"/>
        <v>12</v>
      </c>
      <c r="M3784" s="271"/>
      <c r="N3784" s="271"/>
      <c r="O3784" s="271"/>
    </row>
    <row r="3785" spans="3:15" s="421" customFormat="1" ht="15.6" customHeight="1">
      <c r="C3785" s="391">
        <v>1807</v>
      </c>
      <c r="D3785" s="414" t="s">
        <v>2227</v>
      </c>
      <c r="E3785" s="417" t="s">
        <v>3291</v>
      </c>
      <c r="F3785" s="1475" t="s">
        <v>3292</v>
      </c>
      <c r="G3785" s="1476"/>
      <c r="H3785" s="1477"/>
      <c r="I3785" s="424">
        <v>10</v>
      </c>
      <c r="J3785" s="417">
        <v>1</v>
      </c>
      <c r="K3785" s="954">
        <f t="shared" si="33"/>
        <v>10</v>
      </c>
      <c r="M3785" s="271"/>
      <c r="N3785" s="271"/>
      <c r="O3785" s="271"/>
    </row>
    <row r="3786" spans="3:15" s="421" customFormat="1" ht="15.6" customHeight="1">
      <c r="C3786" s="391">
        <v>1808</v>
      </c>
      <c r="D3786" s="414" t="s">
        <v>2227</v>
      </c>
      <c r="E3786" s="417" t="s">
        <v>3314</v>
      </c>
      <c r="F3786" s="1475" t="s">
        <v>3315</v>
      </c>
      <c r="G3786" s="1476"/>
      <c r="H3786" s="1477"/>
      <c r="I3786" s="424">
        <v>10</v>
      </c>
      <c r="J3786" s="417">
        <v>2.5</v>
      </c>
      <c r="K3786" s="954">
        <f t="shared" si="33"/>
        <v>25</v>
      </c>
      <c r="M3786" s="271"/>
      <c r="N3786" s="271"/>
      <c r="O3786" s="271"/>
    </row>
    <row r="3787" spans="3:15" s="421" customFormat="1" ht="15.6" customHeight="1">
      <c r="C3787" s="391">
        <v>1809</v>
      </c>
      <c r="D3787" s="414" t="s">
        <v>2227</v>
      </c>
      <c r="E3787" s="417" t="s">
        <v>3242</v>
      </c>
      <c r="F3787" s="1475" t="s">
        <v>3243</v>
      </c>
      <c r="G3787" s="1476"/>
      <c r="H3787" s="1477"/>
      <c r="I3787" s="424">
        <v>17</v>
      </c>
      <c r="J3787" s="417">
        <v>1.2</v>
      </c>
      <c r="K3787" s="954">
        <f t="shared" si="33"/>
        <v>20.399999999999999</v>
      </c>
      <c r="M3787" s="271"/>
      <c r="N3787" s="271"/>
      <c r="O3787" s="271"/>
    </row>
    <row r="3788" spans="3:15" s="421" customFormat="1" ht="15.6" customHeight="1">
      <c r="C3788" s="391">
        <v>1810</v>
      </c>
      <c r="D3788" s="414" t="s">
        <v>2227</v>
      </c>
      <c r="E3788" s="417" t="s">
        <v>3244</v>
      </c>
      <c r="F3788" s="1475" t="s">
        <v>3245</v>
      </c>
      <c r="G3788" s="1476"/>
      <c r="H3788" s="1477"/>
      <c r="I3788" s="424">
        <v>63</v>
      </c>
      <c r="J3788" s="417">
        <v>2.5</v>
      </c>
      <c r="K3788" s="954">
        <f t="shared" si="33"/>
        <v>157.5</v>
      </c>
      <c r="M3788" s="271"/>
      <c r="N3788" s="271"/>
      <c r="O3788" s="271"/>
    </row>
    <row r="3789" spans="3:15" s="421" customFormat="1" ht="15.6" customHeight="1">
      <c r="C3789" s="391">
        <v>1811</v>
      </c>
      <c r="D3789" s="414" t="s">
        <v>2227</v>
      </c>
      <c r="E3789" s="417" t="s">
        <v>3195</v>
      </c>
      <c r="F3789" s="1475" t="s">
        <v>1674</v>
      </c>
      <c r="G3789" s="1476"/>
      <c r="H3789" s="1477"/>
      <c r="I3789" s="424">
        <v>10</v>
      </c>
      <c r="J3789" s="417">
        <v>1.2</v>
      </c>
      <c r="K3789" s="954">
        <f t="shared" si="33"/>
        <v>12</v>
      </c>
      <c r="M3789" s="271"/>
      <c r="N3789" s="271"/>
      <c r="O3789" s="271"/>
    </row>
    <row r="3790" spans="3:15" s="421" customFormat="1" ht="15.6" customHeight="1">
      <c r="C3790" s="391">
        <v>1812</v>
      </c>
      <c r="D3790" s="414" t="s">
        <v>2227</v>
      </c>
      <c r="E3790" s="417" t="s">
        <v>3195</v>
      </c>
      <c r="F3790" s="1475" t="s">
        <v>1674</v>
      </c>
      <c r="G3790" s="1476"/>
      <c r="H3790" s="1477"/>
      <c r="I3790" s="424">
        <v>5</v>
      </c>
      <c r="J3790" s="417">
        <v>1.4</v>
      </c>
      <c r="K3790" s="954">
        <f t="shared" si="33"/>
        <v>7</v>
      </c>
      <c r="M3790" s="271"/>
      <c r="N3790" s="271"/>
      <c r="O3790" s="271"/>
    </row>
    <row r="3791" spans="3:15" s="421" customFormat="1" ht="15.6" customHeight="1">
      <c r="C3791" s="391">
        <v>1813</v>
      </c>
      <c r="D3791" s="414" t="s">
        <v>2227</v>
      </c>
      <c r="E3791" s="417" t="s">
        <v>3195</v>
      </c>
      <c r="F3791" s="1475" t="s">
        <v>1674</v>
      </c>
      <c r="G3791" s="1476"/>
      <c r="H3791" s="1477"/>
      <c r="I3791" s="424">
        <v>5</v>
      </c>
      <c r="J3791" s="417">
        <v>1.4</v>
      </c>
      <c r="K3791" s="954">
        <f t="shared" si="33"/>
        <v>7</v>
      </c>
      <c r="M3791" s="271"/>
      <c r="N3791" s="271"/>
      <c r="O3791" s="271"/>
    </row>
    <row r="3792" spans="3:15" s="421" customFormat="1" ht="15.6" customHeight="1">
      <c r="C3792" s="391">
        <v>1814</v>
      </c>
      <c r="D3792" s="414" t="s">
        <v>2227</v>
      </c>
      <c r="E3792" s="417" t="s">
        <v>3195</v>
      </c>
      <c r="F3792" s="1475" t="s">
        <v>1674</v>
      </c>
      <c r="G3792" s="1476"/>
      <c r="H3792" s="1477"/>
      <c r="I3792" s="424">
        <v>7</v>
      </c>
      <c r="J3792" s="417">
        <v>1.4</v>
      </c>
      <c r="K3792" s="954">
        <f t="shared" si="33"/>
        <v>9.7999999999999989</v>
      </c>
      <c r="M3792" s="271"/>
      <c r="N3792" s="271"/>
      <c r="O3792" s="271"/>
    </row>
    <row r="3793" spans="3:15" s="421" customFormat="1" ht="15.6" customHeight="1">
      <c r="C3793" s="391">
        <v>1815</v>
      </c>
      <c r="D3793" s="414" t="s">
        <v>2227</v>
      </c>
      <c r="E3793" s="417" t="s">
        <v>3195</v>
      </c>
      <c r="F3793" s="1475" t="s">
        <v>1674</v>
      </c>
      <c r="G3793" s="1476"/>
      <c r="H3793" s="1477"/>
      <c r="I3793" s="424">
        <v>6</v>
      </c>
      <c r="J3793" s="417">
        <v>1.4</v>
      </c>
      <c r="K3793" s="954">
        <f t="shared" si="33"/>
        <v>8.3999999999999986</v>
      </c>
      <c r="M3793" s="271"/>
      <c r="N3793" s="271"/>
      <c r="O3793" s="271"/>
    </row>
    <row r="3794" spans="3:15" s="421" customFormat="1" ht="15.6" customHeight="1">
      <c r="C3794" s="391">
        <v>1816</v>
      </c>
      <c r="D3794" s="414" t="s">
        <v>2227</v>
      </c>
      <c r="E3794" s="417" t="s">
        <v>3196</v>
      </c>
      <c r="F3794" s="1475" t="s">
        <v>3126</v>
      </c>
      <c r="G3794" s="1476"/>
      <c r="H3794" s="1477"/>
      <c r="I3794" s="424">
        <v>63</v>
      </c>
      <c r="J3794" s="417">
        <v>2.2000000000000002</v>
      </c>
      <c r="K3794" s="954">
        <f t="shared" si="33"/>
        <v>138.60000000000002</v>
      </c>
      <c r="M3794" s="271"/>
      <c r="N3794" s="271"/>
      <c r="O3794" s="271"/>
    </row>
    <row r="3795" spans="3:15" s="421" customFormat="1" ht="15.6" customHeight="1">
      <c r="C3795" s="391">
        <v>1817</v>
      </c>
      <c r="D3795" s="414" t="s">
        <v>2227</v>
      </c>
      <c r="E3795" s="417" t="s">
        <v>3197</v>
      </c>
      <c r="F3795" s="1475" t="s">
        <v>3137</v>
      </c>
      <c r="G3795" s="1476"/>
      <c r="H3795" s="1477"/>
      <c r="I3795" s="424">
        <v>30</v>
      </c>
      <c r="J3795" s="417">
        <v>0.6</v>
      </c>
      <c r="K3795" s="954">
        <f t="shared" si="33"/>
        <v>18</v>
      </c>
      <c r="M3795" s="271"/>
      <c r="N3795" s="271"/>
      <c r="O3795" s="271"/>
    </row>
    <row r="3796" spans="3:15" s="421" customFormat="1" ht="15.6" customHeight="1">
      <c r="C3796" s="391">
        <v>1818</v>
      </c>
      <c r="D3796" s="414" t="s">
        <v>2227</v>
      </c>
      <c r="E3796" s="417" t="s">
        <v>3197</v>
      </c>
      <c r="F3796" s="1475" t="s">
        <v>3137</v>
      </c>
      <c r="G3796" s="1476"/>
      <c r="H3796" s="1477"/>
      <c r="I3796" s="424">
        <v>100</v>
      </c>
      <c r="J3796" s="417">
        <v>0.6</v>
      </c>
      <c r="K3796" s="954">
        <f t="shared" si="33"/>
        <v>60</v>
      </c>
      <c r="M3796" s="271"/>
      <c r="N3796" s="271"/>
      <c r="O3796" s="271"/>
    </row>
    <row r="3797" spans="3:15" s="421" customFormat="1" ht="15.6" customHeight="1">
      <c r="C3797" s="391">
        <v>1819</v>
      </c>
      <c r="D3797" s="414" t="s">
        <v>2227</v>
      </c>
      <c r="E3797" s="417" t="s">
        <v>3197</v>
      </c>
      <c r="F3797" s="1475" t="s">
        <v>3137</v>
      </c>
      <c r="G3797" s="1476"/>
      <c r="H3797" s="1477"/>
      <c r="I3797" s="424">
        <v>12</v>
      </c>
      <c r="J3797" s="417">
        <v>0.6</v>
      </c>
      <c r="K3797" s="954">
        <f t="shared" si="33"/>
        <v>7.1999999999999993</v>
      </c>
      <c r="M3797" s="271"/>
      <c r="N3797" s="271"/>
      <c r="O3797" s="271"/>
    </row>
    <row r="3798" spans="3:15" s="421" customFormat="1" ht="15.6" customHeight="1">
      <c r="C3798" s="391">
        <v>1820</v>
      </c>
      <c r="D3798" s="414" t="s">
        <v>2227</v>
      </c>
      <c r="E3798" s="417" t="s">
        <v>3197</v>
      </c>
      <c r="F3798" s="1475" t="s">
        <v>3137</v>
      </c>
      <c r="G3798" s="1476"/>
      <c r="H3798" s="1477"/>
      <c r="I3798" s="424">
        <v>65</v>
      </c>
      <c r="J3798" s="417">
        <v>0.6</v>
      </c>
      <c r="K3798" s="954">
        <f t="shared" si="33"/>
        <v>39</v>
      </c>
      <c r="M3798" s="271"/>
      <c r="N3798" s="271"/>
      <c r="O3798" s="271"/>
    </row>
    <row r="3799" spans="3:15" s="421" customFormat="1" ht="15.6" customHeight="1">
      <c r="C3799" s="391">
        <v>1821</v>
      </c>
      <c r="D3799" s="414" t="s">
        <v>2227</v>
      </c>
      <c r="E3799" s="417" t="s">
        <v>3197</v>
      </c>
      <c r="F3799" s="1475" t="s">
        <v>3137</v>
      </c>
      <c r="G3799" s="1476"/>
      <c r="H3799" s="1477"/>
      <c r="I3799" s="424">
        <v>10</v>
      </c>
      <c r="J3799" s="417">
        <v>0.6</v>
      </c>
      <c r="K3799" s="954">
        <f t="shared" ref="K3799:K3862" si="34">I3799*J3799</f>
        <v>6</v>
      </c>
      <c r="M3799" s="271"/>
      <c r="N3799" s="271"/>
      <c r="O3799" s="271"/>
    </row>
    <row r="3800" spans="3:15" s="421" customFormat="1" ht="15.6" customHeight="1">
      <c r="C3800" s="391">
        <v>1822</v>
      </c>
      <c r="D3800" s="414" t="s">
        <v>2227</v>
      </c>
      <c r="E3800" s="417" t="s">
        <v>3197</v>
      </c>
      <c r="F3800" s="1475" t="s">
        <v>3137</v>
      </c>
      <c r="G3800" s="1476"/>
      <c r="H3800" s="1477"/>
      <c r="I3800" s="424">
        <v>5</v>
      </c>
      <c r="J3800" s="417">
        <v>0.6</v>
      </c>
      <c r="K3800" s="954">
        <f t="shared" si="34"/>
        <v>3</v>
      </c>
      <c r="M3800" s="271"/>
      <c r="N3800" s="271"/>
      <c r="O3800" s="271"/>
    </row>
    <row r="3801" spans="3:15" s="421" customFormat="1" ht="15.6" customHeight="1">
      <c r="C3801" s="391">
        <v>1823</v>
      </c>
      <c r="D3801" s="414" t="s">
        <v>2227</v>
      </c>
      <c r="E3801" s="417" t="s">
        <v>3197</v>
      </c>
      <c r="F3801" s="1475" t="s">
        <v>3137</v>
      </c>
      <c r="G3801" s="1476"/>
      <c r="H3801" s="1477"/>
      <c r="I3801" s="424">
        <v>5</v>
      </c>
      <c r="J3801" s="417">
        <v>0.6</v>
      </c>
      <c r="K3801" s="954">
        <f t="shared" si="34"/>
        <v>3</v>
      </c>
      <c r="M3801" s="271"/>
      <c r="N3801" s="271"/>
      <c r="O3801" s="271"/>
    </row>
    <row r="3802" spans="3:15" s="421" customFormat="1" ht="15.6" customHeight="1">
      <c r="C3802" s="391">
        <v>1824</v>
      </c>
      <c r="D3802" s="414" t="s">
        <v>2227</v>
      </c>
      <c r="E3802" s="417" t="s">
        <v>3197</v>
      </c>
      <c r="F3802" s="1475" t="s">
        <v>3137</v>
      </c>
      <c r="G3802" s="1476"/>
      <c r="H3802" s="1477"/>
      <c r="I3802" s="424">
        <v>7</v>
      </c>
      <c r="J3802" s="417">
        <v>0.6</v>
      </c>
      <c r="K3802" s="954">
        <f t="shared" si="34"/>
        <v>4.2</v>
      </c>
      <c r="M3802" s="271"/>
      <c r="N3802" s="271"/>
      <c r="O3802" s="271"/>
    </row>
    <row r="3803" spans="3:15" s="421" customFormat="1" ht="15.6" customHeight="1">
      <c r="C3803" s="391">
        <v>1825</v>
      </c>
      <c r="D3803" s="414" t="s">
        <v>2227</v>
      </c>
      <c r="E3803" s="417" t="s">
        <v>3197</v>
      </c>
      <c r="F3803" s="1475" t="s">
        <v>3137</v>
      </c>
      <c r="G3803" s="1476"/>
      <c r="H3803" s="1477"/>
      <c r="I3803" s="424">
        <v>6</v>
      </c>
      <c r="J3803" s="417">
        <v>0.6</v>
      </c>
      <c r="K3803" s="954">
        <f t="shared" si="34"/>
        <v>3.5999999999999996</v>
      </c>
      <c r="M3803" s="271"/>
      <c r="N3803" s="271"/>
      <c r="O3803" s="271"/>
    </row>
    <row r="3804" spans="3:15" s="421" customFormat="1" ht="15.6" customHeight="1">
      <c r="C3804" s="391">
        <v>1826</v>
      </c>
      <c r="D3804" s="414" t="s">
        <v>2227</v>
      </c>
      <c r="E3804" s="417" t="s">
        <v>3197</v>
      </c>
      <c r="F3804" s="1475" t="s">
        <v>3137</v>
      </c>
      <c r="G3804" s="1476"/>
      <c r="H3804" s="1477"/>
      <c r="I3804" s="424">
        <v>10</v>
      </c>
      <c r="J3804" s="417">
        <v>0.6</v>
      </c>
      <c r="K3804" s="954">
        <f t="shared" si="34"/>
        <v>6</v>
      </c>
      <c r="M3804" s="271"/>
      <c r="N3804" s="271"/>
      <c r="O3804" s="271"/>
    </row>
    <row r="3805" spans="3:15" s="421" customFormat="1" ht="15.6" customHeight="1">
      <c r="C3805" s="391">
        <v>1827</v>
      </c>
      <c r="D3805" s="414" t="s">
        <v>2227</v>
      </c>
      <c r="E3805" s="417" t="s">
        <v>3254</v>
      </c>
      <c r="F3805" s="1475" t="s">
        <v>3255</v>
      </c>
      <c r="G3805" s="1476"/>
      <c r="H3805" s="1477"/>
      <c r="I3805" s="424">
        <v>7</v>
      </c>
      <c r="J3805" s="417">
        <v>1</v>
      </c>
      <c r="K3805" s="954">
        <f t="shared" si="34"/>
        <v>7</v>
      </c>
      <c r="M3805" s="271"/>
      <c r="N3805" s="271"/>
      <c r="O3805" s="271"/>
    </row>
    <row r="3806" spans="3:15" s="421" customFormat="1" ht="15.6" customHeight="1">
      <c r="C3806" s="391">
        <v>1828</v>
      </c>
      <c r="D3806" s="414" t="s">
        <v>2227</v>
      </c>
      <c r="E3806" s="417" t="s">
        <v>3316</v>
      </c>
      <c r="F3806" s="1475" t="s">
        <v>3317</v>
      </c>
      <c r="G3806" s="1476"/>
      <c r="H3806" s="1477"/>
      <c r="I3806" s="424">
        <v>1</v>
      </c>
      <c r="J3806" s="417">
        <v>1</v>
      </c>
      <c r="K3806" s="954">
        <f t="shared" si="34"/>
        <v>1</v>
      </c>
      <c r="M3806" s="271"/>
      <c r="N3806" s="271"/>
      <c r="O3806" s="271"/>
    </row>
    <row r="3807" spans="3:15" s="421" customFormat="1" ht="15.6" customHeight="1">
      <c r="C3807" s="391">
        <v>1829</v>
      </c>
      <c r="D3807" s="414" t="s">
        <v>2227</v>
      </c>
      <c r="E3807" s="417" t="s">
        <v>3258</v>
      </c>
      <c r="F3807" s="1475" t="s">
        <v>3259</v>
      </c>
      <c r="G3807" s="1476"/>
      <c r="H3807" s="1477"/>
      <c r="I3807" s="424">
        <v>4</v>
      </c>
      <c r="J3807" s="417">
        <v>1.2</v>
      </c>
      <c r="K3807" s="954">
        <f t="shared" si="34"/>
        <v>4.8</v>
      </c>
      <c r="M3807" s="271"/>
      <c r="N3807" s="271"/>
      <c r="O3807" s="271"/>
    </row>
    <row r="3808" spans="3:15" s="421" customFormat="1" ht="15.6" customHeight="1">
      <c r="C3808" s="391">
        <v>1830</v>
      </c>
      <c r="D3808" s="414" t="s">
        <v>2227</v>
      </c>
      <c r="E3808" s="417" t="s">
        <v>3258</v>
      </c>
      <c r="F3808" s="1475" t="s">
        <v>3259</v>
      </c>
      <c r="G3808" s="1476"/>
      <c r="H3808" s="1477"/>
      <c r="I3808" s="424">
        <v>2</v>
      </c>
      <c r="J3808" s="417">
        <v>1.2</v>
      </c>
      <c r="K3808" s="954">
        <f t="shared" si="34"/>
        <v>2.4</v>
      </c>
      <c r="M3808" s="271"/>
      <c r="N3808" s="271"/>
      <c r="O3808" s="271"/>
    </row>
    <row r="3809" spans="3:15" s="421" customFormat="1" ht="15.6" customHeight="1">
      <c r="C3809" s="391">
        <v>1831</v>
      </c>
      <c r="D3809" s="414" t="s">
        <v>2227</v>
      </c>
      <c r="E3809" s="417" t="s">
        <v>3199</v>
      </c>
      <c r="F3809" s="1475" t="s">
        <v>3200</v>
      </c>
      <c r="G3809" s="1476"/>
      <c r="H3809" s="1477"/>
      <c r="I3809" s="424">
        <v>40</v>
      </c>
      <c r="J3809" s="417">
        <v>3.5</v>
      </c>
      <c r="K3809" s="954">
        <f t="shared" si="34"/>
        <v>140</v>
      </c>
      <c r="M3809" s="271"/>
      <c r="N3809" s="271"/>
      <c r="O3809" s="271"/>
    </row>
    <row r="3810" spans="3:15" s="421" customFormat="1" ht="15.6" customHeight="1">
      <c r="C3810" s="391">
        <v>1832</v>
      </c>
      <c r="D3810" s="414" t="s">
        <v>2227</v>
      </c>
      <c r="E3810" s="417" t="s">
        <v>3199</v>
      </c>
      <c r="F3810" s="1475" t="s">
        <v>3200</v>
      </c>
      <c r="G3810" s="1476"/>
      <c r="H3810" s="1477"/>
      <c r="I3810" s="424">
        <v>105</v>
      </c>
      <c r="J3810" s="417">
        <v>3.5</v>
      </c>
      <c r="K3810" s="954">
        <f t="shared" si="34"/>
        <v>367.5</v>
      </c>
      <c r="M3810" s="271"/>
      <c r="N3810" s="271"/>
      <c r="O3810" s="271"/>
    </row>
    <row r="3811" spans="3:15" s="421" customFormat="1" ht="15.6" customHeight="1">
      <c r="C3811" s="391">
        <v>1833</v>
      </c>
      <c r="D3811" s="414" t="s">
        <v>2227</v>
      </c>
      <c r="E3811" s="417" t="s">
        <v>3199</v>
      </c>
      <c r="F3811" s="1475" t="s">
        <v>3200</v>
      </c>
      <c r="G3811" s="1476"/>
      <c r="H3811" s="1477"/>
      <c r="I3811" s="424">
        <v>12</v>
      </c>
      <c r="J3811" s="417">
        <v>3.5</v>
      </c>
      <c r="K3811" s="954">
        <f t="shared" si="34"/>
        <v>42</v>
      </c>
      <c r="M3811" s="271"/>
      <c r="N3811" s="271"/>
      <c r="O3811" s="271"/>
    </row>
    <row r="3812" spans="3:15" s="421" customFormat="1" ht="15.6" customHeight="1">
      <c r="C3812" s="391">
        <v>1834</v>
      </c>
      <c r="D3812" s="414" t="s">
        <v>2227</v>
      </c>
      <c r="E3812" s="417" t="s">
        <v>3199</v>
      </c>
      <c r="F3812" s="1475" t="s">
        <v>3200</v>
      </c>
      <c r="G3812" s="1476"/>
      <c r="H3812" s="1477"/>
      <c r="I3812" s="424">
        <v>10</v>
      </c>
      <c r="J3812" s="417">
        <v>3.5</v>
      </c>
      <c r="K3812" s="954">
        <f t="shared" si="34"/>
        <v>35</v>
      </c>
      <c r="M3812" s="271"/>
      <c r="N3812" s="271"/>
      <c r="O3812" s="271"/>
    </row>
    <row r="3813" spans="3:15" s="421" customFormat="1" ht="15.6" customHeight="1">
      <c r="C3813" s="391">
        <v>1835</v>
      </c>
      <c r="D3813" s="414" t="s">
        <v>2227</v>
      </c>
      <c r="E3813" s="417" t="s">
        <v>3318</v>
      </c>
      <c r="F3813" s="1475" t="s">
        <v>3141</v>
      </c>
      <c r="G3813" s="1476"/>
      <c r="H3813" s="1477"/>
      <c r="I3813" s="424">
        <v>100</v>
      </c>
      <c r="J3813" s="417">
        <v>3.5</v>
      </c>
      <c r="K3813" s="954">
        <f t="shared" si="34"/>
        <v>350</v>
      </c>
      <c r="M3813" s="271"/>
      <c r="N3813" s="271"/>
      <c r="O3813" s="271"/>
    </row>
    <row r="3814" spans="3:15" s="421" customFormat="1" ht="15.6" customHeight="1">
      <c r="C3814" s="391">
        <v>1836</v>
      </c>
      <c r="D3814" s="414" t="s">
        <v>2227</v>
      </c>
      <c r="E3814" s="417" t="s">
        <v>3318</v>
      </c>
      <c r="F3814" s="1475" t="s">
        <v>3141</v>
      </c>
      <c r="G3814" s="1476"/>
      <c r="H3814" s="1477"/>
      <c r="I3814" s="424">
        <v>12</v>
      </c>
      <c r="J3814" s="417">
        <v>3.5</v>
      </c>
      <c r="K3814" s="954">
        <f t="shared" si="34"/>
        <v>42</v>
      </c>
      <c r="M3814" s="271"/>
      <c r="N3814" s="271"/>
      <c r="O3814" s="271"/>
    </row>
    <row r="3815" spans="3:15" s="421" customFormat="1" ht="15.6" customHeight="1">
      <c r="C3815" s="391">
        <v>1837</v>
      </c>
      <c r="D3815" s="414" t="s">
        <v>2227</v>
      </c>
      <c r="E3815" s="417" t="s">
        <v>3319</v>
      </c>
      <c r="F3815" s="1475" t="s">
        <v>2239</v>
      </c>
      <c r="G3815" s="1476"/>
      <c r="H3815" s="1477"/>
      <c r="I3815" s="424">
        <v>20</v>
      </c>
      <c r="J3815" s="417">
        <v>3</v>
      </c>
      <c r="K3815" s="954">
        <f t="shared" si="34"/>
        <v>60</v>
      </c>
      <c r="M3815" s="271"/>
      <c r="N3815" s="271"/>
      <c r="O3815" s="271"/>
    </row>
    <row r="3816" spans="3:15" s="421" customFormat="1" ht="15.6" customHeight="1">
      <c r="C3816" s="391">
        <v>1838</v>
      </c>
      <c r="D3816" s="414" t="s">
        <v>2227</v>
      </c>
      <c r="E3816" s="417" t="s">
        <v>3319</v>
      </c>
      <c r="F3816" s="1475" t="s">
        <v>2239</v>
      </c>
      <c r="G3816" s="1476"/>
      <c r="H3816" s="1477"/>
      <c r="I3816" s="424">
        <v>23</v>
      </c>
      <c r="J3816" s="417">
        <v>3</v>
      </c>
      <c r="K3816" s="954">
        <f t="shared" si="34"/>
        <v>69</v>
      </c>
      <c r="M3816" s="271"/>
      <c r="N3816" s="271"/>
      <c r="O3816" s="271"/>
    </row>
    <row r="3817" spans="3:15" s="421" customFormat="1" ht="15.6" customHeight="1">
      <c r="C3817" s="391">
        <v>1839</v>
      </c>
      <c r="D3817" s="414" t="s">
        <v>2227</v>
      </c>
      <c r="E3817" s="417" t="s">
        <v>3319</v>
      </c>
      <c r="F3817" s="1475" t="s">
        <v>2239</v>
      </c>
      <c r="G3817" s="1476"/>
      <c r="H3817" s="1477"/>
      <c r="I3817" s="424">
        <v>10</v>
      </c>
      <c r="J3817" s="417">
        <v>3</v>
      </c>
      <c r="K3817" s="954">
        <f t="shared" si="34"/>
        <v>30</v>
      </c>
      <c r="M3817" s="271"/>
      <c r="N3817" s="271"/>
      <c r="O3817" s="271"/>
    </row>
    <row r="3818" spans="3:15" s="421" customFormat="1" ht="15.6" customHeight="1">
      <c r="C3818" s="391">
        <v>1840</v>
      </c>
      <c r="D3818" s="414" t="s">
        <v>2227</v>
      </c>
      <c r="E3818" s="417" t="s">
        <v>3319</v>
      </c>
      <c r="F3818" s="1475" t="s">
        <v>2239</v>
      </c>
      <c r="G3818" s="1476"/>
      <c r="H3818" s="1477"/>
      <c r="I3818" s="424">
        <v>5</v>
      </c>
      <c r="J3818" s="417">
        <v>3</v>
      </c>
      <c r="K3818" s="954">
        <f t="shared" si="34"/>
        <v>15</v>
      </c>
      <c r="M3818" s="271"/>
      <c r="N3818" s="271"/>
      <c r="O3818" s="271"/>
    </row>
    <row r="3819" spans="3:15" s="421" customFormat="1" ht="15.6" customHeight="1">
      <c r="C3819" s="391">
        <v>1841</v>
      </c>
      <c r="D3819" s="414" t="s">
        <v>2227</v>
      </c>
      <c r="E3819" s="417" t="s">
        <v>3319</v>
      </c>
      <c r="F3819" s="1475" t="s">
        <v>2239</v>
      </c>
      <c r="G3819" s="1476"/>
      <c r="H3819" s="1477"/>
      <c r="I3819" s="424">
        <v>5</v>
      </c>
      <c r="J3819" s="417">
        <v>3</v>
      </c>
      <c r="K3819" s="954">
        <f t="shared" si="34"/>
        <v>15</v>
      </c>
      <c r="M3819" s="271"/>
      <c r="N3819" s="271"/>
      <c r="O3819" s="271"/>
    </row>
    <row r="3820" spans="3:15" s="421" customFormat="1" ht="15.6" customHeight="1">
      <c r="C3820" s="391">
        <v>1842</v>
      </c>
      <c r="D3820" s="414" t="s">
        <v>2227</v>
      </c>
      <c r="E3820" s="417" t="s">
        <v>3319</v>
      </c>
      <c r="F3820" s="1475" t="s">
        <v>2239</v>
      </c>
      <c r="G3820" s="1476"/>
      <c r="H3820" s="1477"/>
      <c r="I3820" s="424">
        <v>7</v>
      </c>
      <c r="J3820" s="417">
        <v>3</v>
      </c>
      <c r="K3820" s="954">
        <f t="shared" si="34"/>
        <v>21</v>
      </c>
      <c r="M3820" s="271"/>
      <c r="N3820" s="271"/>
      <c r="O3820" s="271"/>
    </row>
    <row r="3821" spans="3:15" s="421" customFormat="1" ht="15.6" customHeight="1">
      <c r="C3821" s="391">
        <v>1843</v>
      </c>
      <c r="D3821" s="414" t="s">
        <v>2227</v>
      </c>
      <c r="E3821" s="417" t="s">
        <v>3319</v>
      </c>
      <c r="F3821" s="1475" t="s">
        <v>2239</v>
      </c>
      <c r="G3821" s="1476"/>
      <c r="H3821" s="1477"/>
      <c r="I3821" s="424">
        <v>19</v>
      </c>
      <c r="J3821" s="417">
        <v>3</v>
      </c>
      <c r="K3821" s="954">
        <f t="shared" si="34"/>
        <v>57</v>
      </c>
      <c r="M3821" s="271"/>
      <c r="N3821" s="271"/>
      <c r="O3821" s="271"/>
    </row>
    <row r="3822" spans="3:15" s="421" customFormat="1" ht="15.6" customHeight="1">
      <c r="C3822" s="391">
        <v>1844</v>
      </c>
      <c r="D3822" s="414" t="s">
        <v>2227</v>
      </c>
      <c r="E3822" s="417" t="s">
        <v>3319</v>
      </c>
      <c r="F3822" s="1475" t="s">
        <v>2239</v>
      </c>
      <c r="G3822" s="1476"/>
      <c r="H3822" s="1477"/>
      <c r="I3822" s="424">
        <v>10</v>
      </c>
      <c r="J3822" s="417">
        <v>3</v>
      </c>
      <c r="K3822" s="954">
        <f t="shared" si="34"/>
        <v>30</v>
      </c>
      <c r="M3822" s="271"/>
      <c r="N3822" s="271"/>
      <c r="O3822" s="271"/>
    </row>
    <row r="3823" spans="3:15" s="421" customFormat="1" ht="15.6" customHeight="1">
      <c r="C3823" s="391">
        <v>1845</v>
      </c>
      <c r="D3823" s="414" t="s">
        <v>2227</v>
      </c>
      <c r="E3823" s="417" t="s">
        <v>3266</v>
      </c>
      <c r="F3823" s="1475" t="s">
        <v>3142</v>
      </c>
      <c r="G3823" s="1476"/>
      <c r="H3823" s="1477"/>
      <c r="I3823" s="424">
        <v>70</v>
      </c>
      <c r="J3823" s="417">
        <v>1.2</v>
      </c>
      <c r="K3823" s="954">
        <f t="shared" si="34"/>
        <v>84</v>
      </c>
      <c r="M3823" s="271"/>
      <c r="N3823" s="271"/>
      <c r="O3823" s="271"/>
    </row>
    <row r="3824" spans="3:15" s="421" customFormat="1" ht="15.6" customHeight="1">
      <c r="C3824" s="391">
        <v>1846</v>
      </c>
      <c r="D3824" s="414" t="s">
        <v>2227</v>
      </c>
      <c r="E3824" s="417" t="s">
        <v>3211</v>
      </c>
      <c r="F3824" s="1475" t="s">
        <v>3212</v>
      </c>
      <c r="G3824" s="1476"/>
      <c r="H3824" s="1477"/>
      <c r="I3824" s="424">
        <v>30</v>
      </c>
      <c r="J3824" s="417">
        <v>1</v>
      </c>
      <c r="K3824" s="954">
        <f t="shared" si="34"/>
        <v>30</v>
      </c>
      <c r="M3824" s="271"/>
      <c r="N3824" s="271"/>
      <c r="O3824" s="271"/>
    </row>
    <row r="3825" spans="3:15" s="421" customFormat="1" ht="15.6" customHeight="1">
      <c r="C3825" s="391">
        <v>1847</v>
      </c>
      <c r="D3825" s="414" t="s">
        <v>2227</v>
      </c>
      <c r="E3825" s="417" t="s">
        <v>3211</v>
      </c>
      <c r="F3825" s="1475" t="s">
        <v>3212</v>
      </c>
      <c r="G3825" s="1476"/>
      <c r="H3825" s="1477"/>
      <c r="I3825" s="424">
        <v>12</v>
      </c>
      <c r="J3825" s="417">
        <v>1</v>
      </c>
      <c r="K3825" s="954">
        <f t="shared" si="34"/>
        <v>12</v>
      </c>
      <c r="M3825" s="271"/>
      <c r="N3825" s="271"/>
      <c r="O3825" s="271"/>
    </row>
    <row r="3826" spans="3:15" s="421" customFormat="1" ht="15.6" customHeight="1">
      <c r="C3826" s="391">
        <v>1848</v>
      </c>
      <c r="D3826" s="414" t="s">
        <v>2227</v>
      </c>
      <c r="E3826" s="417" t="s">
        <v>3211</v>
      </c>
      <c r="F3826" s="1475" t="s">
        <v>3212</v>
      </c>
      <c r="G3826" s="1476"/>
      <c r="H3826" s="1477"/>
      <c r="I3826" s="424">
        <v>190</v>
      </c>
      <c r="J3826" s="417">
        <v>1</v>
      </c>
      <c r="K3826" s="954">
        <f t="shared" si="34"/>
        <v>190</v>
      </c>
      <c r="M3826" s="271"/>
      <c r="N3826" s="271"/>
      <c r="O3826" s="271"/>
    </row>
    <row r="3827" spans="3:15" s="421" customFormat="1" ht="15.6" customHeight="1">
      <c r="C3827" s="391">
        <v>1849</v>
      </c>
      <c r="D3827" s="414" t="s">
        <v>2227</v>
      </c>
      <c r="E3827" s="417" t="s">
        <v>3211</v>
      </c>
      <c r="F3827" s="1475" t="s">
        <v>3212</v>
      </c>
      <c r="G3827" s="1476"/>
      <c r="H3827" s="1477"/>
      <c r="I3827" s="424">
        <v>5</v>
      </c>
      <c r="J3827" s="417">
        <v>1</v>
      </c>
      <c r="K3827" s="954">
        <f t="shared" si="34"/>
        <v>5</v>
      </c>
      <c r="M3827" s="271"/>
      <c r="N3827" s="271"/>
      <c r="O3827" s="271"/>
    </row>
    <row r="3828" spans="3:15" s="421" customFormat="1" ht="15.6" customHeight="1">
      <c r="C3828" s="391">
        <v>1850</v>
      </c>
      <c r="D3828" s="414" t="s">
        <v>2227</v>
      </c>
      <c r="E3828" s="417" t="s">
        <v>3320</v>
      </c>
      <c r="F3828" s="1475" t="s">
        <v>3276</v>
      </c>
      <c r="G3828" s="1476"/>
      <c r="H3828" s="1477"/>
      <c r="I3828" s="424">
        <v>10</v>
      </c>
      <c r="J3828" s="417">
        <v>1</v>
      </c>
      <c r="K3828" s="954">
        <f t="shared" si="34"/>
        <v>10</v>
      </c>
      <c r="M3828" s="271"/>
      <c r="N3828" s="271"/>
      <c r="O3828" s="271"/>
    </row>
    <row r="3829" spans="3:15" s="421" customFormat="1" ht="15.6" customHeight="1">
      <c r="C3829" s="391">
        <v>1851</v>
      </c>
      <c r="D3829" s="414" t="s">
        <v>2227</v>
      </c>
      <c r="E3829" s="417" t="s">
        <v>3213</v>
      </c>
      <c r="F3829" s="1475" t="s">
        <v>2236</v>
      </c>
      <c r="G3829" s="1476"/>
      <c r="H3829" s="1477"/>
      <c r="I3829" s="424">
        <v>25</v>
      </c>
      <c r="J3829" s="417">
        <v>1</v>
      </c>
      <c r="K3829" s="954">
        <f t="shared" si="34"/>
        <v>25</v>
      </c>
      <c r="M3829" s="271"/>
      <c r="N3829" s="271"/>
      <c r="O3829" s="271"/>
    </row>
    <row r="3830" spans="3:15" s="421" customFormat="1" ht="15.6" customHeight="1">
      <c r="C3830" s="391">
        <v>1852</v>
      </c>
      <c r="D3830" s="414" t="s">
        <v>2227</v>
      </c>
      <c r="E3830" s="417" t="s">
        <v>3213</v>
      </c>
      <c r="F3830" s="1475" t="s">
        <v>2236</v>
      </c>
      <c r="G3830" s="1476"/>
      <c r="H3830" s="1477"/>
      <c r="I3830" s="424">
        <v>67</v>
      </c>
      <c r="J3830" s="417">
        <v>1</v>
      </c>
      <c r="K3830" s="954">
        <f t="shared" si="34"/>
        <v>67</v>
      </c>
      <c r="M3830" s="271"/>
      <c r="N3830" s="271"/>
      <c r="O3830" s="271"/>
    </row>
    <row r="3831" spans="3:15" s="421" customFormat="1" ht="15.6" customHeight="1">
      <c r="C3831" s="391">
        <v>1853</v>
      </c>
      <c r="D3831" s="414" t="s">
        <v>2227</v>
      </c>
      <c r="E3831" s="417" t="s">
        <v>3213</v>
      </c>
      <c r="F3831" s="1475" t="s">
        <v>2236</v>
      </c>
      <c r="G3831" s="1476"/>
      <c r="H3831" s="1477"/>
      <c r="I3831" s="424">
        <v>8</v>
      </c>
      <c r="J3831" s="417">
        <v>1</v>
      </c>
      <c r="K3831" s="954">
        <f t="shared" si="34"/>
        <v>8</v>
      </c>
      <c r="M3831" s="271"/>
      <c r="N3831" s="271"/>
      <c r="O3831" s="271"/>
    </row>
    <row r="3832" spans="3:15" s="421" customFormat="1" ht="15.6" customHeight="1">
      <c r="C3832" s="391">
        <v>1854</v>
      </c>
      <c r="D3832" s="414" t="s">
        <v>2227</v>
      </c>
      <c r="E3832" s="417" t="s">
        <v>3213</v>
      </c>
      <c r="F3832" s="1475" t="s">
        <v>2236</v>
      </c>
      <c r="G3832" s="1476"/>
      <c r="H3832" s="1477"/>
      <c r="I3832" s="424">
        <v>6</v>
      </c>
      <c r="J3832" s="417">
        <v>1</v>
      </c>
      <c r="K3832" s="954">
        <f t="shared" si="34"/>
        <v>6</v>
      </c>
      <c r="M3832" s="271"/>
      <c r="N3832" s="271"/>
      <c r="O3832" s="271"/>
    </row>
    <row r="3833" spans="3:15" s="421" customFormat="1" ht="15.6" customHeight="1">
      <c r="C3833" s="391">
        <v>1855</v>
      </c>
      <c r="D3833" s="414" t="s">
        <v>2227</v>
      </c>
      <c r="E3833" s="417" t="s">
        <v>3213</v>
      </c>
      <c r="F3833" s="1475" t="s">
        <v>2236</v>
      </c>
      <c r="G3833" s="1476"/>
      <c r="H3833" s="1477"/>
      <c r="I3833" s="424">
        <v>3</v>
      </c>
      <c r="J3833" s="417">
        <v>1</v>
      </c>
      <c r="K3833" s="954">
        <f t="shared" si="34"/>
        <v>3</v>
      </c>
      <c r="M3833" s="271"/>
      <c r="N3833" s="271"/>
      <c r="O3833" s="271"/>
    </row>
    <row r="3834" spans="3:15" s="421" customFormat="1" ht="15.6" customHeight="1">
      <c r="C3834" s="391">
        <v>1856</v>
      </c>
      <c r="D3834" s="414" t="s">
        <v>2227</v>
      </c>
      <c r="E3834" s="417" t="s">
        <v>3213</v>
      </c>
      <c r="F3834" s="1475" t="s">
        <v>2236</v>
      </c>
      <c r="G3834" s="1476"/>
      <c r="H3834" s="1477"/>
      <c r="I3834" s="424">
        <v>1</v>
      </c>
      <c r="J3834" s="417">
        <v>1</v>
      </c>
      <c r="K3834" s="954">
        <f t="shared" si="34"/>
        <v>1</v>
      </c>
      <c r="M3834" s="271"/>
      <c r="N3834" s="271"/>
      <c r="O3834" s="271"/>
    </row>
    <row r="3835" spans="3:15" s="421" customFormat="1" ht="15.6" customHeight="1">
      <c r="C3835" s="391">
        <v>1857</v>
      </c>
      <c r="D3835" s="414" t="s">
        <v>2227</v>
      </c>
      <c r="E3835" s="417" t="s">
        <v>3213</v>
      </c>
      <c r="F3835" s="1475" t="s">
        <v>2236</v>
      </c>
      <c r="G3835" s="1476"/>
      <c r="H3835" s="1477"/>
      <c r="I3835" s="424">
        <v>5</v>
      </c>
      <c r="J3835" s="417">
        <v>1</v>
      </c>
      <c r="K3835" s="954">
        <f t="shared" si="34"/>
        <v>5</v>
      </c>
      <c r="M3835" s="271"/>
      <c r="N3835" s="271"/>
      <c r="O3835" s="271"/>
    </row>
    <row r="3836" spans="3:15" s="421" customFormat="1" ht="15.6" customHeight="1">
      <c r="C3836" s="391">
        <v>1858</v>
      </c>
      <c r="D3836" s="414" t="s">
        <v>2227</v>
      </c>
      <c r="E3836" s="417" t="s">
        <v>3213</v>
      </c>
      <c r="F3836" s="1475" t="s">
        <v>2236</v>
      </c>
      <c r="G3836" s="1476"/>
      <c r="H3836" s="1477"/>
      <c r="I3836" s="424">
        <v>7</v>
      </c>
      <c r="J3836" s="417">
        <v>1</v>
      </c>
      <c r="K3836" s="954">
        <f t="shared" si="34"/>
        <v>7</v>
      </c>
      <c r="M3836" s="271"/>
      <c r="N3836" s="271"/>
      <c r="O3836" s="271"/>
    </row>
    <row r="3837" spans="3:15" s="421" customFormat="1" ht="15.6" customHeight="1">
      <c r="C3837" s="391">
        <v>1859</v>
      </c>
      <c r="D3837" s="414" t="s">
        <v>2227</v>
      </c>
      <c r="E3837" s="417" t="s">
        <v>3213</v>
      </c>
      <c r="F3837" s="1475" t="s">
        <v>2236</v>
      </c>
      <c r="G3837" s="1476"/>
      <c r="H3837" s="1477"/>
      <c r="I3837" s="424">
        <v>19</v>
      </c>
      <c r="J3837" s="417">
        <v>1</v>
      </c>
      <c r="K3837" s="954">
        <f t="shared" si="34"/>
        <v>19</v>
      </c>
      <c r="M3837" s="271"/>
      <c r="N3837" s="271"/>
      <c r="O3837" s="271"/>
    </row>
    <row r="3838" spans="3:15" s="421" customFormat="1" ht="15.6" customHeight="1">
      <c r="C3838" s="391">
        <v>1860</v>
      </c>
      <c r="D3838" s="414" t="s">
        <v>2227</v>
      </c>
      <c r="E3838" s="417" t="s">
        <v>3277</v>
      </c>
      <c r="F3838" s="1475" t="s">
        <v>3278</v>
      </c>
      <c r="G3838" s="1476"/>
      <c r="H3838" s="1477"/>
      <c r="I3838" s="424">
        <v>5</v>
      </c>
      <c r="J3838" s="417">
        <v>1</v>
      </c>
      <c r="K3838" s="954">
        <f t="shared" si="34"/>
        <v>5</v>
      </c>
      <c r="M3838" s="271"/>
      <c r="N3838" s="271"/>
      <c r="O3838" s="271"/>
    </row>
    <row r="3839" spans="3:15" s="421" customFormat="1" ht="15.6" customHeight="1">
      <c r="C3839" s="391">
        <v>1861</v>
      </c>
      <c r="D3839" s="414" t="s">
        <v>2227</v>
      </c>
      <c r="E3839" s="417" t="s">
        <v>3277</v>
      </c>
      <c r="F3839" s="1475" t="s">
        <v>3278</v>
      </c>
      <c r="G3839" s="1476"/>
      <c r="H3839" s="1477"/>
      <c r="I3839" s="424">
        <v>19</v>
      </c>
      <c r="J3839" s="417">
        <v>1</v>
      </c>
      <c r="K3839" s="954">
        <f t="shared" si="34"/>
        <v>19</v>
      </c>
      <c r="M3839" s="271"/>
      <c r="N3839" s="271"/>
      <c r="O3839" s="271"/>
    </row>
    <row r="3840" spans="3:15" s="421" customFormat="1" ht="15.6" customHeight="1">
      <c r="C3840" s="391">
        <v>1862</v>
      </c>
      <c r="D3840" s="414" t="s">
        <v>2227</v>
      </c>
      <c r="E3840" s="417" t="s">
        <v>3277</v>
      </c>
      <c r="F3840" s="1475" t="s">
        <v>3278</v>
      </c>
      <c r="G3840" s="1476"/>
      <c r="H3840" s="1477"/>
      <c r="I3840" s="424">
        <v>10</v>
      </c>
      <c r="J3840" s="417">
        <v>1</v>
      </c>
      <c r="K3840" s="954">
        <f t="shared" si="34"/>
        <v>10</v>
      </c>
      <c r="M3840" s="271"/>
      <c r="N3840" s="271"/>
      <c r="O3840" s="271"/>
    </row>
    <row r="3841" spans="3:15" s="421" customFormat="1" ht="15.6" customHeight="1">
      <c r="C3841" s="391">
        <v>1863</v>
      </c>
      <c r="D3841" s="414" t="s">
        <v>2227</v>
      </c>
      <c r="E3841" s="417" t="s">
        <v>3214</v>
      </c>
      <c r="F3841" s="1475" t="s">
        <v>3129</v>
      </c>
      <c r="G3841" s="1476"/>
      <c r="H3841" s="1477"/>
      <c r="I3841" s="424">
        <v>10</v>
      </c>
      <c r="J3841" s="417">
        <v>1.5</v>
      </c>
      <c r="K3841" s="954">
        <f t="shared" si="34"/>
        <v>15</v>
      </c>
      <c r="M3841" s="271"/>
      <c r="N3841" s="271"/>
      <c r="O3841" s="271"/>
    </row>
    <row r="3842" spans="3:15" s="421" customFormat="1" ht="15.6" customHeight="1">
      <c r="C3842" s="391">
        <v>1864</v>
      </c>
      <c r="D3842" s="414" t="s">
        <v>2227</v>
      </c>
      <c r="E3842" s="417" t="s">
        <v>3214</v>
      </c>
      <c r="F3842" s="1475" t="s">
        <v>3129</v>
      </c>
      <c r="G3842" s="1476"/>
      <c r="H3842" s="1477"/>
      <c r="I3842" s="424">
        <v>39</v>
      </c>
      <c r="J3842" s="417">
        <v>1.5</v>
      </c>
      <c r="K3842" s="954">
        <f t="shared" si="34"/>
        <v>58.5</v>
      </c>
      <c r="M3842" s="271"/>
      <c r="N3842" s="271"/>
      <c r="O3842" s="271"/>
    </row>
    <row r="3843" spans="3:15" s="421" customFormat="1" ht="15.6" customHeight="1">
      <c r="C3843" s="391">
        <v>1865</v>
      </c>
      <c r="D3843" s="414" t="s">
        <v>2227</v>
      </c>
      <c r="E3843" s="417" t="s">
        <v>3215</v>
      </c>
      <c r="F3843" s="1475" t="s">
        <v>2237</v>
      </c>
      <c r="G3843" s="1476"/>
      <c r="H3843" s="1477"/>
      <c r="I3843" s="424">
        <v>30</v>
      </c>
      <c r="J3843" s="417">
        <v>1.2</v>
      </c>
      <c r="K3843" s="954">
        <f t="shared" si="34"/>
        <v>36</v>
      </c>
      <c r="M3843" s="271"/>
      <c r="N3843" s="271"/>
      <c r="O3843" s="271"/>
    </row>
    <row r="3844" spans="3:15" s="421" customFormat="1" ht="15.6" customHeight="1">
      <c r="C3844" s="391">
        <v>1866</v>
      </c>
      <c r="D3844" s="414" t="s">
        <v>2227</v>
      </c>
      <c r="E3844" s="417" t="s">
        <v>3215</v>
      </c>
      <c r="F3844" s="1475" t="s">
        <v>2237</v>
      </c>
      <c r="G3844" s="1476"/>
      <c r="H3844" s="1477"/>
      <c r="I3844" s="424">
        <v>100</v>
      </c>
      <c r="J3844" s="417">
        <v>1.2</v>
      </c>
      <c r="K3844" s="954">
        <f t="shared" si="34"/>
        <v>120</v>
      </c>
      <c r="M3844" s="271"/>
      <c r="N3844" s="271"/>
      <c r="O3844" s="271"/>
    </row>
    <row r="3845" spans="3:15" s="421" customFormat="1" ht="15.6" customHeight="1">
      <c r="C3845" s="391">
        <v>1867</v>
      </c>
      <c r="D3845" s="414" t="s">
        <v>2227</v>
      </c>
      <c r="E3845" s="417" t="s">
        <v>3215</v>
      </c>
      <c r="F3845" s="1475" t="s">
        <v>2237</v>
      </c>
      <c r="G3845" s="1476"/>
      <c r="H3845" s="1477"/>
      <c r="I3845" s="424">
        <v>12</v>
      </c>
      <c r="J3845" s="417">
        <v>1.2</v>
      </c>
      <c r="K3845" s="954">
        <f t="shared" si="34"/>
        <v>14.399999999999999</v>
      </c>
      <c r="M3845" s="271"/>
      <c r="N3845" s="271"/>
      <c r="O3845" s="271"/>
    </row>
    <row r="3846" spans="3:15" s="421" customFormat="1" ht="15.6" customHeight="1">
      <c r="C3846" s="391">
        <v>1868</v>
      </c>
      <c r="D3846" s="414" t="s">
        <v>2227</v>
      </c>
      <c r="E3846" s="417" t="s">
        <v>3215</v>
      </c>
      <c r="F3846" s="1475" t="s">
        <v>2237</v>
      </c>
      <c r="G3846" s="1476"/>
      <c r="H3846" s="1477"/>
      <c r="I3846" s="424">
        <v>69</v>
      </c>
      <c r="J3846" s="417">
        <v>1.2</v>
      </c>
      <c r="K3846" s="954">
        <f t="shared" si="34"/>
        <v>82.8</v>
      </c>
      <c r="M3846" s="271"/>
      <c r="N3846" s="271"/>
      <c r="O3846" s="271"/>
    </row>
    <row r="3847" spans="3:15" s="421" customFormat="1" ht="15.6" customHeight="1">
      <c r="C3847" s="391">
        <v>1869</v>
      </c>
      <c r="D3847" s="414" t="s">
        <v>2227</v>
      </c>
      <c r="E3847" s="417" t="s">
        <v>3215</v>
      </c>
      <c r="F3847" s="1475" t="s">
        <v>2237</v>
      </c>
      <c r="G3847" s="1476"/>
      <c r="H3847" s="1477"/>
      <c r="I3847" s="424">
        <v>5</v>
      </c>
      <c r="J3847" s="417">
        <v>1.2</v>
      </c>
      <c r="K3847" s="954">
        <f t="shared" si="34"/>
        <v>6</v>
      </c>
      <c r="M3847" s="271"/>
      <c r="N3847" s="271"/>
      <c r="O3847" s="271"/>
    </row>
    <row r="3848" spans="3:15" s="421" customFormat="1" ht="15.6" customHeight="1">
      <c r="C3848" s="391">
        <v>1870</v>
      </c>
      <c r="D3848" s="414" t="s">
        <v>2227</v>
      </c>
      <c r="E3848" s="417" t="s">
        <v>3215</v>
      </c>
      <c r="F3848" s="1475" t="s">
        <v>2237</v>
      </c>
      <c r="G3848" s="1476"/>
      <c r="H3848" s="1477"/>
      <c r="I3848" s="424">
        <v>5</v>
      </c>
      <c r="J3848" s="417">
        <v>1.2</v>
      </c>
      <c r="K3848" s="954">
        <f t="shared" si="34"/>
        <v>6</v>
      </c>
      <c r="M3848" s="271"/>
      <c r="N3848" s="271"/>
      <c r="O3848" s="271"/>
    </row>
    <row r="3849" spans="3:15" s="421" customFormat="1" ht="15.6" customHeight="1">
      <c r="C3849" s="391">
        <v>1871</v>
      </c>
      <c r="D3849" s="414" t="s">
        <v>2227</v>
      </c>
      <c r="E3849" s="417" t="s">
        <v>3215</v>
      </c>
      <c r="F3849" s="1475" t="s">
        <v>2237</v>
      </c>
      <c r="G3849" s="1476"/>
      <c r="H3849" s="1477"/>
      <c r="I3849" s="424">
        <v>7</v>
      </c>
      <c r="J3849" s="417">
        <v>1.2</v>
      </c>
      <c r="K3849" s="954">
        <f t="shared" si="34"/>
        <v>8.4</v>
      </c>
      <c r="M3849" s="271"/>
      <c r="N3849" s="271"/>
      <c r="O3849" s="271"/>
    </row>
    <row r="3850" spans="3:15" s="421" customFormat="1" ht="15.6" customHeight="1">
      <c r="C3850" s="391">
        <v>1872</v>
      </c>
      <c r="D3850" s="414" t="s">
        <v>2227</v>
      </c>
      <c r="E3850" s="417" t="s">
        <v>3215</v>
      </c>
      <c r="F3850" s="1475" t="s">
        <v>2237</v>
      </c>
      <c r="G3850" s="1476"/>
      <c r="H3850" s="1477"/>
      <c r="I3850" s="424">
        <v>19</v>
      </c>
      <c r="J3850" s="417">
        <v>1.2</v>
      </c>
      <c r="K3850" s="954">
        <f t="shared" si="34"/>
        <v>22.8</v>
      </c>
      <c r="M3850" s="271"/>
      <c r="N3850" s="271"/>
      <c r="O3850" s="271"/>
    </row>
    <row r="3851" spans="3:15" s="421" customFormat="1" ht="15.6" customHeight="1">
      <c r="C3851" s="391">
        <v>1873</v>
      </c>
      <c r="D3851" s="414" t="s">
        <v>2227</v>
      </c>
      <c r="E3851" s="417" t="s">
        <v>3215</v>
      </c>
      <c r="F3851" s="1475" t="s">
        <v>2237</v>
      </c>
      <c r="G3851" s="1476"/>
      <c r="H3851" s="1477"/>
      <c r="I3851" s="424">
        <v>10</v>
      </c>
      <c r="J3851" s="417">
        <v>1.2</v>
      </c>
      <c r="K3851" s="954">
        <f t="shared" si="34"/>
        <v>12</v>
      </c>
      <c r="M3851" s="271"/>
      <c r="N3851" s="271"/>
      <c r="O3851" s="271"/>
    </row>
    <row r="3852" spans="3:15" s="421" customFormat="1" ht="15.6" customHeight="1">
      <c r="C3852" s="391">
        <v>1874</v>
      </c>
      <c r="D3852" s="414" t="s">
        <v>2227</v>
      </c>
      <c r="E3852" s="417" t="s">
        <v>3321</v>
      </c>
      <c r="F3852" s="1475" t="s">
        <v>3322</v>
      </c>
      <c r="G3852" s="1476"/>
      <c r="H3852" s="1477"/>
      <c r="I3852" s="424">
        <v>10</v>
      </c>
      <c r="J3852" s="417">
        <v>1.2</v>
      </c>
      <c r="K3852" s="954">
        <f t="shared" si="34"/>
        <v>12</v>
      </c>
      <c r="M3852" s="271"/>
      <c r="N3852" s="271"/>
      <c r="O3852" s="271"/>
    </row>
    <row r="3853" spans="3:15" s="421" customFormat="1" ht="15.6" customHeight="1">
      <c r="C3853" s="391">
        <v>1875</v>
      </c>
      <c r="D3853" s="414" t="s">
        <v>2227</v>
      </c>
      <c r="E3853" s="417" t="s">
        <v>3321</v>
      </c>
      <c r="F3853" s="1475" t="s">
        <v>3322</v>
      </c>
      <c r="G3853" s="1476"/>
      <c r="H3853" s="1477"/>
      <c r="I3853" s="424">
        <v>6</v>
      </c>
      <c r="J3853" s="417">
        <v>1.2</v>
      </c>
      <c r="K3853" s="954">
        <f t="shared" si="34"/>
        <v>7.1999999999999993</v>
      </c>
      <c r="M3853" s="271"/>
      <c r="N3853" s="271"/>
      <c r="O3853" s="271"/>
    </row>
    <row r="3854" spans="3:15" s="421" customFormat="1" ht="15.6" customHeight="1">
      <c r="C3854" s="391">
        <v>1876</v>
      </c>
      <c r="D3854" s="414" t="s">
        <v>2227</v>
      </c>
      <c r="E3854" s="417" t="s">
        <v>3323</v>
      </c>
      <c r="F3854" s="1475" t="s">
        <v>3324</v>
      </c>
      <c r="G3854" s="1476"/>
      <c r="H3854" s="1477"/>
      <c r="I3854" s="424">
        <v>170</v>
      </c>
      <c r="J3854" s="417">
        <v>1.2</v>
      </c>
      <c r="K3854" s="954">
        <f t="shared" si="34"/>
        <v>204</v>
      </c>
      <c r="M3854" s="271"/>
      <c r="N3854" s="271"/>
      <c r="O3854" s="271"/>
    </row>
    <row r="3855" spans="3:15" s="421" customFormat="1" ht="15.6" customHeight="1">
      <c r="C3855" s="391">
        <v>1877</v>
      </c>
      <c r="D3855" s="414" t="s">
        <v>2227</v>
      </c>
      <c r="E3855" s="417" t="s">
        <v>3325</v>
      </c>
      <c r="F3855" s="1475" t="s">
        <v>3326</v>
      </c>
      <c r="G3855" s="1476"/>
      <c r="H3855" s="1477"/>
      <c r="I3855" s="424">
        <v>2</v>
      </c>
      <c r="J3855" s="417">
        <v>1.2</v>
      </c>
      <c r="K3855" s="954">
        <f t="shared" si="34"/>
        <v>2.4</v>
      </c>
      <c r="M3855" s="271"/>
      <c r="N3855" s="271"/>
      <c r="O3855" s="271"/>
    </row>
    <row r="3856" spans="3:15" s="421" customFormat="1" ht="15.6" customHeight="1">
      <c r="C3856" s="391">
        <v>1878</v>
      </c>
      <c r="D3856" s="414" t="s">
        <v>2227</v>
      </c>
      <c r="E3856" s="417" t="s">
        <v>3327</v>
      </c>
      <c r="F3856" s="1475" t="s">
        <v>3328</v>
      </c>
      <c r="G3856" s="1476"/>
      <c r="H3856" s="1477"/>
      <c r="I3856" s="424">
        <v>1</v>
      </c>
      <c r="J3856" s="417">
        <v>1.2</v>
      </c>
      <c r="K3856" s="954">
        <f t="shared" si="34"/>
        <v>1.2</v>
      </c>
      <c r="M3856" s="271"/>
      <c r="N3856" s="271"/>
      <c r="O3856" s="271"/>
    </row>
    <row r="3857" spans="3:15" s="421" customFormat="1" ht="15.6" customHeight="1">
      <c r="C3857" s="391">
        <v>1879</v>
      </c>
      <c r="D3857" s="414" t="s">
        <v>2227</v>
      </c>
      <c r="E3857" s="417" t="s">
        <v>3327</v>
      </c>
      <c r="F3857" s="1475" t="s">
        <v>3328</v>
      </c>
      <c r="G3857" s="1476"/>
      <c r="H3857" s="1477"/>
      <c r="I3857" s="424">
        <v>2</v>
      </c>
      <c r="J3857" s="417">
        <v>1.2</v>
      </c>
      <c r="K3857" s="954">
        <f t="shared" si="34"/>
        <v>2.4</v>
      </c>
      <c r="M3857" s="271"/>
      <c r="N3857" s="271"/>
      <c r="O3857" s="271"/>
    </row>
    <row r="3858" spans="3:15" s="421" customFormat="1" ht="15.6" customHeight="1">
      <c r="C3858" s="391">
        <v>1880</v>
      </c>
      <c r="D3858" s="414" t="s">
        <v>2227</v>
      </c>
      <c r="E3858" s="417" t="s">
        <v>3329</v>
      </c>
      <c r="F3858" s="1475" t="s">
        <v>3330</v>
      </c>
      <c r="G3858" s="1476"/>
      <c r="H3858" s="1477"/>
      <c r="I3858" s="424">
        <v>2</v>
      </c>
      <c r="J3858" s="417">
        <v>1.8</v>
      </c>
      <c r="K3858" s="954">
        <f t="shared" si="34"/>
        <v>3.6</v>
      </c>
      <c r="M3858" s="271"/>
      <c r="N3858" s="271"/>
      <c r="O3858" s="271"/>
    </row>
    <row r="3859" spans="3:15" s="421" customFormat="1" ht="15.6" customHeight="1">
      <c r="C3859" s="391">
        <v>1881</v>
      </c>
      <c r="D3859" s="414" t="s">
        <v>2227</v>
      </c>
      <c r="E3859" s="417" t="s">
        <v>3173</v>
      </c>
      <c r="F3859" s="1475" t="s">
        <v>3125</v>
      </c>
      <c r="G3859" s="1476"/>
      <c r="H3859" s="1477"/>
      <c r="I3859" s="424">
        <v>41</v>
      </c>
      <c r="J3859" s="417">
        <v>0.1</v>
      </c>
      <c r="K3859" s="954">
        <f t="shared" si="34"/>
        <v>4.1000000000000005</v>
      </c>
      <c r="M3859" s="271"/>
      <c r="N3859" s="271"/>
      <c r="O3859" s="271"/>
    </row>
    <row r="3860" spans="3:15" s="421" customFormat="1" ht="15.6" customHeight="1">
      <c r="C3860" s="391">
        <v>1882</v>
      </c>
      <c r="D3860" s="414" t="s">
        <v>2227</v>
      </c>
      <c r="E3860" s="417" t="s">
        <v>3174</v>
      </c>
      <c r="F3860" s="1475" t="s">
        <v>3108</v>
      </c>
      <c r="G3860" s="1476"/>
      <c r="H3860" s="1477"/>
      <c r="I3860" s="424">
        <v>36</v>
      </c>
      <c r="J3860" s="417">
        <v>0.8</v>
      </c>
      <c r="K3860" s="954">
        <f t="shared" si="34"/>
        <v>28.8</v>
      </c>
      <c r="M3860" s="271"/>
      <c r="N3860" s="271"/>
      <c r="O3860" s="271"/>
    </row>
    <row r="3861" spans="3:15" s="421" customFormat="1" ht="15.6" customHeight="1">
      <c r="C3861" s="391">
        <v>1883</v>
      </c>
      <c r="D3861" s="414" t="s">
        <v>2227</v>
      </c>
      <c r="E3861" s="417" t="s">
        <v>3174</v>
      </c>
      <c r="F3861" s="1475" t="s">
        <v>3108</v>
      </c>
      <c r="G3861" s="1476"/>
      <c r="H3861" s="1477"/>
      <c r="I3861" s="424">
        <v>36</v>
      </c>
      <c r="J3861" s="417">
        <v>0.8</v>
      </c>
      <c r="K3861" s="954">
        <f t="shared" si="34"/>
        <v>28.8</v>
      </c>
      <c r="M3861" s="271"/>
      <c r="N3861" s="271"/>
      <c r="O3861" s="271"/>
    </row>
    <row r="3862" spans="3:15" s="421" customFormat="1" ht="15.6" customHeight="1">
      <c r="C3862" s="391">
        <v>1884</v>
      </c>
      <c r="D3862" s="414" t="s">
        <v>2227</v>
      </c>
      <c r="E3862" s="417" t="s">
        <v>3174</v>
      </c>
      <c r="F3862" s="1475" t="s">
        <v>3108</v>
      </c>
      <c r="G3862" s="1476"/>
      <c r="H3862" s="1477"/>
      <c r="I3862" s="424">
        <v>36</v>
      </c>
      <c r="J3862" s="417">
        <v>0.8</v>
      </c>
      <c r="K3862" s="954">
        <f t="shared" si="34"/>
        <v>28.8</v>
      </c>
      <c r="M3862" s="271"/>
      <c r="N3862" s="271"/>
      <c r="O3862" s="271"/>
    </row>
    <row r="3863" spans="3:15" s="421" customFormat="1" ht="15.6" customHeight="1">
      <c r="C3863" s="391">
        <v>1885</v>
      </c>
      <c r="D3863" s="414" t="s">
        <v>2227</v>
      </c>
      <c r="E3863" s="417" t="s">
        <v>3174</v>
      </c>
      <c r="F3863" s="1475" t="s">
        <v>3108</v>
      </c>
      <c r="G3863" s="1476"/>
      <c r="H3863" s="1477"/>
      <c r="I3863" s="424">
        <v>36</v>
      </c>
      <c r="J3863" s="417">
        <v>0.8</v>
      </c>
      <c r="K3863" s="954">
        <f t="shared" ref="K3863:K3926" si="35">I3863*J3863</f>
        <v>28.8</v>
      </c>
      <c r="M3863" s="271"/>
      <c r="N3863" s="271"/>
      <c r="O3863" s="271"/>
    </row>
    <row r="3864" spans="3:15" s="421" customFormat="1" ht="15.6" customHeight="1">
      <c r="C3864" s="391">
        <v>1886</v>
      </c>
      <c r="D3864" s="414" t="s">
        <v>2227</v>
      </c>
      <c r="E3864" s="417" t="s">
        <v>3174</v>
      </c>
      <c r="F3864" s="1475" t="s">
        <v>3108</v>
      </c>
      <c r="G3864" s="1476"/>
      <c r="H3864" s="1477"/>
      <c r="I3864" s="424">
        <v>33</v>
      </c>
      <c r="J3864" s="417">
        <v>0.8</v>
      </c>
      <c r="K3864" s="954">
        <f t="shared" si="35"/>
        <v>26.400000000000002</v>
      </c>
      <c r="M3864" s="271"/>
      <c r="N3864" s="271"/>
      <c r="O3864" s="271"/>
    </row>
    <row r="3865" spans="3:15" s="421" customFormat="1" ht="15.6" customHeight="1">
      <c r="C3865" s="391">
        <v>1887</v>
      </c>
      <c r="D3865" s="414" t="s">
        <v>2227</v>
      </c>
      <c r="E3865" s="417" t="s">
        <v>3174</v>
      </c>
      <c r="F3865" s="1475" t="s">
        <v>3108</v>
      </c>
      <c r="G3865" s="1476"/>
      <c r="H3865" s="1477"/>
      <c r="I3865" s="424">
        <v>20</v>
      </c>
      <c r="J3865" s="417">
        <v>0.8</v>
      </c>
      <c r="K3865" s="954">
        <f t="shared" si="35"/>
        <v>16</v>
      </c>
      <c r="M3865" s="271"/>
      <c r="N3865" s="271"/>
      <c r="O3865" s="271"/>
    </row>
    <row r="3866" spans="3:15" s="421" customFormat="1" ht="15.6" customHeight="1">
      <c r="C3866" s="391">
        <v>1888</v>
      </c>
      <c r="D3866" s="414" t="s">
        <v>2227</v>
      </c>
      <c r="E3866" s="417" t="s">
        <v>3174</v>
      </c>
      <c r="F3866" s="1475" t="s">
        <v>3108</v>
      </c>
      <c r="G3866" s="1476"/>
      <c r="H3866" s="1477"/>
      <c r="I3866" s="424">
        <v>15</v>
      </c>
      <c r="J3866" s="417">
        <v>0.8</v>
      </c>
      <c r="K3866" s="954">
        <f t="shared" si="35"/>
        <v>12</v>
      </c>
      <c r="M3866" s="271"/>
      <c r="N3866" s="271"/>
      <c r="O3866" s="271"/>
    </row>
    <row r="3867" spans="3:15" s="421" customFormat="1" ht="15.6" customHeight="1">
      <c r="C3867" s="391">
        <v>1889</v>
      </c>
      <c r="D3867" s="414" t="s">
        <v>2227</v>
      </c>
      <c r="E3867" s="417" t="s">
        <v>3174</v>
      </c>
      <c r="F3867" s="1475" t="s">
        <v>3108</v>
      </c>
      <c r="G3867" s="1476"/>
      <c r="H3867" s="1477"/>
      <c r="I3867" s="424">
        <v>22</v>
      </c>
      <c r="J3867" s="417">
        <v>0.8</v>
      </c>
      <c r="K3867" s="954">
        <f t="shared" si="35"/>
        <v>17.600000000000001</v>
      </c>
      <c r="M3867" s="271"/>
      <c r="N3867" s="271"/>
      <c r="O3867" s="271"/>
    </row>
    <row r="3868" spans="3:15" s="421" customFormat="1" ht="15.6" customHeight="1">
      <c r="C3868" s="391">
        <v>1890</v>
      </c>
      <c r="D3868" s="414" t="s">
        <v>2227</v>
      </c>
      <c r="E3868" s="417" t="s">
        <v>3175</v>
      </c>
      <c r="F3868" s="1475" t="s">
        <v>3109</v>
      </c>
      <c r="G3868" s="1476"/>
      <c r="H3868" s="1477"/>
      <c r="I3868" s="424">
        <v>51</v>
      </c>
      <c r="J3868" s="417">
        <v>0.8</v>
      </c>
      <c r="K3868" s="954">
        <f t="shared" si="35"/>
        <v>40.800000000000004</v>
      </c>
      <c r="M3868" s="271"/>
      <c r="N3868" s="271"/>
      <c r="O3868" s="271"/>
    </row>
    <row r="3869" spans="3:15" s="421" customFormat="1" ht="15.6" customHeight="1">
      <c r="C3869" s="391">
        <v>1891</v>
      </c>
      <c r="D3869" s="414" t="s">
        <v>2227</v>
      </c>
      <c r="E3869" s="417" t="s">
        <v>3175</v>
      </c>
      <c r="F3869" s="1475" t="s">
        <v>3109</v>
      </c>
      <c r="G3869" s="1476"/>
      <c r="H3869" s="1477"/>
      <c r="I3869" s="424">
        <v>8</v>
      </c>
      <c r="J3869" s="417">
        <v>0.8</v>
      </c>
      <c r="K3869" s="954">
        <f t="shared" si="35"/>
        <v>6.4</v>
      </c>
      <c r="M3869" s="271"/>
      <c r="N3869" s="271"/>
      <c r="O3869" s="271"/>
    </row>
    <row r="3870" spans="3:15" s="421" customFormat="1" ht="15.6" customHeight="1">
      <c r="C3870" s="391">
        <v>1892</v>
      </c>
      <c r="D3870" s="414" t="s">
        <v>2227</v>
      </c>
      <c r="E3870" s="417" t="s">
        <v>3176</v>
      </c>
      <c r="F3870" s="1475" t="s">
        <v>3110</v>
      </c>
      <c r="G3870" s="1476"/>
      <c r="H3870" s="1477"/>
      <c r="I3870" s="424">
        <v>2</v>
      </c>
      <c r="J3870" s="417">
        <v>0.8</v>
      </c>
      <c r="K3870" s="954">
        <f t="shared" si="35"/>
        <v>1.6</v>
      </c>
      <c r="M3870" s="271"/>
      <c r="N3870" s="271"/>
      <c r="O3870" s="271"/>
    </row>
    <row r="3871" spans="3:15" s="421" customFormat="1" ht="15.6" customHeight="1">
      <c r="C3871" s="391">
        <v>1893</v>
      </c>
      <c r="D3871" s="414" t="s">
        <v>2227</v>
      </c>
      <c r="E3871" s="417" t="s">
        <v>3176</v>
      </c>
      <c r="F3871" s="1475" t="s">
        <v>3110</v>
      </c>
      <c r="G3871" s="1476"/>
      <c r="H3871" s="1477"/>
      <c r="I3871" s="424">
        <v>58</v>
      </c>
      <c r="J3871" s="417">
        <v>0.8</v>
      </c>
      <c r="K3871" s="954">
        <f t="shared" si="35"/>
        <v>46.400000000000006</v>
      </c>
      <c r="M3871" s="271"/>
      <c r="N3871" s="271"/>
      <c r="O3871" s="271"/>
    </row>
    <row r="3872" spans="3:15" s="421" customFormat="1" ht="15.6" customHeight="1">
      <c r="C3872" s="391">
        <v>1894</v>
      </c>
      <c r="D3872" s="414" t="s">
        <v>2227</v>
      </c>
      <c r="E3872" s="417" t="s">
        <v>3176</v>
      </c>
      <c r="F3872" s="1475" t="s">
        <v>3110</v>
      </c>
      <c r="G3872" s="1476"/>
      <c r="H3872" s="1477"/>
      <c r="I3872" s="424">
        <v>15</v>
      </c>
      <c r="J3872" s="417">
        <v>0.8</v>
      </c>
      <c r="K3872" s="954">
        <f t="shared" si="35"/>
        <v>12</v>
      </c>
      <c r="M3872" s="271"/>
      <c r="N3872" s="271"/>
      <c r="O3872" s="271"/>
    </row>
    <row r="3873" spans="3:15" s="421" customFormat="1" ht="15.6" customHeight="1">
      <c r="C3873" s="391">
        <v>1895</v>
      </c>
      <c r="D3873" s="414" t="s">
        <v>2227</v>
      </c>
      <c r="E3873" s="417" t="s">
        <v>3178</v>
      </c>
      <c r="F3873" s="1475" t="s">
        <v>3089</v>
      </c>
      <c r="G3873" s="1476"/>
      <c r="H3873" s="1477"/>
      <c r="I3873" s="424">
        <v>38</v>
      </c>
      <c r="J3873" s="417">
        <v>0.8</v>
      </c>
      <c r="K3873" s="954">
        <f t="shared" si="35"/>
        <v>30.400000000000002</v>
      </c>
      <c r="M3873" s="271"/>
      <c r="N3873" s="271"/>
      <c r="O3873" s="271"/>
    </row>
    <row r="3874" spans="3:15" s="421" customFormat="1" ht="15.6" customHeight="1">
      <c r="C3874" s="391">
        <v>1896</v>
      </c>
      <c r="D3874" s="414" t="s">
        <v>2227</v>
      </c>
      <c r="E3874" s="417" t="s">
        <v>3178</v>
      </c>
      <c r="F3874" s="1475" t="s">
        <v>3089</v>
      </c>
      <c r="G3874" s="1476"/>
      <c r="H3874" s="1477"/>
      <c r="I3874" s="424">
        <v>41</v>
      </c>
      <c r="J3874" s="417">
        <v>0.8</v>
      </c>
      <c r="K3874" s="954">
        <f t="shared" si="35"/>
        <v>32.800000000000004</v>
      </c>
      <c r="M3874" s="271"/>
      <c r="N3874" s="271"/>
      <c r="O3874" s="271"/>
    </row>
    <row r="3875" spans="3:15" s="421" customFormat="1" ht="15.6" customHeight="1">
      <c r="C3875" s="391">
        <v>1897</v>
      </c>
      <c r="D3875" s="414" t="s">
        <v>2227</v>
      </c>
      <c r="E3875" s="417" t="s">
        <v>3178</v>
      </c>
      <c r="F3875" s="1475" t="s">
        <v>3089</v>
      </c>
      <c r="G3875" s="1476"/>
      <c r="H3875" s="1477"/>
      <c r="I3875" s="424">
        <v>40</v>
      </c>
      <c r="J3875" s="417">
        <v>0.8</v>
      </c>
      <c r="K3875" s="954">
        <f t="shared" si="35"/>
        <v>32</v>
      </c>
      <c r="M3875" s="271"/>
      <c r="N3875" s="271"/>
      <c r="O3875" s="271"/>
    </row>
    <row r="3876" spans="3:15" s="421" customFormat="1" ht="15.6" customHeight="1">
      <c r="C3876" s="391">
        <v>1898</v>
      </c>
      <c r="D3876" s="414" t="s">
        <v>2227</v>
      </c>
      <c r="E3876" s="417" t="s">
        <v>3178</v>
      </c>
      <c r="F3876" s="1475" t="s">
        <v>3089</v>
      </c>
      <c r="G3876" s="1476"/>
      <c r="H3876" s="1477"/>
      <c r="I3876" s="424">
        <v>23</v>
      </c>
      <c r="J3876" s="417">
        <v>0.8</v>
      </c>
      <c r="K3876" s="954">
        <f t="shared" si="35"/>
        <v>18.400000000000002</v>
      </c>
      <c r="M3876" s="271"/>
      <c r="N3876" s="271"/>
      <c r="O3876" s="271"/>
    </row>
    <row r="3877" spans="3:15" s="421" customFormat="1" ht="15.6" customHeight="1">
      <c r="C3877" s="391">
        <v>1899</v>
      </c>
      <c r="D3877" s="414" t="s">
        <v>2227</v>
      </c>
      <c r="E3877" s="417" t="s">
        <v>3178</v>
      </c>
      <c r="F3877" s="1475" t="s">
        <v>3089</v>
      </c>
      <c r="G3877" s="1476"/>
      <c r="H3877" s="1477"/>
      <c r="I3877" s="424">
        <v>32</v>
      </c>
      <c r="J3877" s="417">
        <v>0.8</v>
      </c>
      <c r="K3877" s="954">
        <f t="shared" si="35"/>
        <v>25.6</v>
      </c>
      <c r="M3877" s="271"/>
      <c r="N3877" s="271"/>
      <c r="O3877" s="271"/>
    </row>
    <row r="3878" spans="3:15" s="421" customFormat="1" ht="15.6" customHeight="1">
      <c r="C3878" s="391">
        <v>1900</v>
      </c>
      <c r="D3878" s="414" t="s">
        <v>2227</v>
      </c>
      <c r="E3878" s="417" t="s">
        <v>3178</v>
      </c>
      <c r="F3878" s="1475" t="s">
        <v>3089</v>
      </c>
      <c r="G3878" s="1476"/>
      <c r="H3878" s="1477"/>
      <c r="I3878" s="424">
        <v>1</v>
      </c>
      <c r="J3878" s="417">
        <v>0.8</v>
      </c>
      <c r="K3878" s="954">
        <f t="shared" si="35"/>
        <v>0.8</v>
      </c>
      <c r="M3878" s="271"/>
      <c r="N3878" s="271"/>
      <c r="O3878" s="271"/>
    </row>
    <row r="3879" spans="3:15" s="421" customFormat="1" ht="15.6" customHeight="1">
      <c r="C3879" s="391">
        <v>1901</v>
      </c>
      <c r="D3879" s="414" t="s">
        <v>2227</v>
      </c>
      <c r="E3879" s="417" t="s">
        <v>3179</v>
      </c>
      <c r="F3879" s="1475" t="s">
        <v>3111</v>
      </c>
      <c r="G3879" s="1476"/>
      <c r="H3879" s="1477"/>
      <c r="I3879" s="424">
        <v>36</v>
      </c>
      <c r="J3879" s="417">
        <v>0.8</v>
      </c>
      <c r="K3879" s="954">
        <f t="shared" si="35"/>
        <v>28.8</v>
      </c>
      <c r="M3879" s="271"/>
      <c r="N3879" s="271"/>
      <c r="O3879" s="271"/>
    </row>
    <row r="3880" spans="3:15" s="421" customFormat="1" ht="15.6" customHeight="1">
      <c r="C3880" s="391">
        <v>1902</v>
      </c>
      <c r="D3880" s="414" t="s">
        <v>2227</v>
      </c>
      <c r="E3880" s="417" t="s">
        <v>3179</v>
      </c>
      <c r="F3880" s="1475" t="s">
        <v>3111</v>
      </c>
      <c r="G3880" s="1476"/>
      <c r="H3880" s="1477"/>
      <c r="I3880" s="424">
        <v>72</v>
      </c>
      <c r="J3880" s="417">
        <v>0.2</v>
      </c>
      <c r="K3880" s="954">
        <f t="shared" si="35"/>
        <v>14.4</v>
      </c>
      <c r="M3880" s="271"/>
      <c r="N3880" s="271"/>
      <c r="O3880" s="271"/>
    </row>
    <row r="3881" spans="3:15" s="421" customFormat="1" ht="15.6" customHeight="1">
      <c r="C3881" s="391">
        <v>1903</v>
      </c>
      <c r="D3881" s="414" t="s">
        <v>2227</v>
      </c>
      <c r="E3881" s="417" t="s">
        <v>3179</v>
      </c>
      <c r="F3881" s="1475" t="s">
        <v>3111</v>
      </c>
      <c r="G3881" s="1476"/>
      <c r="H3881" s="1477"/>
      <c r="I3881" s="424">
        <v>72</v>
      </c>
      <c r="J3881" s="417">
        <v>0.2</v>
      </c>
      <c r="K3881" s="954">
        <f t="shared" si="35"/>
        <v>14.4</v>
      </c>
      <c r="M3881" s="271"/>
      <c r="N3881" s="271"/>
      <c r="O3881" s="271"/>
    </row>
    <row r="3882" spans="3:15" s="421" customFormat="1" ht="15.6" customHeight="1">
      <c r="C3882" s="391">
        <v>1904</v>
      </c>
      <c r="D3882" s="414" t="s">
        <v>2227</v>
      </c>
      <c r="E3882" s="417" t="s">
        <v>3179</v>
      </c>
      <c r="F3882" s="1475" t="s">
        <v>3111</v>
      </c>
      <c r="G3882" s="1476"/>
      <c r="H3882" s="1477"/>
      <c r="I3882" s="424">
        <v>72</v>
      </c>
      <c r="J3882" s="417">
        <v>0.2</v>
      </c>
      <c r="K3882" s="954">
        <f t="shared" si="35"/>
        <v>14.4</v>
      </c>
      <c r="M3882" s="271"/>
      <c r="N3882" s="271"/>
      <c r="O3882" s="271"/>
    </row>
    <row r="3883" spans="3:15" s="421" customFormat="1" ht="15.6" customHeight="1">
      <c r="C3883" s="391">
        <v>1905</v>
      </c>
      <c r="D3883" s="414" t="s">
        <v>2227</v>
      </c>
      <c r="E3883" s="417" t="s">
        <v>3179</v>
      </c>
      <c r="F3883" s="1475" t="s">
        <v>3111</v>
      </c>
      <c r="G3883" s="1476"/>
      <c r="H3883" s="1477"/>
      <c r="I3883" s="424">
        <v>72</v>
      </c>
      <c r="J3883" s="417">
        <v>0.2</v>
      </c>
      <c r="K3883" s="954">
        <f t="shared" si="35"/>
        <v>14.4</v>
      </c>
      <c r="M3883" s="271"/>
      <c r="N3883" s="271"/>
      <c r="O3883" s="271"/>
    </row>
    <row r="3884" spans="3:15" s="421" customFormat="1" ht="15.6" customHeight="1">
      <c r="C3884" s="391">
        <v>1906</v>
      </c>
      <c r="D3884" s="414" t="s">
        <v>2227</v>
      </c>
      <c r="E3884" s="417" t="s">
        <v>3179</v>
      </c>
      <c r="F3884" s="1475" t="s">
        <v>3111</v>
      </c>
      <c r="G3884" s="1476"/>
      <c r="H3884" s="1477"/>
      <c r="I3884" s="424">
        <v>20</v>
      </c>
      <c r="J3884" s="417">
        <v>0.2</v>
      </c>
      <c r="K3884" s="954">
        <f t="shared" si="35"/>
        <v>4</v>
      </c>
      <c r="M3884" s="271"/>
      <c r="N3884" s="271"/>
      <c r="O3884" s="271"/>
    </row>
    <row r="3885" spans="3:15" s="421" customFormat="1" ht="15.6" customHeight="1">
      <c r="C3885" s="391">
        <v>1907</v>
      </c>
      <c r="D3885" s="414" t="s">
        <v>2227</v>
      </c>
      <c r="E3885" s="417" t="s">
        <v>3179</v>
      </c>
      <c r="F3885" s="1475" t="s">
        <v>3111</v>
      </c>
      <c r="G3885" s="1476"/>
      <c r="H3885" s="1477"/>
      <c r="I3885" s="424">
        <v>44</v>
      </c>
      <c r="J3885" s="417">
        <v>0.2</v>
      </c>
      <c r="K3885" s="954">
        <f t="shared" si="35"/>
        <v>8.8000000000000007</v>
      </c>
      <c r="M3885" s="271"/>
      <c r="N3885" s="271"/>
      <c r="O3885" s="271"/>
    </row>
    <row r="3886" spans="3:15" s="421" customFormat="1" ht="15.6" customHeight="1">
      <c r="C3886" s="391">
        <v>1908</v>
      </c>
      <c r="D3886" s="414" t="s">
        <v>2227</v>
      </c>
      <c r="E3886" s="417" t="s">
        <v>3179</v>
      </c>
      <c r="F3886" s="1475" t="s">
        <v>3111</v>
      </c>
      <c r="G3886" s="1476"/>
      <c r="H3886" s="1477"/>
      <c r="I3886" s="424">
        <v>40</v>
      </c>
      <c r="J3886" s="417">
        <v>0.2</v>
      </c>
      <c r="K3886" s="954">
        <f t="shared" si="35"/>
        <v>8</v>
      </c>
      <c r="M3886" s="271"/>
      <c r="N3886" s="271"/>
      <c r="O3886" s="271"/>
    </row>
    <row r="3887" spans="3:15" s="421" customFormat="1" ht="15.6" customHeight="1">
      <c r="C3887" s="391">
        <v>1909</v>
      </c>
      <c r="D3887" s="414" t="s">
        <v>2227</v>
      </c>
      <c r="E3887" s="417" t="s">
        <v>3180</v>
      </c>
      <c r="F3887" s="1475" t="s">
        <v>3092</v>
      </c>
      <c r="G3887" s="1476"/>
      <c r="H3887" s="1477"/>
      <c r="I3887" s="424">
        <v>38</v>
      </c>
      <c r="J3887" s="417">
        <v>0.2</v>
      </c>
      <c r="K3887" s="954">
        <f t="shared" si="35"/>
        <v>7.6000000000000005</v>
      </c>
      <c r="M3887" s="271"/>
      <c r="N3887" s="271"/>
      <c r="O3887" s="271"/>
    </row>
    <row r="3888" spans="3:15" s="421" customFormat="1" ht="15.6" customHeight="1">
      <c r="C3888" s="391">
        <v>1910</v>
      </c>
      <c r="D3888" s="414" t="s">
        <v>2227</v>
      </c>
      <c r="E3888" s="417" t="s">
        <v>3180</v>
      </c>
      <c r="F3888" s="1475" t="s">
        <v>3092</v>
      </c>
      <c r="G3888" s="1476"/>
      <c r="H3888" s="1477"/>
      <c r="I3888" s="424">
        <v>41</v>
      </c>
      <c r="J3888" s="417">
        <v>0.2</v>
      </c>
      <c r="K3888" s="954">
        <f t="shared" si="35"/>
        <v>8.2000000000000011</v>
      </c>
      <c r="M3888" s="271"/>
      <c r="N3888" s="271"/>
      <c r="O3888" s="271"/>
    </row>
    <row r="3889" spans="3:15" s="421" customFormat="1" ht="15.6" customHeight="1">
      <c r="C3889" s="391">
        <v>1911</v>
      </c>
      <c r="D3889" s="414" t="s">
        <v>2227</v>
      </c>
      <c r="E3889" s="417" t="s">
        <v>3180</v>
      </c>
      <c r="F3889" s="1475" t="s">
        <v>3092</v>
      </c>
      <c r="G3889" s="1476"/>
      <c r="H3889" s="1477"/>
      <c r="I3889" s="424">
        <v>40</v>
      </c>
      <c r="J3889" s="417">
        <v>0.2</v>
      </c>
      <c r="K3889" s="954">
        <f t="shared" si="35"/>
        <v>8</v>
      </c>
      <c r="M3889" s="271"/>
      <c r="N3889" s="271"/>
      <c r="O3889" s="271"/>
    </row>
    <row r="3890" spans="3:15" s="421" customFormat="1" ht="15.6" customHeight="1">
      <c r="C3890" s="391">
        <v>1912</v>
      </c>
      <c r="D3890" s="414" t="s">
        <v>2227</v>
      </c>
      <c r="E3890" s="417" t="s">
        <v>3180</v>
      </c>
      <c r="F3890" s="1475" t="s">
        <v>3092</v>
      </c>
      <c r="G3890" s="1476"/>
      <c r="H3890" s="1477"/>
      <c r="I3890" s="424">
        <v>23</v>
      </c>
      <c r="J3890" s="417">
        <v>0.2</v>
      </c>
      <c r="K3890" s="954">
        <f t="shared" si="35"/>
        <v>4.6000000000000005</v>
      </c>
      <c r="M3890" s="271"/>
      <c r="N3890" s="271"/>
      <c r="O3890" s="271"/>
    </row>
    <row r="3891" spans="3:15" s="421" customFormat="1" ht="15.6" customHeight="1">
      <c r="C3891" s="391">
        <v>1913</v>
      </c>
      <c r="D3891" s="414" t="s">
        <v>2227</v>
      </c>
      <c r="E3891" s="417" t="s">
        <v>3180</v>
      </c>
      <c r="F3891" s="1475" t="s">
        <v>3092</v>
      </c>
      <c r="G3891" s="1476"/>
      <c r="H3891" s="1477"/>
      <c r="I3891" s="424">
        <v>32</v>
      </c>
      <c r="J3891" s="417">
        <v>0.2</v>
      </c>
      <c r="K3891" s="954">
        <f t="shared" si="35"/>
        <v>6.4</v>
      </c>
      <c r="M3891" s="271"/>
      <c r="N3891" s="271"/>
      <c r="O3891" s="271"/>
    </row>
    <row r="3892" spans="3:15" s="421" customFormat="1" ht="15.6" customHeight="1">
      <c r="C3892" s="391">
        <v>1914</v>
      </c>
      <c r="D3892" s="414" t="s">
        <v>2227</v>
      </c>
      <c r="E3892" s="417" t="s">
        <v>3180</v>
      </c>
      <c r="F3892" s="1475" t="s">
        <v>3092</v>
      </c>
      <c r="G3892" s="1476"/>
      <c r="H3892" s="1477"/>
      <c r="I3892" s="424">
        <v>1</v>
      </c>
      <c r="J3892" s="417">
        <v>0.2</v>
      </c>
      <c r="K3892" s="954">
        <f t="shared" si="35"/>
        <v>0.2</v>
      </c>
      <c r="M3892" s="271"/>
      <c r="N3892" s="271"/>
      <c r="O3892" s="271"/>
    </row>
    <row r="3893" spans="3:15" s="421" customFormat="1" ht="15.6" customHeight="1">
      <c r="C3893" s="391">
        <v>1915</v>
      </c>
      <c r="D3893" s="414" t="s">
        <v>2227</v>
      </c>
      <c r="E3893" s="417" t="s">
        <v>3180</v>
      </c>
      <c r="F3893" s="1475" t="s">
        <v>3092</v>
      </c>
      <c r="G3893" s="1476"/>
      <c r="H3893" s="1477"/>
      <c r="I3893" s="424">
        <v>30</v>
      </c>
      <c r="J3893" s="417">
        <v>0.2</v>
      </c>
      <c r="K3893" s="954">
        <f t="shared" si="35"/>
        <v>6</v>
      </c>
      <c r="M3893" s="271"/>
      <c r="N3893" s="271"/>
      <c r="O3893" s="271"/>
    </row>
    <row r="3894" spans="3:15" s="421" customFormat="1" ht="15.6" customHeight="1">
      <c r="C3894" s="391">
        <v>1916</v>
      </c>
      <c r="D3894" s="414" t="s">
        <v>2227</v>
      </c>
      <c r="E3894" s="417" t="s">
        <v>3180</v>
      </c>
      <c r="F3894" s="1475" t="s">
        <v>3092</v>
      </c>
      <c r="G3894" s="1476"/>
      <c r="H3894" s="1477"/>
      <c r="I3894" s="424">
        <v>350</v>
      </c>
      <c r="J3894" s="417">
        <v>0.2</v>
      </c>
      <c r="K3894" s="954">
        <f t="shared" si="35"/>
        <v>70</v>
      </c>
      <c r="M3894" s="271"/>
      <c r="N3894" s="271"/>
      <c r="O3894" s="271"/>
    </row>
    <row r="3895" spans="3:15" s="421" customFormat="1" ht="15.6" customHeight="1">
      <c r="C3895" s="391">
        <v>1917</v>
      </c>
      <c r="D3895" s="414" t="s">
        <v>2227</v>
      </c>
      <c r="E3895" s="417" t="s">
        <v>3180</v>
      </c>
      <c r="F3895" s="1475" t="s">
        <v>3092</v>
      </c>
      <c r="G3895" s="1476"/>
      <c r="H3895" s="1477"/>
      <c r="I3895" s="424">
        <v>15</v>
      </c>
      <c r="J3895" s="417">
        <v>0.2</v>
      </c>
      <c r="K3895" s="954">
        <f t="shared" si="35"/>
        <v>3</v>
      </c>
      <c r="M3895" s="271"/>
      <c r="N3895" s="271"/>
      <c r="O3895" s="271"/>
    </row>
    <row r="3896" spans="3:15" s="421" customFormat="1" ht="15.6" customHeight="1">
      <c r="C3896" s="391">
        <v>1918</v>
      </c>
      <c r="D3896" s="414" t="s">
        <v>2227</v>
      </c>
      <c r="E3896" s="417" t="s">
        <v>3180</v>
      </c>
      <c r="F3896" s="1475" t="s">
        <v>3092</v>
      </c>
      <c r="G3896" s="1476"/>
      <c r="H3896" s="1477"/>
      <c r="I3896" s="424">
        <v>28</v>
      </c>
      <c r="J3896" s="417">
        <v>0.2</v>
      </c>
      <c r="K3896" s="954">
        <f t="shared" si="35"/>
        <v>5.6000000000000005</v>
      </c>
      <c r="M3896" s="271"/>
      <c r="N3896" s="271"/>
      <c r="O3896" s="271"/>
    </row>
    <row r="3897" spans="3:15" s="421" customFormat="1" ht="15.6" customHeight="1">
      <c r="C3897" s="391">
        <v>1919</v>
      </c>
      <c r="D3897" s="414" t="s">
        <v>2227</v>
      </c>
      <c r="E3897" s="417" t="s">
        <v>3180</v>
      </c>
      <c r="F3897" s="1475" t="s">
        <v>3092</v>
      </c>
      <c r="G3897" s="1476"/>
      <c r="H3897" s="1477"/>
      <c r="I3897" s="424">
        <v>33</v>
      </c>
      <c r="J3897" s="417">
        <v>0.2</v>
      </c>
      <c r="K3897" s="954">
        <f t="shared" si="35"/>
        <v>6.6000000000000005</v>
      </c>
      <c r="M3897" s="271"/>
      <c r="N3897" s="271"/>
      <c r="O3897" s="271"/>
    </row>
    <row r="3898" spans="3:15" s="421" customFormat="1" ht="15.6" customHeight="1">
      <c r="C3898" s="391">
        <v>1920</v>
      </c>
      <c r="D3898" s="414" t="s">
        <v>2227</v>
      </c>
      <c r="E3898" s="417" t="s">
        <v>3180</v>
      </c>
      <c r="F3898" s="1475" t="s">
        <v>3092</v>
      </c>
      <c r="G3898" s="1476"/>
      <c r="H3898" s="1477"/>
      <c r="I3898" s="424">
        <v>31</v>
      </c>
      <c r="J3898" s="417">
        <v>0.2</v>
      </c>
      <c r="K3898" s="954">
        <f t="shared" si="35"/>
        <v>6.2</v>
      </c>
      <c r="M3898" s="271"/>
      <c r="N3898" s="271"/>
      <c r="O3898" s="271"/>
    </row>
    <row r="3899" spans="3:15" s="421" customFormat="1" ht="15.6" customHeight="1">
      <c r="C3899" s="391">
        <v>1921</v>
      </c>
      <c r="D3899" s="414" t="s">
        <v>2227</v>
      </c>
      <c r="E3899" s="417" t="s">
        <v>3180</v>
      </c>
      <c r="F3899" s="1475" t="s">
        <v>3092</v>
      </c>
      <c r="G3899" s="1476"/>
      <c r="H3899" s="1477"/>
      <c r="I3899" s="424">
        <v>15</v>
      </c>
      <c r="J3899" s="417">
        <v>0.2</v>
      </c>
      <c r="K3899" s="954">
        <f t="shared" si="35"/>
        <v>3</v>
      </c>
      <c r="M3899" s="271"/>
      <c r="N3899" s="271"/>
      <c r="O3899" s="271"/>
    </row>
    <row r="3900" spans="3:15" s="421" customFormat="1" ht="15.6" customHeight="1">
      <c r="C3900" s="391">
        <v>1922</v>
      </c>
      <c r="D3900" s="414" t="s">
        <v>2227</v>
      </c>
      <c r="E3900" s="417" t="s">
        <v>3180</v>
      </c>
      <c r="F3900" s="1475" t="s">
        <v>3092</v>
      </c>
      <c r="G3900" s="1476"/>
      <c r="H3900" s="1477"/>
      <c r="I3900" s="424">
        <v>35</v>
      </c>
      <c r="J3900" s="417">
        <v>0.2</v>
      </c>
      <c r="K3900" s="954">
        <f t="shared" si="35"/>
        <v>7</v>
      </c>
      <c r="M3900" s="271"/>
      <c r="N3900" s="271"/>
      <c r="O3900" s="271"/>
    </row>
    <row r="3901" spans="3:15" s="421" customFormat="1" ht="15.6" customHeight="1">
      <c r="C3901" s="391">
        <v>1923</v>
      </c>
      <c r="D3901" s="414" t="s">
        <v>2227</v>
      </c>
      <c r="E3901" s="417" t="s">
        <v>3180</v>
      </c>
      <c r="F3901" s="1475" t="s">
        <v>3092</v>
      </c>
      <c r="G3901" s="1476"/>
      <c r="H3901" s="1477"/>
      <c r="I3901" s="424">
        <v>34</v>
      </c>
      <c r="J3901" s="417">
        <v>0.2</v>
      </c>
      <c r="K3901" s="954">
        <f t="shared" si="35"/>
        <v>6.8000000000000007</v>
      </c>
      <c r="M3901" s="271"/>
      <c r="N3901" s="271"/>
      <c r="O3901" s="271"/>
    </row>
    <row r="3902" spans="3:15" s="421" customFormat="1" ht="15.6" customHeight="1">
      <c r="C3902" s="391">
        <v>1924</v>
      </c>
      <c r="D3902" s="414" t="s">
        <v>2227</v>
      </c>
      <c r="E3902" s="417" t="s">
        <v>3180</v>
      </c>
      <c r="F3902" s="1475" t="s">
        <v>3092</v>
      </c>
      <c r="G3902" s="1476"/>
      <c r="H3902" s="1477"/>
      <c r="I3902" s="424">
        <v>29</v>
      </c>
      <c r="J3902" s="417">
        <v>0.2</v>
      </c>
      <c r="K3902" s="954">
        <f t="shared" si="35"/>
        <v>5.8000000000000007</v>
      </c>
      <c r="M3902" s="271"/>
      <c r="N3902" s="271"/>
      <c r="O3902" s="271"/>
    </row>
    <row r="3903" spans="3:15" s="421" customFormat="1" ht="15.6" customHeight="1">
      <c r="C3903" s="391">
        <v>1925</v>
      </c>
      <c r="D3903" s="414" t="s">
        <v>2227</v>
      </c>
      <c r="E3903" s="417" t="s">
        <v>3180</v>
      </c>
      <c r="F3903" s="1475" t="s">
        <v>3092</v>
      </c>
      <c r="G3903" s="1476"/>
      <c r="H3903" s="1477"/>
      <c r="I3903" s="424">
        <v>36</v>
      </c>
      <c r="J3903" s="417">
        <v>0.2</v>
      </c>
      <c r="K3903" s="954">
        <f t="shared" si="35"/>
        <v>7.2</v>
      </c>
      <c r="M3903" s="271"/>
      <c r="N3903" s="271"/>
      <c r="O3903" s="271"/>
    </row>
    <row r="3904" spans="3:15" s="421" customFormat="1" ht="15.6" customHeight="1">
      <c r="C3904" s="391">
        <v>1926</v>
      </c>
      <c r="D3904" s="414" t="s">
        <v>2227</v>
      </c>
      <c r="E3904" s="417" t="s">
        <v>3180</v>
      </c>
      <c r="F3904" s="1475" t="s">
        <v>3092</v>
      </c>
      <c r="G3904" s="1476"/>
      <c r="H3904" s="1477"/>
      <c r="I3904" s="424">
        <v>31</v>
      </c>
      <c r="J3904" s="417">
        <v>0.2</v>
      </c>
      <c r="K3904" s="954">
        <f t="shared" si="35"/>
        <v>6.2</v>
      </c>
      <c r="M3904" s="271"/>
      <c r="N3904" s="271"/>
      <c r="O3904" s="271"/>
    </row>
    <row r="3905" spans="3:15" s="421" customFormat="1" ht="15.6" customHeight="1">
      <c r="C3905" s="391">
        <v>1927</v>
      </c>
      <c r="D3905" s="414" t="s">
        <v>2227</v>
      </c>
      <c r="E3905" s="417" t="s">
        <v>3181</v>
      </c>
      <c r="F3905" s="1475" t="s">
        <v>3093</v>
      </c>
      <c r="G3905" s="1476"/>
      <c r="H3905" s="1477"/>
      <c r="I3905" s="424">
        <v>66</v>
      </c>
      <c r="J3905" s="417">
        <v>0.2</v>
      </c>
      <c r="K3905" s="954">
        <f t="shared" si="35"/>
        <v>13.200000000000001</v>
      </c>
      <c r="M3905" s="271"/>
      <c r="N3905" s="271"/>
      <c r="O3905" s="271"/>
    </row>
    <row r="3906" spans="3:15" s="421" customFormat="1" ht="15.6" customHeight="1">
      <c r="C3906" s="391">
        <v>1928</v>
      </c>
      <c r="D3906" s="414" t="s">
        <v>2227</v>
      </c>
      <c r="E3906" s="417" t="s">
        <v>3181</v>
      </c>
      <c r="F3906" s="1475" t="s">
        <v>3093</v>
      </c>
      <c r="G3906" s="1476"/>
      <c r="H3906" s="1477"/>
      <c r="I3906" s="424">
        <v>4</v>
      </c>
      <c r="J3906" s="417">
        <v>0.2</v>
      </c>
      <c r="K3906" s="954">
        <f t="shared" si="35"/>
        <v>0.8</v>
      </c>
      <c r="M3906" s="271"/>
      <c r="N3906" s="271"/>
      <c r="O3906" s="271"/>
    </row>
    <row r="3907" spans="3:15" s="421" customFormat="1" ht="15.6" customHeight="1">
      <c r="C3907" s="391">
        <v>1929</v>
      </c>
      <c r="D3907" s="414" t="s">
        <v>2227</v>
      </c>
      <c r="E3907" s="417" t="s">
        <v>3181</v>
      </c>
      <c r="F3907" s="1475" t="s">
        <v>3093</v>
      </c>
      <c r="G3907" s="1476"/>
      <c r="H3907" s="1477"/>
      <c r="I3907" s="424">
        <v>35</v>
      </c>
      <c r="J3907" s="417">
        <v>0.2</v>
      </c>
      <c r="K3907" s="954">
        <f t="shared" si="35"/>
        <v>7</v>
      </c>
      <c r="M3907" s="271"/>
      <c r="N3907" s="271"/>
      <c r="O3907" s="271"/>
    </row>
    <row r="3908" spans="3:15" s="421" customFormat="1" ht="15.6" customHeight="1">
      <c r="C3908" s="391">
        <v>1930</v>
      </c>
      <c r="D3908" s="414" t="s">
        <v>2227</v>
      </c>
      <c r="E3908" s="417" t="s">
        <v>3181</v>
      </c>
      <c r="F3908" s="1475" t="s">
        <v>3093</v>
      </c>
      <c r="G3908" s="1476"/>
      <c r="H3908" s="1477"/>
      <c r="I3908" s="424">
        <v>36</v>
      </c>
      <c r="J3908" s="417">
        <v>0.2</v>
      </c>
      <c r="K3908" s="954">
        <f t="shared" si="35"/>
        <v>7.2</v>
      </c>
      <c r="M3908" s="271"/>
      <c r="N3908" s="271"/>
      <c r="O3908" s="271"/>
    </row>
    <row r="3909" spans="3:15" s="421" customFormat="1" ht="15.6" customHeight="1">
      <c r="C3909" s="391">
        <v>1931</v>
      </c>
      <c r="D3909" s="414" t="s">
        <v>2227</v>
      </c>
      <c r="E3909" s="417" t="s">
        <v>3182</v>
      </c>
      <c r="F3909" s="1475" t="s">
        <v>3094</v>
      </c>
      <c r="G3909" s="1476"/>
      <c r="H3909" s="1477"/>
      <c r="I3909" s="424">
        <v>1</v>
      </c>
      <c r="J3909" s="417">
        <v>0.2</v>
      </c>
      <c r="K3909" s="954">
        <f t="shared" si="35"/>
        <v>0.2</v>
      </c>
      <c r="M3909" s="271"/>
      <c r="N3909" s="271"/>
      <c r="O3909" s="271"/>
    </row>
    <row r="3910" spans="3:15" s="421" customFormat="1" ht="15.6" customHeight="1">
      <c r="C3910" s="391">
        <v>1932</v>
      </c>
      <c r="D3910" s="414" t="s">
        <v>2227</v>
      </c>
      <c r="E3910" s="417" t="s">
        <v>3331</v>
      </c>
      <c r="F3910" s="1475" t="s">
        <v>3112</v>
      </c>
      <c r="G3910" s="1476"/>
      <c r="H3910" s="1477"/>
      <c r="I3910" s="424">
        <v>74</v>
      </c>
      <c r="J3910" s="417">
        <v>0.2</v>
      </c>
      <c r="K3910" s="954">
        <f t="shared" si="35"/>
        <v>14.8</v>
      </c>
      <c r="M3910" s="271"/>
      <c r="N3910" s="271"/>
      <c r="O3910" s="271"/>
    </row>
    <row r="3911" spans="3:15" s="421" customFormat="1" ht="15.6" customHeight="1">
      <c r="C3911" s="391">
        <v>1933</v>
      </c>
      <c r="D3911" s="414" t="s">
        <v>2227</v>
      </c>
      <c r="E3911" s="417" t="s">
        <v>3331</v>
      </c>
      <c r="F3911" s="1475" t="s">
        <v>3112</v>
      </c>
      <c r="G3911" s="1476"/>
      <c r="H3911" s="1477"/>
      <c r="I3911" s="424">
        <v>74</v>
      </c>
      <c r="J3911" s="417">
        <v>0.2</v>
      </c>
      <c r="K3911" s="954">
        <f t="shared" si="35"/>
        <v>14.8</v>
      </c>
      <c r="M3911" s="271"/>
      <c r="N3911" s="271"/>
      <c r="O3911" s="271"/>
    </row>
    <row r="3912" spans="3:15" s="421" customFormat="1" ht="15.6" customHeight="1">
      <c r="C3912" s="391">
        <v>1934</v>
      </c>
      <c r="D3912" s="414" t="s">
        <v>2227</v>
      </c>
      <c r="E3912" s="417" t="s">
        <v>3331</v>
      </c>
      <c r="F3912" s="1475" t="s">
        <v>3112</v>
      </c>
      <c r="G3912" s="1476"/>
      <c r="H3912" s="1477"/>
      <c r="I3912" s="424">
        <v>68</v>
      </c>
      <c r="J3912" s="417">
        <v>0.2</v>
      </c>
      <c r="K3912" s="954">
        <f t="shared" si="35"/>
        <v>13.600000000000001</v>
      </c>
      <c r="M3912" s="271"/>
      <c r="N3912" s="271"/>
      <c r="O3912" s="271"/>
    </row>
    <row r="3913" spans="3:15" s="421" customFormat="1" ht="15.6" customHeight="1">
      <c r="C3913" s="391">
        <v>1935</v>
      </c>
      <c r="D3913" s="414" t="s">
        <v>2227</v>
      </c>
      <c r="E3913" s="417" t="s">
        <v>3331</v>
      </c>
      <c r="F3913" s="1475" t="s">
        <v>3112</v>
      </c>
      <c r="G3913" s="1476"/>
      <c r="H3913" s="1477"/>
      <c r="I3913" s="424">
        <v>60</v>
      </c>
      <c r="J3913" s="417">
        <v>0.2</v>
      </c>
      <c r="K3913" s="954">
        <f t="shared" si="35"/>
        <v>12</v>
      </c>
      <c r="M3913" s="271"/>
      <c r="N3913" s="271"/>
      <c r="O3913" s="271"/>
    </row>
    <row r="3914" spans="3:15" s="421" customFormat="1" ht="15.6" customHeight="1">
      <c r="C3914" s="391">
        <v>1936</v>
      </c>
      <c r="D3914" s="414" t="s">
        <v>2227</v>
      </c>
      <c r="E3914" s="417" t="s">
        <v>3331</v>
      </c>
      <c r="F3914" s="1475" t="s">
        <v>3112</v>
      </c>
      <c r="G3914" s="1476"/>
      <c r="H3914" s="1477"/>
      <c r="I3914" s="424">
        <v>52</v>
      </c>
      <c r="J3914" s="417">
        <v>0.2</v>
      </c>
      <c r="K3914" s="954">
        <f t="shared" si="35"/>
        <v>10.4</v>
      </c>
      <c r="M3914" s="271"/>
      <c r="N3914" s="271"/>
      <c r="O3914" s="271"/>
    </row>
    <row r="3915" spans="3:15" s="421" customFormat="1" ht="15.6" customHeight="1">
      <c r="C3915" s="391">
        <v>1937</v>
      </c>
      <c r="D3915" s="414" t="s">
        <v>2227</v>
      </c>
      <c r="E3915" s="417" t="s">
        <v>3240</v>
      </c>
      <c r="F3915" s="1475" t="s">
        <v>3113</v>
      </c>
      <c r="G3915" s="1476"/>
      <c r="H3915" s="1477"/>
      <c r="I3915" s="424">
        <v>2</v>
      </c>
      <c r="J3915" s="417">
        <v>0.2</v>
      </c>
      <c r="K3915" s="954">
        <f t="shared" si="35"/>
        <v>0.4</v>
      </c>
      <c r="M3915" s="271"/>
      <c r="N3915" s="271"/>
      <c r="O3915" s="271"/>
    </row>
    <row r="3916" spans="3:15" s="421" customFormat="1" ht="15.6" customHeight="1">
      <c r="C3916" s="391">
        <v>1938</v>
      </c>
      <c r="D3916" s="414" t="s">
        <v>2227</v>
      </c>
      <c r="E3916" s="417" t="s">
        <v>3332</v>
      </c>
      <c r="F3916" s="1475" t="s">
        <v>3114</v>
      </c>
      <c r="G3916" s="1476"/>
      <c r="H3916" s="1477"/>
      <c r="I3916" s="424">
        <v>10</v>
      </c>
      <c r="J3916" s="417">
        <v>0.2</v>
      </c>
      <c r="K3916" s="954">
        <f t="shared" si="35"/>
        <v>2</v>
      </c>
      <c r="M3916" s="271"/>
      <c r="N3916" s="271"/>
      <c r="O3916" s="271"/>
    </row>
    <row r="3917" spans="3:15" s="421" customFormat="1" ht="15.6" customHeight="1">
      <c r="C3917" s="391">
        <v>1939</v>
      </c>
      <c r="D3917" s="414" t="s">
        <v>2227</v>
      </c>
      <c r="E3917" s="417" t="s">
        <v>3191</v>
      </c>
      <c r="F3917" s="1475" t="s">
        <v>3095</v>
      </c>
      <c r="G3917" s="1476"/>
      <c r="H3917" s="1477"/>
      <c r="I3917" s="424">
        <v>5</v>
      </c>
      <c r="J3917" s="417">
        <v>1.2</v>
      </c>
      <c r="K3917" s="954">
        <f t="shared" si="35"/>
        <v>6</v>
      </c>
      <c r="M3917" s="271"/>
      <c r="N3917" s="271"/>
      <c r="O3917" s="271"/>
    </row>
    <row r="3918" spans="3:15" s="421" customFormat="1" ht="15.6" customHeight="1">
      <c r="C3918" s="391">
        <v>1940</v>
      </c>
      <c r="D3918" s="414" t="s">
        <v>2227</v>
      </c>
      <c r="E3918" s="417" t="s">
        <v>3191</v>
      </c>
      <c r="F3918" s="1475" t="s">
        <v>3095</v>
      </c>
      <c r="G3918" s="1476"/>
      <c r="H3918" s="1477"/>
      <c r="I3918" s="424">
        <v>5</v>
      </c>
      <c r="J3918" s="417">
        <v>1.2</v>
      </c>
      <c r="K3918" s="954">
        <f t="shared" si="35"/>
        <v>6</v>
      </c>
      <c r="M3918" s="271"/>
      <c r="N3918" s="271"/>
      <c r="O3918" s="271"/>
    </row>
    <row r="3919" spans="3:15" s="421" customFormat="1" ht="15.6" customHeight="1">
      <c r="C3919" s="391">
        <v>1941</v>
      </c>
      <c r="D3919" s="414" t="s">
        <v>2227</v>
      </c>
      <c r="E3919" s="417" t="s">
        <v>3192</v>
      </c>
      <c r="F3919" s="1475" t="s">
        <v>3095</v>
      </c>
      <c r="G3919" s="1476"/>
      <c r="H3919" s="1477"/>
      <c r="I3919" s="424">
        <v>7</v>
      </c>
      <c r="J3919" s="417">
        <v>1.2</v>
      </c>
      <c r="K3919" s="954">
        <f t="shared" si="35"/>
        <v>8.4</v>
      </c>
      <c r="M3919" s="271"/>
      <c r="N3919" s="271"/>
      <c r="O3919" s="271"/>
    </row>
    <row r="3920" spans="3:15" s="421" customFormat="1" ht="15.6" customHeight="1">
      <c r="C3920" s="391">
        <v>1942</v>
      </c>
      <c r="D3920" s="414" t="s">
        <v>2227</v>
      </c>
      <c r="E3920" s="417" t="s">
        <v>3192</v>
      </c>
      <c r="F3920" s="1475" t="s">
        <v>3095</v>
      </c>
      <c r="G3920" s="1476"/>
      <c r="H3920" s="1477"/>
      <c r="I3920" s="424">
        <v>6</v>
      </c>
      <c r="J3920" s="417">
        <v>1.2</v>
      </c>
      <c r="K3920" s="954">
        <f t="shared" si="35"/>
        <v>7.1999999999999993</v>
      </c>
      <c r="M3920" s="271"/>
      <c r="N3920" s="271"/>
      <c r="O3920" s="271"/>
    </row>
    <row r="3921" spans="3:15" s="421" customFormat="1" ht="15.6" customHeight="1">
      <c r="C3921" s="391">
        <v>1943</v>
      </c>
      <c r="D3921" s="414" t="s">
        <v>2227</v>
      </c>
      <c r="E3921" s="417" t="s">
        <v>3193</v>
      </c>
      <c r="F3921" s="1475" t="s">
        <v>3194</v>
      </c>
      <c r="G3921" s="1476"/>
      <c r="H3921" s="1477"/>
      <c r="I3921" s="424">
        <v>1</v>
      </c>
      <c r="J3921" s="417">
        <v>1.2</v>
      </c>
      <c r="K3921" s="954">
        <f t="shared" si="35"/>
        <v>1.2</v>
      </c>
      <c r="M3921" s="271"/>
      <c r="N3921" s="271"/>
      <c r="O3921" s="271"/>
    </row>
    <row r="3922" spans="3:15" s="421" customFormat="1" ht="15.6" customHeight="1">
      <c r="C3922" s="391">
        <v>1944</v>
      </c>
      <c r="D3922" s="414" t="s">
        <v>2227</v>
      </c>
      <c r="E3922" s="417" t="s">
        <v>3193</v>
      </c>
      <c r="F3922" s="1475" t="s">
        <v>3194</v>
      </c>
      <c r="G3922" s="1476"/>
      <c r="H3922" s="1477"/>
      <c r="I3922" s="424">
        <v>11</v>
      </c>
      <c r="J3922" s="417">
        <v>1.2</v>
      </c>
      <c r="K3922" s="954">
        <f t="shared" si="35"/>
        <v>13.2</v>
      </c>
      <c r="M3922" s="271"/>
      <c r="N3922" s="271"/>
      <c r="O3922" s="271"/>
    </row>
    <row r="3923" spans="3:15" s="421" customFormat="1" ht="15.6" customHeight="1">
      <c r="C3923" s="391">
        <v>1945</v>
      </c>
      <c r="D3923" s="414" t="s">
        <v>2227</v>
      </c>
      <c r="E3923" s="417" t="s">
        <v>3193</v>
      </c>
      <c r="F3923" s="1475" t="s">
        <v>3194</v>
      </c>
      <c r="G3923" s="1476"/>
      <c r="H3923" s="1477"/>
      <c r="I3923" s="424">
        <v>10</v>
      </c>
      <c r="J3923" s="417">
        <v>1.2</v>
      </c>
      <c r="K3923" s="954">
        <f t="shared" si="35"/>
        <v>12</v>
      </c>
      <c r="M3923" s="271"/>
      <c r="N3923" s="271"/>
      <c r="O3923" s="271"/>
    </row>
    <row r="3924" spans="3:15" s="421" customFormat="1" ht="15.6" customHeight="1">
      <c r="C3924" s="391">
        <v>1946</v>
      </c>
      <c r="D3924" s="414" t="s">
        <v>2227</v>
      </c>
      <c r="E3924" s="417" t="s">
        <v>3193</v>
      </c>
      <c r="F3924" s="1475" t="s">
        <v>3194</v>
      </c>
      <c r="G3924" s="1476"/>
      <c r="H3924" s="1477"/>
      <c r="I3924" s="424">
        <v>5</v>
      </c>
      <c r="J3924" s="417">
        <v>1.2</v>
      </c>
      <c r="K3924" s="954">
        <f t="shared" si="35"/>
        <v>6</v>
      </c>
      <c r="M3924" s="271"/>
      <c r="N3924" s="271"/>
      <c r="O3924" s="271"/>
    </row>
    <row r="3925" spans="3:15" s="421" customFormat="1" ht="15.6" customHeight="1">
      <c r="C3925" s="391">
        <v>1947</v>
      </c>
      <c r="D3925" s="414" t="s">
        <v>2227</v>
      </c>
      <c r="E3925" s="417" t="s">
        <v>3193</v>
      </c>
      <c r="F3925" s="1475" t="s">
        <v>3194</v>
      </c>
      <c r="G3925" s="1476"/>
      <c r="H3925" s="1477"/>
      <c r="I3925" s="424">
        <v>5</v>
      </c>
      <c r="J3925" s="417">
        <v>1.2</v>
      </c>
      <c r="K3925" s="954">
        <f t="shared" si="35"/>
        <v>6</v>
      </c>
      <c r="M3925" s="271"/>
      <c r="N3925" s="271"/>
      <c r="O3925" s="271"/>
    </row>
    <row r="3926" spans="3:15" s="421" customFormat="1" ht="15.6" customHeight="1">
      <c r="C3926" s="391">
        <v>1948</v>
      </c>
      <c r="D3926" s="414" t="s">
        <v>2227</v>
      </c>
      <c r="E3926" s="417" t="s">
        <v>3193</v>
      </c>
      <c r="F3926" s="1475" t="s">
        <v>3194</v>
      </c>
      <c r="G3926" s="1476"/>
      <c r="H3926" s="1477"/>
      <c r="I3926" s="424">
        <v>7</v>
      </c>
      <c r="J3926" s="417">
        <v>1.2</v>
      </c>
      <c r="K3926" s="954">
        <f t="shared" si="35"/>
        <v>8.4</v>
      </c>
      <c r="M3926" s="271"/>
      <c r="N3926" s="271"/>
      <c r="O3926" s="271"/>
    </row>
    <row r="3927" spans="3:15" s="421" customFormat="1" ht="15.6" customHeight="1">
      <c r="C3927" s="391">
        <v>1949</v>
      </c>
      <c r="D3927" s="414" t="s">
        <v>2227</v>
      </c>
      <c r="E3927" s="417" t="s">
        <v>3193</v>
      </c>
      <c r="F3927" s="1475" t="s">
        <v>3194</v>
      </c>
      <c r="G3927" s="1476"/>
      <c r="H3927" s="1477"/>
      <c r="I3927" s="424">
        <v>6</v>
      </c>
      <c r="J3927" s="417">
        <v>1.2</v>
      </c>
      <c r="K3927" s="954">
        <f t="shared" ref="K3927:K3991" si="36">I3927*J3927</f>
        <v>7.1999999999999993</v>
      </c>
      <c r="M3927" s="271"/>
      <c r="N3927" s="271"/>
      <c r="O3927" s="271"/>
    </row>
    <row r="3928" spans="3:15" s="421" customFormat="1" ht="15.6" customHeight="1">
      <c r="C3928" s="391">
        <v>1950</v>
      </c>
      <c r="D3928" s="414" t="s">
        <v>2227</v>
      </c>
      <c r="E3928" s="417" t="s">
        <v>3333</v>
      </c>
      <c r="F3928" s="1475" t="s">
        <v>3097</v>
      </c>
      <c r="G3928" s="1476"/>
      <c r="H3928" s="1477"/>
      <c r="I3928" s="424">
        <v>23</v>
      </c>
      <c r="J3928" s="417">
        <v>5</v>
      </c>
      <c r="K3928" s="954">
        <f t="shared" si="36"/>
        <v>115</v>
      </c>
      <c r="M3928" s="271"/>
      <c r="N3928" s="271"/>
      <c r="O3928" s="271"/>
    </row>
    <row r="3929" spans="3:15" s="421" customFormat="1" ht="15.6" customHeight="1">
      <c r="C3929" s="391">
        <v>1951</v>
      </c>
      <c r="D3929" s="414" t="s">
        <v>2227</v>
      </c>
      <c r="E3929" s="417" t="s">
        <v>3333</v>
      </c>
      <c r="F3929" s="1475" t="s">
        <v>3097</v>
      </c>
      <c r="G3929" s="1476"/>
      <c r="H3929" s="1477"/>
      <c r="I3929" s="424">
        <v>31</v>
      </c>
      <c r="J3929" s="417">
        <v>5</v>
      </c>
      <c r="K3929" s="954">
        <f t="shared" si="36"/>
        <v>155</v>
      </c>
      <c r="M3929" s="271"/>
      <c r="N3929" s="271"/>
      <c r="O3929" s="271"/>
    </row>
    <row r="3930" spans="3:15" s="421" customFormat="1" ht="15.6" customHeight="1">
      <c r="C3930" s="391">
        <v>1952</v>
      </c>
      <c r="D3930" s="414" t="s">
        <v>2227</v>
      </c>
      <c r="E3930" s="417" t="s">
        <v>3333</v>
      </c>
      <c r="F3930" s="1475" t="s">
        <v>3097</v>
      </c>
      <c r="G3930" s="1476"/>
      <c r="H3930" s="1477"/>
      <c r="I3930" s="424">
        <v>46</v>
      </c>
      <c r="J3930" s="417">
        <v>5</v>
      </c>
      <c r="K3930" s="954">
        <f t="shared" si="36"/>
        <v>230</v>
      </c>
      <c r="M3930" s="271"/>
      <c r="N3930" s="271"/>
      <c r="O3930" s="271"/>
    </row>
    <row r="3931" spans="3:15" s="421" customFormat="1" ht="15.6" customHeight="1">
      <c r="C3931" s="391">
        <v>1953</v>
      </c>
      <c r="D3931" s="414" t="s">
        <v>2227</v>
      </c>
      <c r="E3931" s="417" t="s">
        <v>3333</v>
      </c>
      <c r="F3931" s="1475" t="s">
        <v>3097</v>
      </c>
      <c r="G3931" s="1476"/>
      <c r="H3931" s="1477"/>
      <c r="I3931" s="424">
        <v>23</v>
      </c>
      <c r="J3931" s="417">
        <v>5</v>
      </c>
      <c r="K3931" s="954">
        <f t="shared" si="36"/>
        <v>115</v>
      </c>
      <c r="M3931" s="271"/>
      <c r="N3931" s="271"/>
      <c r="O3931" s="271"/>
    </row>
    <row r="3932" spans="3:15" s="421" customFormat="1" ht="15.6" customHeight="1">
      <c r="C3932" s="391">
        <v>1954</v>
      </c>
      <c r="D3932" s="414" t="s">
        <v>2227</v>
      </c>
      <c r="E3932" s="417" t="s">
        <v>3333</v>
      </c>
      <c r="F3932" s="1475" t="s">
        <v>3097</v>
      </c>
      <c r="G3932" s="1476"/>
      <c r="H3932" s="1477"/>
      <c r="I3932" s="424">
        <v>4</v>
      </c>
      <c r="J3932" s="417">
        <v>5</v>
      </c>
      <c r="K3932" s="954">
        <f t="shared" si="36"/>
        <v>20</v>
      </c>
      <c r="M3932" s="271"/>
      <c r="N3932" s="271"/>
      <c r="O3932" s="271"/>
    </row>
    <row r="3933" spans="3:15" s="421" customFormat="1" ht="15.6" customHeight="1">
      <c r="C3933" s="391">
        <v>1955</v>
      </c>
      <c r="D3933" s="414" t="s">
        <v>2227</v>
      </c>
      <c r="E3933" s="417" t="s">
        <v>3334</v>
      </c>
      <c r="F3933" s="1475" t="s">
        <v>3335</v>
      </c>
      <c r="G3933" s="1476"/>
      <c r="H3933" s="1477"/>
      <c r="I3933" s="424">
        <v>2</v>
      </c>
      <c r="J3933" s="417">
        <v>1.2</v>
      </c>
      <c r="K3933" s="954">
        <f t="shared" si="36"/>
        <v>2.4</v>
      </c>
      <c r="M3933" s="271"/>
      <c r="N3933" s="271"/>
      <c r="O3933" s="271"/>
    </row>
    <row r="3934" spans="3:15" s="421" customFormat="1" ht="15.6" customHeight="1">
      <c r="C3934" s="391">
        <v>1956</v>
      </c>
      <c r="D3934" s="414" t="s">
        <v>2227</v>
      </c>
      <c r="E3934" s="417" t="s">
        <v>3336</v>
      </c>
      <c r="F3934" s="1475" t="s">
        <v>3337</v>
      </c>
      <c r="G3934" s="1476"/>
      <c r="H3934" s="1477"/>
      <c r="I3934" s="424">
        <v>12</v>
      </c>
      <c r="J3934" s="417">
        <v>1.2</v>
      </c>
      <c r="K3934" s="954">
        <f t="shared" si="36"/>
        <v>14.399999999999999</v>
      </c>
      <c r="M3934" s="271"/>
      <c r="N3934" s="271"/>
      <c r="O3934" s="271"/>
    </row>
    <row r="3935" spans="3:15" s="421" customFormat="1" ht="15.6" customHeight="1">
      <c r="C3935" s="391">
        <v>1957</v>
      </c>
      <c r="D3935" s="414" t="s">
        <v>2227</v>
      </c>
      <c r="E3935" s="417" t="s">
        <v>3299</v>
      </c>
      <c r="F3935" s="1475" t="s">
        <v>3300</v>
      </c>
      <c r="G3935" s="1476"/>
      <c r="H3935" s="1477"/>
      <c r="I3935" s="424">
        <v>25</v>
      </c>
      <c r="J3935" s="417">
        <v>1.2</v>
      </c>
      <c r="K3935" s="954">
        <f t="shared" si="36"/>
        <v>30</v>
      </c>
      <c r="M3935" s="271"/>
      <c r="N3935" s="271"/>
      <c r="O3935" s="271"/>
    </row>
    <row r="3936" spans="3:15" s="421" customFormat="1" ht="15.6" customHeight="1">
      <c r="C3936" s="391">
        <v>1958</v>
      </c>
      <c r="D3936" s="414" t="s">
        <v>2227</v>
      </c>
      <c r="E3936" s="417" t="s">
        <v>3299</v>
      </c>
      <c r="F3936" s="1475" t="s">
        <v>3300</v>
      </c>
      <c r="G3936" s="1476"/>
      <c r="H3936" s="1477"/>
      <c r="I3936" s="424">
        <v>2</v>
      </c>
      <c r="J3936" s="417">
        <v>1.2</v>
      </c>
      <c r="K3936" s="954">
        <f t="shared" si="36"/>
        <v>2.4</v>
      </c>
      <c r="M3936" s="271"/>
      <c r="N3936" s="271"/>
      <c r="O3936" s="271"/>
    </row>
    <row r="3937" spans="3:15" s="421" customFormat="1" ht="15.6" customHeight="1">
      <c r="C3937" s="391">
        <v>1959</v>
      </c>
      <c r="D3937" s="414" t="s">
        <v>2227</v>
      </c>
      <c r="E3937" s="417" t="s">
        <v>3299</v>
      </c>
      <c r="F3937" s="1475" t="s">
        <v>3300</v>
      </c>
      <c r="G3937" s="1476"/>
      <c r="H3937" s="1477"/>
      <c r="I3937" s="424">
        <v>7</v>
      </c>
      <c r="J3937" s="417">
        <v>1.2</v>
      </c>
      <c r="K3937" s="954">
        <f t="shared" si="36"/>
        <v>8.4</v>
      </c>
      <c r="M3937" s="271"/>
      <c r="N3937" s="271"/>
      <c r="O3937" s="271"/>
    </row>
    <row r="3938" spans="3:15" s="421" customFormat="1" ht="15.6" customHeight="1">
      <c r="C3938" s="391">
        <v>1960</v>
      </c>
      <c r="D3938" s="414" t="s">
        <v>2227</v>
      </c>
      <c r="E3938" s="417" t="s">
        <v>3338</v>
      </c>
      <c r="F3938" s="1475" t="s">
        <v>3339</v>
      </c>
      <c r="G3938" s="1476"/>
      <c r="H3938" s="1477"/>
      <c r="I3938" s="424">
        <v>8</v>
      </c>
      <c r="J3938" s="417">
        <v>1.2</v>
      </c>
      <c r="K3938" s="954">
        <f t="shared" si="36"/>
        <v>9.6</v>
      </c>
      <c r="M3938" s="271"/>
      <c r="N3938" s="271"/>
      <c r="O3938" s="271"/>
    </row>
    <row r="3939" spans="3:15" s="421" customFormat="1" ht="15.6" customHeight="1">
      <c r="C3939" s="391">
        <v>1961</v>
      </c>
      <c r="D3939" s="414" t="s">
        <v>2227</v>
      </c>
      <c r="E3939" s="417" t="s">
        <v>3340</v>
      </c>
      <c r="F3939" s="1475" t="s">
        <v>3341</v>
      </c>
      <c r="G3939" s="1476"/>
      <c r="H3939" s="1477"/>
      <c r="I3939" s="424">
        <v>1</v>
      </c>
      <c r="J3939" s="417">
        <v>1.2</v>
      </c>
      <c r="K3939" s="954">
        <f t="shared" si="36"/>
        <v>1.2</v>
      </c>
      <c r="M3939" s="271"/>
      <c r="N3939" s="271"/>
      <c r="O3939" s="271"/>
    </row>
    <row r="3940" spans="3:15" s="421" customFormat="1" ht="15.6" customHeight="1">
      <c r="C3940" s="391">
        <v>1962</v>
      </c>
      <c r="D3940" s="414" t="s">
        <v>2227</v>
      </c>
      <c r="E3940" s="417" t="s">
        <v>3340</v>
      </c>
      <c r="F3940" s="1475" t="s">
        <v>3341</v>
      </c>
      <c r="G3940" s="1476"/>
      <c r="H3940" s="1477"/>
      <c r="I3940" s="424">
        <v>2</v>
      </c>
      <c r="J3940" s="417">
        <v>1.2</v>
      </c>
      <c r="K3940" s="954">
        <f t="shared" si="36"/>
        <v>2.4</v>
      </c>
      <c r="M3940" s="271"/>
      <c r="N3940" s="271"/>
      <c r="O3940" s="271"/>
    </row>
    <row r="3941" spans="3:15" s="421" customFormat="1" ht="15.6" customHeight="1">
      <c r="C3941" s="391">
        <v>1963</v>
      </c>
      <c r="D3941" s="414" t="s">
        <v>2227</v>
      </c>
      <c r="E3941" s="417" t="s">
        <v>3184</v>
      </c>
      <c r="F3941" s="1475" t="s">
        <v>3185</v>
      </c>
      <c r="G3941" s="1476"/>
      <c r="H3941" s="1477"/>
      <c r="I3941" s="424">
        <v>100</v>
      </c>
      <c r="J3941" s="417">
        <v>1.2</v>
      </c>
      <c r="K3941" s="954">
        <f t="shared" si="36"/>
        <v>120</v>
      </c>
      <c r="M3941" s="271"/>
      <c r="N3941" s="271"/>
      <c r="O3941" s="271"/>
    </row>
    <row r="3942" spans="3:15" s="421" customFormat="1" ht="15.6" customHeight="1">
      <c r="C3942" s="391">
        <v>1964</v>
      </c>
      <c r="D3942" s="414" t="s">
        <v>2227</v>
      </c>
      <c r="E3942" s="417" t="s">
        <v>3184</v>
      </c>
      <c r="F3942" s="1475" t="s">
        <v>3185</v>
      </c>
      <c r="G3942" s="1476"/>
      <c r="H3942" s="1477"/>
      <c r="I3942" s="424">
        <v>30</v>
      </c>
      <c r="J3942" s="417">
        <v>1.2</v>
      </c>
      <c r="K3942" s="954">
        <f t="shared" si="36"/>
        <v>36</v>
      </c>
      <c r="M3942" s="271"/>
      <c r="N3942" s="271"/>
      <c r="O3942" s="271"/>
    </row>
    <row r="3943" spans="3:15" s="421" customFormat="1" ht="15.6" customHeight="1">
      <c r="C3943" s="391">
        <v>1965</v>
      </c>
      <c r="D3943" s="414" t="s">
        <v>2227</v>
      </c>
      <c r="E3943" s="417" t="s">
        <v>3342</v>
      </c>
      <c r="F3943" s="1475" t="s">
        <v>3343</v>
      </c>
      <c r="G3943" s="1476"/>
      <c r="H3943" s="1477"/>
      <c r="I3943" s="424">
        <v>170</v>
      </c>
      <c r="J3943" s="417">
        <v>1.2</v>
      </c>
      <c r="K3943" s="954">
        <f t="shared" si="36"/>
        <v>204</v>
      </c>
      <c r="M3943" s="271"/>
      <c r="N3943" s="271"/>
      <c r="O3943" s="271"/>
    </row>
    <row r="3944" spans="3:15" s="421" customFormat="1" ht="15.6" customHeight="1">
      <c r="C3944" s="391">
        <v>1966</v>
      </c>
      <c r="D3944" s="414" t="s">
        <v>2227</v>
      </c>
      <c r="E3944" s="417" t="s">
        <v>3186</v>
      </c>
      <c r="F3944" s="1475" t="s">
        <v>3100</v>
      </c>
      <c r="G3944" s="1476"/>
      <c r="H3944" s="1477"/>
      <c r="I3944" s="424">
        <v>12</v>
      </c>
      <c r="J3944" s="417">
        <v>1.2</v>
      </c>
      <c r="K3944" s="954">
        <f t="shared" si="36"/>
        <v>14.399999999999999</v>
      </c>
      <c r="M3944" s="271"/>
      <c r="N3944" s="271"/>
      <c r="O3944" s="271"/>
    </row>
    <row r="3945" spans="3:15" s="421" customFormat="1" ht="15.6" customHeight="1">
      <c r="C3945" s="391">
        <v>1967</v>
      </c>
      <c r="D3945" s="414" t="s">
        <v>2227</v>
      </c>
      <c r="E3945" s="417" t="s">
        <v>3186</v>
      </c>
      <c r="F3945" s="1475" t="s">
        <v>3100</v>
      </c>
      <c r="G3945" s="1476"/>
      <c r="H3945" s="1477"/>
      <c r="I3945" s="424">
        <v>10</v>
      </c>
      <c r="J3945" s="417">
        <v>1.2</v>
      </c>
      <c r="K3945" s="954">
        <f t="shared" si="36"/>
        <v>12</v>
      </c>
      <c r="M3945" s="271"/>
      <c r="N3945" s="271"/>
      <c r="O3945" s="271"/>
    </row>
    <row r="3946" spans="3:15" s="421" customFormat="1" ht="15.6" customHeight="1">
      <c r="C3946" s="391">
        <v>1968</v>
      </c>
      <c r="D3946" s="414" t="s">
        <v>2227</v>
      </c>
      <c r="E3946" s="417" t="s">
        <v>3186</v>
      </c>
      <c r="F3946" s="1475" t="s">
        <v>3100</v>
      </c>
      <c r="G3946" s="1476"/>
      <c r="H3946" s="1477"/>
      <c r="I3946" s="424">
        <v>5</v>
      </c>
      <c r="J3946" s="417">
        <v>1.2</v>
      </c>
      <c r="K3946" s="954">
        <f t="shared" si="36"/>
        <v>6</v>
      </c>
      <c r="M3946" s="271"/>
      <c r="N3946" s="271"/>
      <c r="O3946" s="271"/>
    </row>
    <row r="3947" spans="3:15" s="421" customFormat="1" ht="15.6" customHeight="1">
      <c r="C3947" s="391">
        <v>1969</v>
      </c>
      <c r="D3947" s="414" t="s">
        <v>2227</v>
      </c>
      <c r="E3947" s="417" t="s">
        <v>3186</v>
      </c>
      <c r="F3947" s="1475" t="s">
        <v>3100</v>
      </c>
      <c r="G3947" s="1476"/>
      <c r="H3947" s="1477"/>
      <c r="I3947" s="424">
        <v>12</v>
      </c>
      <c r="J3947" s="417">
        <v>1.2</v>
      </c>
      <c r="K3947" s="954">
        <f t="shared" si="36"/>
        <v>14.399999999999999</v>
      </c>
      <c r="M3947" s="271"/>
      <c r="N3947" s="271"/>
      <c r="O3947" s="271"/>
    </row>
    <row r="3948" spans="3:15" s="421" customFormat="1" ht="15.6" customHeight="1">
      <c r="C3948" s="391">
        <v>1970</v>
      </c>
      <c r="D3948" s="414" t="s">
        <v>2227</v>
      </c>
      <c r="E3948" s="417" t="s">
        <v>3186</v>
      </c>
      <c r="F3948" s="1475" t="s">
        <v>3100</v>
      </c>
      <c r="G3948" s="1476"/>
      <c r="H3948" s="1477"/>
      <c r="I3948" s="424">
        <v>10</v>
      </c>
      <c r="J3948" s="417">
        <v>1.2</v>
      </c>
      <c r="K3948" s="954">
        <f t="shared" si="36"/>
        <v>12</v>
      </c>
      <c r="M3948" s="271"/>
      <c r="N3948" s="271"/>
      <c r="O3948" s="271"/>
    </row>
    <row r="3949" spans="3:15" s="421" customFormat="1" ht="15.6" customHeight="1">
      <c r="C3949" s="391">
        <v>1971</v>
      </c>
      <c r="D3949" s="414" t="s">
        <v>2227</v>
      </c>
      <c r="E3949" s="417" t="s">
        <v>3198</v>
      </c>
      <c r="F3949" s="1475" t="s">
        <v>3127</v>
      </c>
      <c r="G3949" s="1476"/>
      <c r="H3949" s="1477"/>
      <c r="I3949" s="424">
        <v>87</v>
      </c>
      <c r="J3949" s="417">
        <v>1.2</v>
      </c>
      <c r="K3949" s="954">
        <f t="shared" si="36"/>
        <v>104.39999999999999</v>
      </c>
      <c r="M3949" s="271"/>
      <c r="N3949" s="271"/>
      <c r="O3949" s="271"/>
    </row>
    <row r="3950" spans="3:15" s="421" customFormat="1" ht="15.6" customHeight="1">
      <c r="C3950" s="391">
        <v>1972</v>
      </c>
      <c r="D3950" s="414" t="s">
        <v>2227</v>
      </c>
      <c r="E3950" s="417" t="s">
        <v>3201</v>
      </c>
      <c r="F3950" s="1475" t="s">
        <v>3101</v>
      </c>
      <c r="G3950" s="1476"/>
      <c r="H3950" s="1477"/>
      <c r="I3950" s="424">
        <v>8</v>
      </c>
      <c r="J3950" s="417">
        <v>0.5</v>
      </c>
      <c r="K3950" s="954">
        <f t="shared" si="36"/>
        <v>4</v>
      </c>
      <c r="M3950" s="271"/>
      <c r="N3950" s="271"/>
      <c r="O3950" s="271"/>
    </row>
    <row r="3951" spans="3:15" s="421" customFormat="1" ht="15.6" customHeight="1">
      <c r="C3951" s="391">
        <v>1973</v>
      </c>
      <c r="D3951" s="414" t="s">
        <v>2227</v>
      </c>
      <c r="E3951" s="417" t="s">
        <v>3202</v>
      </c>
      <c r="F3951" s="1475" t="s">
        <v>3102</v>
      </c>
      <c r="G3951" s="1476"/>
      <c r="H3951" s="1477"/>
      <c r="I3951" s="424">
        <v>1</v>
      </c>
      <c r="J3951" s="417">
        <v>0.5</v>
      </c>
      <c r="K3951" s="954">
        <f t="shared" si="36"/>
        <v>0.5</v>
      </c>
      <c r="M3951" s="271"/>
      <c r="N3951" s="271"/>
      <c r="O3951" s="271"/>
    </row>
    <row r="3952" spans="3:15" s="421" customFormat="1" ht="15.6" customHeight="1">
      <c r="C3952" s="391">
        <v>1974</v>
      </c>
      <c r="D3952" s="414" t="s">
        <v>2227</v>
      </c>
      <c r="E3952" s="417" t="s">
        <v>3202</v>
      </c>
      <c r="F3952" s="1475" t="s">
        <v>3102</v>
      </c>
      <c r="G3952" s="1476"/>
      <c r="H3952" s="1477"/>
      <c r="I3952" s="424">
        <v>38</v>
      </c>
      <c r="J3952" s="417">
        <v>0.5</v>
      </c>
      <c r="K3952" s="954">
        <f t="shared" si="36"/>
        <v>19</v>
      </c>
      <c r="M3952" s="271"/>
      <c r="N3952" s="271"/>
      <c r="O3952" s="271"/>
    </row>
    <row r="3953" spans="3:15" s="421" customFormat="1" ht="15.6" customHeight="1">
      <c r="C3953" s="391">
        <v>1975</v>
      </c>
      <c r="D3953" s="414" t="s">
        <v>2227</v>
      </c>
      <c r="E3953" s="417" t="s">
        <v>3202</v>
      </c>
      <c r="F3953" s="1475" t="s">
        <v>3102</v>
      </c>
      <c r="G3953" s="1476"/>
      <c r="H3953" s="1477"/>
      <c r="I3953" s="424">
        <v>41</v>
      </c>
      <c r="J3953" s="417">
        <v>0.5</v>
      </c>
      <c r="K3953" s="954">
        <f t="shared" si="36"/>
        <v>20.5</v>
      </c>
      <c r="M3953" s="271"/>
      <c r="N3953" s="271"/>
      <c r="O3953" s="271"/>
    </row>
    <row r="3954" spans="3:15" s="421" customFormat="1" ht="15.6" customHeight="1">
      <c r="C3954" s="391">
        <v>1976</v>
      </c>
      <c r="D3954" s="414" t="s">
        <v>2227</v>
      </c>
      <c r="E3954" s="417" t="s">
        <v>3202</v>
      </c>
      <c r="F3954" s="1475" t="s">
        <v>3102</v>
      </c>
      <c r="G3954" s="1476"/>
      <c r="H3954" s="1477"/>
      <c r="I3954" s="424">
        <v>40</v>
      </c>
      <c r="J3954" s="417">
        <v>0.5</v>
      </c>
      <c r="K3954" s="954">
        <f t="shared" si="36"/>
        <v>20</v>
      </c>
      <c r="M3954" s="271"/>
      <c r="N3954" s="271"/>
      <c r="O3954" s="271"/>
    </row>
    <row r="3955" spans="3:15" s="421" customFormat="1" ht="15.6" customHeight="1">
      <c r="C3955" s="391">
        <v>1977</v>
      </c>
      <c r="D3955" s="414" t="s">
        <v>2227</v>
      </c>
      <c r="E3955" s="417" t="s">
        <v>3202</v>
      </c>
      <c r="F3955" s="1475" t="s">
        <v>3102</v>
      </c>
      <c r="G3955" s="1476"/>
      <c r="H3955" s="1477"/>
      <c r="I3955" s="424">
        <v>23</v>
      </c>
      <c r="J3955" s="417">
        <v>0.5</v>
      </c>
      <c r="K3955" s="954">
        <f t="shared" si="36"/>
        <v>11.5</v>
      </c>
      <c r="M3955" s="271"/>
      <c r="N3955" s="271"/>
      <c r="O3955" s="271"/>
    </row>
    <row r="3956" spans="3:15" s="421" customFormat="1" ht="15.6" customHeight="1">
      <c r="C3956" s="391">
        <v>1978</v>
      </c>
      <c r="D3956" s="414" t="s">
        <v>2227</v>
      </c>
      <c r="E3956" s="417" t="s">
        <v>3202</v>
      </c>
      <c r="F3956" s="1475" t="s">
        <v>3102</v>
      </c>
      <c r="G3956" s="1476"/>
      <c r="H3956" s="1477"/>
      <c r="I3956" s="424">
        <v>32</v>
      </c>
      <c r="J3956" s="417">
        <v>0.5</v>
      </c>
      <c r="K3956" s="954">
        <f t="shared" si="36"/>
        <v>16</v>
      </c>
      <c r="M3956" s="271"/>
      <c r="N3956" s="271"/>
      <c r="O3956" s="271"/>
    </row>
    <row r="3957" spans="3:15" s="421" customFormat="1" ht="15.6" customHeight="1">
      <c r="C3957" s="391">
        <v>1979</v>
      </c>
      <c r="D3957" s="414" t="s">
        <v>2227</v>
      </c>
      <c r="E3957" s="417" t="s">
        <v>3202</v>
      </c>
      <c r="F3957" s="1475" t="s">
        <v>3102</v>
      </c>
      <c r="G3957" s="1476"/>
      <c r="H3957" s="1477"/>
      <c r="I3957" s="424">
        <v>1</v>
      </c>
      <c r="J3957" s="417">
        <v>0.5</v>
      </c>
      <c r="K3957" s="954">
        <f t="shared" si="36"/>
        <v>0.5</v>
      </c>
      <c r="M3957" s="271"/>
      <c r="N3957" s="271"/>
      <c r="O3957" s="271"/>
    </row>
    <row r="3958" spans="3:15" s="421" customFormat="1" ht="15.6" customHeight="1">
      <c r="C3958" s="391">
        <v>1980</v>
      </c>
      <c r="D3958" s="414" t="s">
        <v>2227</v>
      </c>
      <c r="E3958" s="417" t="s">
        <v>3202</v>
      </c>
      <c r="F3958" s="1475" t="s">
        <v>3102</v>
      </c>
      <c r="G3958" s="1476"/>
      <c r="H3958" s="1477"/>
      <c r="I3958" s="424">
        <v>60</v>
      </c>
      <c r="J3958" s="417">
        <v>0.5</v>
      </c>
      <c r="K3958" s="954">
        <f t="shared" si="36"/>
        <v>30</v>
      </c>
      <c r="M3958" s="271"/>
      <c r="N3958" s="271"/>
      <c r="O3958" s="271"/>
    </row>
    <row r="3959" spans="3:15" s="421" customFormat="1" ht="15.6" customHeight="1">
      <c r="C3959" s="391">
        <v>1981</v>
      </c>
      <c r="D3959" s="414" t="s">
        <v>2227</v>
      </c>
      <c r="E3959" s="417" t="s">
        <v>3202</v>
      </c>
      <c r="F3959" s="1475" t="s">
        <v>3102</v>
      </c>
      <c r="G3959" s="1476"/>
      <c r="H3959" s="1477"/>
      <c r="I3959" s="424">
        <v>30</v>
      </c>
      <c r="J3959" s="417">
        <v>0.5</v>
      </c>
      <c r="K3959" s="954">
        <f t="shared" si="36"/>
        <v>15</v>
      </c>
      <c r="M3959" s="271"/>
      <c r="N3959" s="271"/>
      <c r="O3959" s="271"/>
    </row>
    <row r="3960" spans="3:15" s="421" customFormat="1" ht="15.6" customHeight="1">
      <c r="C3960" s="391">
        <v>1982</v>
      </c>
      <c r="D3960" s="414" t="s">
        <v>2227</v>
      </c>
      <c r="E3960" s="417" t="s">
        <v>3202</v>
      </c>
      <c r="F3960" s="1475" t="s">
        <v>3102</v>
      </c>
      <c r="G3960" s="1476"/>
      <c r="H3960" s="1477"/>
      <c r="I3960" s="424">
        <v>15</v>
      </c>
      <c r="J3960" s="417">
        <v>0.5</v>
      </c>
      <c r="K3960" s="954">
        <f t="shared" si="36"/>
        <v>7.5</v>
      </c>
      <c r="M3960" s="271"/>
      <c r="N3960" s="271"/>
      <c r="O3960" s="271"/>
    </row>
    <row r="3961" spans="3:15" s="421" customFormat="1" ht="15.6" customHeight="1">
      <c r="C3961" s="391">
        <v>1983</v>
      </c>
      <c r="D3961" s="414" t="s">
        <v>2227</v>
      </c>
      <c r="E3961" s="417" t="s">
        <v>3202</v>
      </c>
      <c r="F3961" s="1475" t="s">
        <v>3102</v>
      </c>
      <c r="G3961" s="1476"/>
      <c r="H3961" s="1477"/>
      <c r="I3961" s="424">
        <v>5</v>
      </c>
      <c r="J3961" s="417">
        <v>0.5</v>
      </c>
      <c r="K3961" s="954">
        <f t="shared" si="36"/>
        <v>2.5</v>
      </c>
      <c r="M3961" s="271"/>
      <c r="N3961" s="271"/>
      <c r="O3961" s="271"/>
    </row>
    <row r="3962" spans="3:15" s="421" customFormat="1" ht="15.6" customHeight="1">
      <c r="C3962" s="391">
        <v>1984</v>
      </c>
      <c r="D3962" s="414" t="s">
        <v>2227</v>
      </c>
      <c r="E3962" s="417" t="s">
        <v>3202</v>
      </c>
      <c r="F3962" s="1475" t="s">
        <v>3102</v>
      </c>
      <c r="G3962" s="1476"/>
      <c r="H3962" s="1477"/>
      <c r="I3962" s="424">
        <v>44</v>
      </c>
      <c r="J3962" s="417">
        <v>0.5</v>
      </c>
      <c r="K3962" s="954">
        <f t="shared" si="36"/>
        <v>22</v>
      </c>
      <c r="M3962" s="271"/>
      <c r="N3962" s="271"/>
      <c r="O3962" s="271"/>
    </row>
    <row r="3963" spans="3:15" s="421" customFormat="1" ht="15.6" customHeight="1">
      <c r="C3963" s="391">
        <v>1985</v>
      </c>
      <c r="D3963" s="414" t="s">
        <v>2227</v>
      </c>
      <c r="E3963" s="417" t="s">
        <v>3202</v>
      </c>
      <c r="F3963" s="1475" t="s">
        <v>3102</v>
      </c>
      <c r="G3963" s="1476"/>
      <c r="H3963" s="1477"/>
      <c r="I3963" s="424">
        <v>30</v>
      </c>
      <c r="J3963" s="417">
        <v>0.5</v>
      </c>
      <c r="K3963" s="954">
        <f t="shared" si="36"/>
        <v>15</v>
      </c>
      <c r="M3963" s="271"/>
      <c r="N3963" s="271"/>
      <c r="O3963" s="271"/>
    </row>
    <row r="3964" spans="3:15" s="421" customFormat="1" ht="15.6" customHeight="1">
      <c r="C3964" s="391">
        <v>1986</v>
      </c>
      <c r="D3964" s="414" t="s">
        <v>2227</v>
      </c>
      <c r="E3964" s="417" t="s">
        <v>3203</v>
      </c>
      <c r="F3964" s="1475" t="s">
        <v>3103</v>
      </c>
      <c r="G3964" s="1476"/>
      <c r="H3964" s="1477"/>
      <c r="I3964" s="424">
        <v>5</v>
      </c>
      <c r="J3964" s="417">
        <v>0.5</v>
      </c>
      <c r="K3964" s="954">
        <f t="shared" si="36"/>
        <v>2.5</v>
      </c>
      <c r="M3964" s="271"/>
      <c r="N3964" s="271"/>
      <c r="O3964" s="271"/>
    </row>
    <row r="3965" spans="3:15" s="421" customFormat="1" ht="15.6" customHeight="1">
      <c r="C3965" s="391">
        <v>1987</v>
      </c>
      <c r="D3965" s="414" t="s">
        <v>2227</v>
      </c>
      <c r="E3965" s="417" t="s">
        <v>3203</v>
      </c>
      <c r="F3965" s="1475" t="s">
        <v>3103</v>
      </c>
      <c r="G3965" s="1476"/>
      <c r="H3965" s="1477"/>
      <c r="I3965" s="424">
        <v>15</v>
      </c>
      <c r="J3965" s="417">
        <v>0.5</v>
      </c>
      <c r="K3965" s="954">
        <f t="shared" si="36"/>
        <v>7.5</v>
      </c>
      <c r="M3965" s="271"/>
      <c r="N3965" s="271"/>
      <c r="O3965" s="271"/>
    </row>
    <row r="3966" spans="3:15" s="421" customFormat="1" ht="15.6" customHeight="1">
      <c r="C3966" s="391">
        <v>1988</v>
      </c>
      <c r="D3966" s="414" t="s">
        <v>2227</v>
      </c>
      <c r="E3966" s="417" t="s">
        <v>3272</v>
      </c>
      <c r="F3966" s="1475" t="s">
        <v>3273</v>
      </c>
      <c r="G3966" s="1476"/>
      <c r="H3966" s="1477"/>
      <c r="I3966" s="424">
        <v>64</v>
      </c>
      <c r="J3966" s="417">
        <v>1.5</v>
      </c>
      <c r="K3966" s="954">
        <f t="shared" si="36"/>
        <v>96</v>
      </c>
      <c r="M3966" s="271"/>
      <c r="N3966" s="271"/>
      <c r="O3966" s="271"/>
    </row>
    <row r="3967" spans="3:15" s="421" customFormat="1" ht="15.6" customHeight="1">
      <c r="C3967" s="391">
        <v>1989</v>
      </c>
      <c r="D3967" s="414" t="s">
        <v>2227</v>
      </c>
      <c r="E3967" s="417" t="s">
        <v>3344</v>
      </c>
      <c r="F3967" s="1475" t="s">
        <v>3345</v>
      </c>
      <c r="G3967" s="1476"/>
      <c r="H3967" s="1477"/>
      <c r="I3967" s="424">
        <v>30</v>
      </c>
      <c r="J3967" s="417">
        <v>1.2</v>
      </c>
      <c r="K3967" s="954">
        <f t="shared" si="36"/>
        <v>36</v>
      </c>
      <c r="M3967" s="271"/>
      <c r="N3967" s="271"/>
      <c r="O3967" s="271"/>
    </row>
    <row r="3968" spans="3:15" s="421" customFormat="1" ht="15.6" customHeight="1">
      <c r="C3968" s="391">
        <v>1990</v>
      </c>
      <c r="D3968" s="414" t="s">
        <v>2227</v>
      </c>
      <c r="E3968" s="417" t="s">
        <v>3346</v>
      </c>
      <c r="F3968" s="1475" t="s">
        <v>3281</v>
      </c>
      <c r="G3968" s="1476"/>
      <c r="H3968" s="1477"/>
      <c r="I3968" s="424">
        <v>2</v>
      </c>
      <c r="J3968" s="417">
        <v>1.2</v>
      </c>
      <c r="K3968" s="954">
        <f t="shared" si="36"/>
        <v>2.4</v>
      </c>
      <c r="M3968" s="271"/>
      <c r="N3968" s="271"/>
      <c r="O3968" s="271"/>
    </row>
    <row r="3969" spans="3:15" s="421" customFormat="1" ht="15.6" customHeight="1">
      <c r="C3969" s="391">
        <v>1991</v>
      </c>
      <c r="D3969" s="414" t="s">
        <v>2227</v>
      </c>
      <c r="E3969" s="417" t="s">
        <v>3347</v>
      </c>
      <c r="F3969" s="1475" t="s">
        <v>3348</v>
      </c>
      <c r="G3969" s="1476"/>
      <c r="H3969" s="1477"/>
      <c r="I3969" s="424">
        <v>6</v>
      </c>
      <c r="J3969" s="417">
        <v>1.2</v>
      </c>
      <c r="K3969" s="954">
        <f t="shared" si="36"/>
        <v>7.1999999999999993</v>
      </c>
      <c r="M3969" s="271"/>
      <c r="N3969" s="271"/>
      <c r="O3969" s="271"/>
    </row>
    <row r="3970" spans="3:15" s="421" customFormat="1" ht="15.6" customHeight="1">
      <c r="C3970" s="391">
        <v>1992</v>
      </c>
      <c r="D3970" s="414" t="s">
        <v>2227</v>
      </c>
      <c r="E3970" s="417" t="s">
        <v>3347</v>
      </c>
      <c r="F3970" s="1475" t="s">
        <v>3348</v>
      </c>
      <c r="G3970" s="1476"/>
      <c r="H3970" s="1477"/>
      <c r="I3970" s="424">
        <v>2</v>
      </c>
      <c r="J3970" s="417">
        <v>1.2</v>
      </c>
      <c r="K3970" s="954">
        <f t="shared" si="36"/>
        <v>2.4</v>
      </c>
      <c r="M3970" s="271"/>
      <c r="N3970" s="271"/>
      <c r="O3970" s="271"/>
    </row>
    <row r="3971" spans="3:15" s="421" customFormat="1" ht="15.6" customHeight="1">
      <c r="C3971" s="391">
        <v>1993</v>
      </c>
      <c r="D3971" s="414" t="s">
        <v>2227</v>
      </c>
      <c r="E3971" s="417" t="s">
        <v>3187</v>
      </c>
      <c r="F3971" s="1475" t="s">
        <v>3117</v>
      </c>
      <c r="G3971" s="1476"/>
      <c r="H3971" s="1477"/>
      <c r="I3971" s="424">
        <v>10</v>
      </c>
      <c r="J3971" s="417">
        <v>0.5</v>
      </c>
      <c r="K3971" s="954">
        <f t="shared" si="36"/>
        <v>5</v>
      </c>
      <c r="M3971" s="271"/>
      <c r="N3971" s="271"/>
      <c r="O3971" s="271"/>
    </row>
    <row r="3972" spans="3:15" s="421" customFormat="1" ht="15.6" customHeight="1">
      <c r="C3972" s="391">
        <v>1994</v>
      </c>
      <c r="D3972" s="414" t="s">
        <v>2227</v>
      </c>
      <c r="E3972" s="417" t="s">
        <v>3187</v>
      </c>
      <c r="F3972" s="1475" t="s">
        <v>3117</v>
      </c>
      <c r="G3972" s="1476"/>
      <c r="H3972" s="1477"/>
      <c r="I3972" s="424">
        <v>175</v>
      </c>
      <c r="J3972" s="417">
        <v>0.5</v>
      </c>
      <c r="K3972" s="954">
        <f t="shared" si="36"/>
        <v>87.5</v>
      </c>
      <c r="M3972" s="271"/>
      <c r="N3972" s="271"/>
      <c r="O3972" s="271"/>
    </row>
    <row r="3973" spans="3:15" s="421" customFormat="1" ht="15.6" customHeight="1">
      <c r="C3973" s="391">
        <v>1995</v>
      </c>
      <c r="D3973" s="414" t="s">
        <v>2227</v>
      </c>
      <c r="E3973" s="417" t="s">
        <v>3187</v>
      </c>
      <c r="F3973" s="1475" t="s">
        <v>3117</v>
      </c>
      <c r="G3973" s="1476"/>
      <c r="H3973" s="1477"/>
      <c r="I3973" s="424">
        <v>10</v>
      </c>
      <c r="J3973" s="417">
        <v>0.5</v>
      </c>
      <c r="K3973" s="954">
        <f t="shared" si="36"/>
        <v>5</v>
      </c>
      <c r="M3973" s="271"/>
      <c r="N3973" s="271"/>
      <c r="O3973" s="271"/>
    </row>
    <row r="3974" spans="3:15" s="421" customFormat="1" ht="15.6" customHeight="1">
      <c r="C3974" s="391">
        <v>1996</v>
      </c>
      <c r="D3974" s="414" t="s">
        <v>2227</v>
      </c>
      <c r="E3974" s="417" t="s">
        <v>3187</v>
      </c>
      <c r="F3974" s="1475" t="s">
        <v>3117</v>
      </c>
      <c r="G3974" s="1476"/>
      <c r="H3974" s="1477"/>
      <c r="I3974" s="424">
        <v>35</v>
      </c>
      <c r="J3974" s="417">
        <v>0.5</v>
      </c>
      <c r="K3974" s="954">
        <f t="shared" si="36"/>
        <v>17.5</v>
      </c>
      <c r="M3974" s="271"/>
      <c r="N3974" s="271"/>
      <c r="O3974" s="271"/>
    </row>
    <row r="3975" spans="3:15" s="421" customFormat="1" ht="15.6" customHeight="1">
      <c r="C3975" s="391">
        <v>1997</v>
      </c>
      <c r="D3975" s="414" t="s">
        <v>2227</v>
      </c>
      <c r="E3975" s="417" t="s">
        <v>3187</v>
      </c>
      <c r="F3975" s="1475" t="s">
        <v>3117</v>
      </c>
      <c r="G3975" s="1476"/>
      <c r="H3975" s="1477"/>
      <c r="I3975" s="424">
        <v>28</v>
      </c>
      <c r="J3975" s="417">
        <v>0.5</v>
      </c>
      <c r="K3975" s="954">
        <f t="shared" si="36"/>
        <v>14</v>
      </c>
      <c r="M3975" s="271"/>
      <c r="N3975" s="271"/>
      <c r="O3975" s="271"/>
    </row>
    <row r="3976" spans="3:15" s="421" customFormat="1" ht="15.6" customHeight="1">
      <c r="C3976" s="391">
        <v>1998</v>
      </c>
      <c r="D3976" s="414" t="s">
        <v>2227</v>
      </c>
      <c r="E3976" s="417" t="s">
        <v>3187</v>
      </c>
      <c r="F3976" s="1475" t="s">
        <v>3117</v>
      </c>
      <c r="G3976" s="1476"/>
      <c r="H3976" s="1477"/>
      <c r="I3976" s="424">
        <v>31</v>
      </c>
      <c r="J3976" s="417">
        <v>0.5</v>
      </c>
      <c r="K3976" s="954">
        <f t="shared" si="36"/>
        <v>15.5</v>
      </c>
      <c r="M3976" s="271"/>
      <c r="N3976" s="271"/>
      <c r="O3976" s="271"/>
    </row>
    <row r="3977" spans="3:15" s="421" customFormat="1" ht="15.6" customHeight="1">
      <c r="C3977" s="391">
        <v>1999</v>
      </c>
      <c r="D3977" s="414" t="s">
        <v>2227</v>
      </c>
      <c r="E3977" s="417" t="s">
        <v>3187</v>
      </c>
      <c r="F3977" s="1475" t="s">
        <v>3117</v>
      </c>
      <c r="G3977" s="1476"/>
      <c r="H3977" s="1477"/>
      <c r="I3977" s="424">
        <v>37</v>
      </c>
      <c r="J3977" s="417">
        <v>0.5</v>
      </c>
      <c r="K3977" s="954">
        <f t="shared" si="36"/>
        <v>18.5</v>
      </c>
      <c r="M3977" s="271"/>
      <c r="N3977" s="271"/>
      <c r="O3977" s="271"/>
    </row>
    <row r="3978" spans="3:15" s="421" customFormat="1" ht="15.6" customHeight="1">
      <c r="C3978" s="391">
        <v>2000</v>
      </c>
      <c r="D3978" s="414" t="s">
        <v>2227</v>
      </c>
      <c r="E3978" s="417" t="s">
        <v>3187</v>
      </c>
      <c r="F3978" s="1475" t="s">
        <v>3117</v>
      </c>
      <c r="G3978" s="1476"/>
      <c r="H3978" s="1477"/>
      <c r="I3978" s="424">
        <v>36</v>
      </c>
      <c r="J3978" s="417">
        <v>0.5</v>
      </c>
      <c r="K3978" s="954">
        <f t="shared" si="36"/>
        <v>18</v>
      </c>
      <c r="M3978" s="271"/>
      <c r="N3978" s="271"/>
      <c r="O3978" s="271"/>
    </row>
    <row r="3979" spans="3:15" s="421" customFormat="1" ht="15.6" customHeight="1">
      <c r="C3979" s="391">
        <v>2001</v>
      </c>
      <c r="D3979" s="414" t="s">
        <v>2227</v>
      </c>
      <c r="E3979" s="417" t="s">
        <v>3187</v>
      </c>
      <c r="F3979" s="1475" t="s">
        <v>3117</v>
      </c>
      <c r="G3979" s="1476"/>
      <c r="H3979" s="1477"/>
      <c r="I3979" s="424">
        <v>10</v>
      </c>
      <c r="J3979" s="417">
        <v>0.5</v>
      </c>
      <c r="K3979" s="954">
        <f t="shared" si="36"/>
        <v>5</v>
      </c>
      <c r="M3979" s="271"/>
      <c r="N3979" s="271"/>
      <c r="O3979" s="271"/>
    </row>
    <row r="3980" spans="3:15" s="421" customFormat="1" ht="15.6" customHeight="1">
      <c r="C3980" s="391">
        <v>2002</v>
      </c>
      <c r="D3980" s="414" t="s">
        <v>2227</v>
      </c>
      <c r="E3980" s="417" t="s">
        <v>3187</v>
      </c>
      <c r="F3980" s="1475" t="s">
        <v>3117</v>
      </c>
      <c r="G3980" s="1476"/>
      <c r="H3980" s="1477"/>
      <c r="I3980" s="424">
        <v>14</v>
      </c>
      <c r="J3980" s="417">
        <v>0.5</v>
      </c>
      <c r="K3980" s="954">
        <f t="shared" si="36"/>
        <v>7</v>
      </c>
      <c r="M3980" s="271"/>
      <c r="N3980" s="271"/>
      <c r="O3980" s="271"/>
    </row>
    <row r="3981" spans="3:15" s="421" customFormat="1" ht="15.6" customHeight="1">
      <c r="C3981" s="391">
        <v>2003</v>
      </c>
      <c r="D3981" s="414" t="s">
        <v>2227</v>
      </c>
      <c r="E3981" s="417" t="s">
        <v>3187</v>
      </c>
      <c r="F3981" s="1475" t="s">
        <v>3117</v>
      </c>
      <c r="G3981" s="1476"/>
      <c r="H3981" s="1477"/>
      <c r="I3981" s="424">
        <v>12</v>
      </c>
      <c r="J3981" s="417">
        <v>0.5</v>
      </c>
      <c r="K3981" s="954">
        <f t="shared" si="36"/>
        <v>6</v>
      </c>
      <c r="M3981" s="271"/>
      <c r="N3981" s="271"/>
      <c r="O3981" s="271"/>
    </row>
    <row r="3982" spans="3:15" s="421" customFormat="1" ht="15.6" customHeight="1">
      <c r="C3982" s="391">
        <v>2004</v>
      </c>
      <c r="D3982" s="414" t="s">
        <v>2227</v>
      </c>
      <c r="E3982" s="417" t="s">
        <v>3187</v>
      </c>
      <c r="F3982" s="1475" t="s">
        <v>3117</v>
      </c>
      <c r="G3982" s="1476"/>
      <c r="H3982" s="1477"/>
      <c r="I3982" s="424">
        <v>10</v>
      </c>
      <c r="J3982" s="417">
        <v>0.5</v>
      </c>
      <c r="K3982" s="954">
        <f t="shared" si="36"/>
        <v>5</v>
      </c>
      <c r="M3982" s="271"/>
      <c r="N3982" s="271"/>
      <c r="O3982" s="271"/>
    </row>
    <row r="3983" spans="3:15" s="421" customFormat="1" ht="15.6" customHeight="1">
      <c r="C3983" s="391">
        <v>2005</v>
      </c>
      <c r="D3983" s="414" t="s">
        <v>2227</v>
      </c>
      <c r="E3983" s="417" t="s">
        <v>3188</v>
      </c>
      <c r="F3983" s="1475" t="s">
        <v>3105</v>
      </c>
      <c r="G3983" s="1476"/>
      <c r="H3983" s="1477"/>
      <c r="I3983" s="424">
        <v>38</v>
      </c>
      <c r="J3983" s="417">
        <v>0.5</v>
      </c>
      <c r="K3983" s="954">
        <f t="shared" si="36"/>
        <v>19</v>
      </c>
      <c r="M3983" s="271"/>
      <c r="N3983" s="271"/>
      <c r="O3983" s="271"/>
    </row>
    <row r="3984" spans="3:15" s="421" customFormat="1" ht="15.6" customHeight="1">
      <c r="C3984" s="391">
        <v>2006</v>
      </c>
      <c r="D3984" s="414" t="s">
        <v>2227</v>
      </c>
      <c r="E3984" s="417" t="s">
        <v>3188</v>
      </c>
      <c r="F3984" s="1475" t="s">
        <v>3105</v>
      </c>
      <c r="G3984" s="1476"/>
      <c r="H3984" s="1477"/>
      <c r="I3984" s="424">
        <v>41</v>
      </c>
      <c r="J3984" s="417">
        <v>0.5</v>
      </c>
      <c r="K3984" s="954">
        <f t="shared" si="36"/>
        <v>20.5</v>
      </c>
      <c r="M3984" s="271"/>
      <c r="N3984" s="271"/>
      <c r="O3984" s="271"/>
    </row>
    <row r="3985" spans="3:15" s="421" customFormat="1" ht="15.6" customHeight="1">
      <c r="C3985" s="391">
        <v>2007</v>
      </c>
      <c r="D3985" s="414" t="s">
        <v>2227</v>
      </c>
      <c r="E3985" s="417" t="s">
        <v>3188</v>
      </c>
      <c r="F3985" s="1475" t="s">
        <v>3105</v>
      </c>
      <c r="G3985" s="1476"/>
      <c r="H3985" s="1477"/>
      <c r="I3985" s="424">
        <v>40</v>
      </c>
      <c r="J3985" s="417">
        <v>0.5</v>
      </c>
      <c r="K3985" s="954">
        <f t="shared" si="36"/>
        <v>20</v>
      </c>
      <c r="M3985" s="271"/>
      <c r="N3985" s="271"/>
      <c r="O3985" s="271"/>
    </row>
    <row r="3986" spans="3:15" s="421" customFormat="1" ht="15.6" customHeight="1">
      <c r="C3986" s="391">
        <v>2008</v>
      </c>
      <c r="D3986" s="414" t="s">
        <v>2227</v>
      </c>
      <c r="E3986" s="417" t="s">
        <v>3188</v>
      </c>
      <c r="F3986" s="1475" t="s">
        <v>3105</v>
      </c>
      <c r="G3986" s="1476"/>
      <c r="H3986" s="1477"/>
      <c r="I3986" s="424">
        <v>23</v>
      </c>
      <c r="J3986" s="417">
        <v>0.5</v>
      </c>
      <c r="K3986" s="954">
        <f t="shared" si="36"/>
        <v>11.5</v>
      </c>
      <c r="M3986" s="271"/>
      <c r="N3986" s="271"/>
      <c r="O3986" s="271"/>
    </row>
    <row r="3987" spans="3:15" s="421" customFormat="1" ht="15.6" customHeight="1">
      <c r="C3987" s="391">
        <v>2009</v>
      </c>
      <c r="D3987" s="414" t="s">
        <v>2227</v>
      </c>
      <c r="E3987" s="417" t="s">
        <v>3188</v>
      </c>
      <c r="F3987" s="1475" t="s">
        <v>3105</v>
      </c>
      <c r="G3987" s="1476"/>
      <c r="H3987" s="1477"/>
      <c r="I3987" s="424">
        <v>32</v>
      </c>
      <c r="J3987" s="417">
        <v>0.5</v>
      </c>
      <c r="K3987" s="954">
        <f t="shared" si="36"/>
        <v>16</v>
      </c>
      <c r="M3987" s="271"/>
      <c r="N3987" s="271"/>
      <c r="O3987" s="271"/>
    </row>
    <row r="3988" spans="3:15" s="421" customFormat="1" ht="15.6" customHeight="1">
      <c r="C3988" s="391">
        <v>2010</v>
      </c>
      <c r="D3988" s="414" t="s">
        <v>2227</v>
      </c>
      <c r="E3988" s="417" t="s">
        <v>3188</v>
      </c>
      <c r="F3988" s="1475" t="s">
        <v>3105</v>
      </c>
      <c r="G3988" s="1476"/>
      <c r="H3988" s="1477"/>
      <c r="I3988" s="424">
        <v>1</v>
      </c>
      <c r="J3988" s="417">
        <v>0.5</v>
      </c>
      <c r="K3988" s="954">
        <f t="shared" si="36"/>
        <v>0.5</v>
      </c>
      <c r="M3988" s="271"/>
      <c r="N3988" s="271"/>
      <c r="O3988" s="271"/>
    </row>
    <row r="3989" spans="3:15" s="421" customFormat="1" ht="15.6" customHeight="1">
      <c r="C3989" s="391">
        <v>2011</v>
      </c>
      <c r="D3989" s="414" t="s">
        <v>2227</v>
      </c>
      <c r="E3989" s="417" t="s">
        <v>3188</v>
      </c>
      <c r="F3989" s="1475" t="s">
        <v>3105</v>
      </c>
      <c r="G3989" s="1476"/>
      <c r="H3989" s="1477"/>
      <c r="I3989" s="424">
        <v>24</v>
      </c>
      <c r="J3989" s="417">
        <v>0.5</v>
      </c>
      <c r="K3989" s="954">
        <f t="shared" si="36"/>
        <v>12</v>
      </c>
      <c r="M3989" s="271"/>
      <c r="N3989" s="271"/>
      <c r="O3989" s="271"/>
    </row>
    <row r="3990" spans="3:15" s="421" customFormat="1" ht="15.6" customHeight="1">
      <c r="C3990" s="391">
        <v>2012</v>
      </c>
      <c r="D3990" s="414" t="s">
        <v>2227</v>
      </c>
      <c r="E3990" s="417" t="s">
        <v>3216</v>
      </c>
      <c r="F3990" s="1475" t="s">
        <v>3119</v>
      </c>
      <c r="G3990" s="1476"/>
      <c r="H3990" s="1477"/>
      <c r="I3990" s="424">
        <v>15</v>
      </c>
      <c r="J3990" s="417">
        <v>1.2</v>
      </c>
      <c r="K3990" s="954">
        <f t="shared" si="36"/>
        <v>18</v>
      </c>
      <c r="M3990" s="271"/>
      <c r="N3990" s="271"/>
      <c r="O3990" s="271"/>
    </row>
    <row r="3991" spans="3:15" s="421" customFormat="1" ht="15.6" customHeight="1">
      <c r="C3991" s="391">
        <v>2013</v>
      </c>
      <c r="D3991" s="414" t="s">
        <v>2227</v>
      </c>
      <c r="E3991" s="417" t="s">
        <v>3216</v>
      </c>
      <c r="F3991" s="1475" t="s">
        <v>3119</v>
      </c>
      <c r="G3991" s="1476"/>
      <c r="H3991" s="1477"/>
      <c r="I3991" s="424">
        <v>30</v>
      </c>
      <c r="J3991" s="417">
        <v>1.2</v>
      </c>
      <c r="K3991" s="954">
        <f t="shared" si="36"/>
        <v>36</v>
      </c>
      <c r="M3991" s="271"/>
      <c r="N3991" s="271"/>
      <c r="O3991" s="271"/>
    </row>
    <row r="3992" spans="3:15" s="421" customFormat="1" ht="15.6" customHeight="1">
      <c r="C3992" s="391">
        <v>2014</v>
      </c>
      <c r="D3992" s="414" t="s">
        <v>2227</v>
      </c>
      <c r="E3992" s="417" t="s">
        <v>3349</v>
      </c>
      <c r="F3992" s="1475" t="s">
        <v>3350</v>
      </c>
      <c r="G3992" s="1476"/>
      <c r="H3992" s="1477"/>
      <c r="I3992" s="424">
        <v>15</v>
      </c>
      <c r="J3992" s="417">
        <v>1.6</v>
      </c>
      <c r="K3992" s="954">
        <f t="shared" ref="K3992:K4055" si="37">I3992*J3992</f>
        <v>24</v>
      </c>
      <c r="M3992" s="271"/>
      <c r="N3992" s="271"/>
      <c r="O3992" s="271"/>
    </row>
    <row r="3993" spans="3:15" s="421" customFormat="1" ht="15.6" customHeight="1">
      <c r="C3993" s="391">
        <v>2015</v>
      </c>
      <c r="D3993" s="414" t="s">
        <v>2227</v>
      </c>
      <c r="E3993" s="417">
        <v>1306912</v>
      </c>
      <c r="F3993" s="1475" t="s">
        <v>3355</v>
      </c>
      <c r="G3993" s="1476"/>
      <c r="H3993" s="1477"/>
      <c r="I3993" s="424">
        <v>10</v>
      </c>
      <c r="J3993" s="417">
        <v>3</v>
      </c>
      <c r="K3993" s="954">
        <f t="shared" si="37"/>
        <v>30</v>
      </c>
      <c r="M3993" s="271"/>
      <c r="N3993" s="271"/>
      <c r="O3993" s="271"/>
    </row>
    <row r="3994" spans="3:15" s="421" customFormat="1" ht="15.6" customHeight="1">
      <c r="C3994" s="391">
        <v>2016</v>
      </c>
      <c r="D3994" s="414" t="s">
        <v>2227</v>
      </c>
      <c r="E3994" s="417">
        <v>1023734</v>
      </c>
      <c r="F3994" s="1475" t="s">
        <v>3372</v>
      </c>
      <c r="G3994" s="1476"/>
      <c r="H3994" s="1477"/>
      <c r="I3994" s="424">
        <v>10</v>
      </c>
      <c r="J3994" s="417">
        <v>1.4</v>
      </c>
      <c r="K3994" s="954">
        <f t="shared" si="37"/>
        <v>14</v>
      </c>
      <c r="M3994" s="271"/>
      <c r="N3994" s="271"/>
      <c r="O3994" s="271"/>
    </row>
    <row r="3995" spans="3:15" s="421" customFormat="1" ht="15.6" customHeight="1">
      <c r="C3995" s="391">
        <v>2017</v>
      </c>
      <c r="D3995" s="414" t="s">
        <v>2227</v>
      </c>
      <c r="E3995" s="417">
        <v>1023734</v>
      </c>
      <c r="F3995" s="1475" t="s">
        <v>3372</v>
      </c>
      <c r="G3995" s="1476"/>
      <c r="H3995" s="1477"/>
      <c r="I3995" s="424">
        <v>5</v>
      </c>
      <c r="J3995" s="417">
        <v>1.4</v>
      </c>
      <c r="K3995" s="954">
        <f t="shared" si="37"/>
        <v>7</v>
      </c>
      <c r="M3995" s="271"/>
      <c r="N3995" s="271"/>
      <c r="O3995" s="271"/>
    </row>
    <row r="3996" spans="3:15" s="421" customFormat="1" ht="15.6" customHeight="1">
      <c r="C3996" s="391">
        <v>2018</v>
      </c>
      <c r="D3996" s="414" t="s">
        <v>2227</v>
      </c>
      <c r="E3996" s="417">
        <v>1023734</v>
      </c>
      <c r="F3996" s="1475" t="s">
        <v>3372</v>
      </c>
      <c r="G3996" s="1476"/>
      <c r="H3996" s="1477"/>
      <c r="I3996" s="424">
        <v>5</v>
      </c>
      <c r="J3996" s="417">
        <v>1.4</v>
      </c>
      <c r="K3996" s="954">
        <f t="shared" si="37"/>
        <v>7</v>
      </c>
      <c r="M3996" s="271"/>
      <c r="N3996" s="271"/>
      <c r="O3996" s="271"/>
    </row>
    <row r="3997" spans="3:15" s="421" customFormat="1" ht="15.6" customHeight="1">
      <c r="C3997" s="391">
        <v>2019</v>
      </c>
      <c r="D3997" s="414" t="s">
        <v>2227</v>
      </c>
      <c r="E3997" s="417">
        <v>1023734</v>
      </c>
      <c r="F3997" s="1475" t="s">
        <v>3372</v>
      </c>
      <c r="G3997" s="1476"/>
      <c r="H3997" s="1477"/>
      <c r="I3997" s="424">
        <v>7</v>
      </c>
      <c r="J3997" s="417">
        <v>1.4</v>
      </c>
      <c r="K3997" s="954">
        <f t="shared" si="37"/>
        <v>9.7999999999999989</v>
      </c>
      <c r="M3997" s="271"/>
      <c r="N3997" s="271"/>
      <c r="O3997" s="271"/>
    </row>
    <row r="3998" spans="3:15" s="421" customFormat="1" ht="15.6" customHeight="1">
      <c r="C3998" s="391">
        <v>2020</v>
      </c>
      <c r="D3998" s="414" t="s">
        <v>2227</v>
      </c>
      <c r="E3998" s="417">
        <v>1023734</v>
      </c>
      <c r="F3998" s="1475" t="s">
        <v>3372</v>
      </c>
      <c r="G3998" s="1476"/>
      <c r="H3998" s="1477"/>
      <c r="I3998" s="424">
        <v>10</v>
      </c>
      <c r="J3998" s="417">
        <v>1.4</v>
      </c>
      <c r="K3998" s="954">
        <f t="shared" si="37"/>
        <v>14</v>
      </c>
      <c r="M3998" s="271"/>
      <c r="N3998" s="271"/>
      <c r="O3998" s="271"/>
    </row>
    <row r="3999" spans="3:15" s="421" customFormat="1" ht="15.6" customHeight="1">
      <c r="C3999" s="391">
        <v>2021</v>
      </c>
      <c r="D3999" s="414" t="s">
        <v>2223</v>
      </c>
      <c r="E3999" s="417">
        <v>1038462</v>
      </c>
      <c r="F3999" s="1475" t="s">
        <v>2230</v>
      </c>
      <c r="G3999" s="1476"/>
      <c r="H3999" s="1477"/>
      <c r="I3999" s="424">
        <v>16</v>
      </c>
      <c r="J3999" s="417">
        <v>2.4</v>
      </c>
      <c r="K3999" s="954">
        <f t="shared" si="37"/>
        <v>38.4</v>
      </c>
      <c r="M3999" s="271"/>
      <c r="N3999" s="271"/>
      <c r="O3999" s="271"/>
    </row>
    <row r="4000" spans="3:15" s="421" customFormat="1" ht="15.6" customHeight="1">
      <c r="C4000" s="391">
        <v>2022</v>
      </c>
      <c r="D4000" s="414" t="s">
        <v>2223</v>
      </c>
      <c r="E4000" s="417">
        <v>1038462</v>
      </c>
      <c r="F4000" s="1475" t="s">
        <v>2230</v>
      </c>
      <c r="G4000" s="1476"/>
      <c r="H4000" s="1477"/>
      <c r="I4000" s="424">
        <v>20</v>
      </c>
      <c r="J4000" s="417">
        <v>2.4</v>
      </c>
      <c r="K4000" s="954">
        <f t="shared" si="37"/>
        <v>48</v>
      </c>
      <c r="M4000" s="271"/>
      <c r="N4000" s="271"/>
      <c r="O4000" s="271"/>
    </row>
    <row r="4001" spans="3:15" s="421" customFormat="1" ht="15.6" customHeight="1">
      <c r="C4001" s="391">
        <v>2023</v>
      </c>
      <c r="D4001" s="414" t="s">
        <v>2223</v>
      </c>
      <c r="E4001" s="417">
        <v>1038462</v>
      </c>
      <c r="F4001" s="1475" t="s">
        <v>2230</v>
      </c>
      <c r="G4001" s="1476"/>
      <c r="H4001" s="1477"/>
      <c r="I4001" s="424">
        <v>30</v>
      </c>
      <c r="J4001" s="417">
        <v>2.4</v>
      </c>
      <c r="K4001" s="954">
        <f t="shared" si="37"/>
        <v>72</v>
      </c>
      <c r="M4001" s="271"/>
      <c r="N4001" s="271"/>
      <c r="O4001" s="271"/>
    </row>
    <row r="4002" spans="3:15" s="421" customFormat="1" ht="15.6" customHeight="1">
      <c r="C4002" s="391">
        <v>2024</v>
      </c>
      <c r="D4002" s="414" t="s">
        <v>2223</v>
      </c>
      <c r="E4002" s="417">
        <v>1038462</v>
      </c>
      <c r="F4002" s="1475" t="s">
        <v>2230</v>
      </c>
      <c r="G4002" s="1476"/>
      <c r="H4002" s="1477"/>
      <c r="I4002" s="424">
        <v>40</v>
      </c>
      <c r="J4002" s="417">
        <v>2.4</v>
      </c>
      <c r="K4002" s="954">
        <f t="shared" si="37"/>
        <v>96</v>
      </c>
      <c r="M4002" s="271"/>
      <c r="N4002" s="271"/>
      <c r="O4002" s="271"/>
    </row>
    <row r="4003" spans="3:15" s="421" customFormat="1" ht="15.6" customHeight="1">
      <c r="C4003" s="391">
        <v>2025</v>
      </c>
      <c r="D4003" s="414" t="s">
        <v>2223</v>
      </c>
      <c r="E4003" s="417">
        <v>1038463</v>
      </c>
      <c r="F4003" s="1475" t="s">
        <v>2231</v>
      </c>
      <c r="G4003" s="1476"/>
      <c r="H4003" s="1477"/>
      <c r="I4003" s="424">
        <v>41</v>
      </c>
      <c r="J4003" s="417">
        <v>2.4</v>
      </c>
      <c r="K4003" s="954">
        <f t="shared" si="37"/>
        <v>98.399999999999991</v>
      </c>
      <c r="M4003" s="271"/>
      <c r="N4003" s="271"/>
      <c r="O4003" s="271"/>
    </row>
    <row r="4004" spans="3:15" s="421" customFormat="1" ht="15.6" customHeight="1">
      <c r="C4004" s="391">
        <v>2026</v>
      </c>
      <c r="D4004" s="414" t="s">
        <v>2223</v>
      </c>
      <c r="E4004" s="417">
        <v>1038463</v>
      </c>
      <c r="F4004" s="1475" t="s">
        <v>2231</v>
      </c>
      <c r="G4004" s="1476"/>
      <c r="H4004" s="1477"/>
      <c r="I4004" s="424">
        <v>22</v>
      </c>
      <c r="J4004" s="417">
        <v>2.4</v>
      </c>
      <c r="K4004" s="954">
        <f t="shared" si="37"/>
        <v>52.8</v>
      </c>
      <c r="M4004" s="271"/>
      <c r="N4004" s="271"/>
      <c r="O4004" s="271"/>
    </row>
    <row r="4005" spans="3:15" s="421" customFormat="1" ht="15.6" customHeight="1">
      <c r="C4005" s="391">
        <v>2027</v>
      </c>
      <c r="D4005" s="414" t="s">
        <v>2223</v>
      </c>
      <c r="E4005" s="417">
        <v>1038463</v>
      </c>
      <c r="F4005" s="1475" t="s">
        <v>2231</v>
      </c>
      <c r="G4005" s="1476"/>
      <c r="H4005" s="1477"/>
      <c r="I4005" s="424">
        <v>25</v>
      </c>
      <c r="J4005" s="417">
        <v>2.4</v>
      </c>
      <c r="K4005" s="954">
        <f t="shared" si="37"/>
        <v>60</v>
      </c>
      <c r="M4005" s="271"/>
      <c r="N4005" s="271"/>
      <c r="O4005" s="271"/>
    </row>
    <row r="4006" spans="3:15" s="421" customFormat="1" ht="15.6" customHeight="1">
      <c r="C4006" s="391">
        <v>2028</v>
      </c>
      <c r="D4006" s="414" t="s">
        <v>2223</v>
      </c>
      <c r="E4006" s="417">
        <v>1038463</v>
      </c>
      <c r="F4006" s="1475" t="s">
        <v>2231</v>
      </c>
      <c r="G4006" s="1476"/>
      <c r="H4006" s="1477"/>
      <c r="I4006" s="424">
        <v>20</v>
      </c>
      <c r="J4006" s="417">
        <v>2.4</v>
      </c>
      <c r="K4006" s="954">
        <f t="shared" si="37"/>
        <v>48</v>
      </c>
      <c r="M4006" s="271"/>
      <c r="N4006" s="271"/>
      <c r="O4006" s="271"/>
    </row>
    <row r="4007" spans="3:15" s="421" customFormat="1" ht="15.6" customHeight="1">
      <c r="C4007" s="391">
        <v>2029</v>
      </c>
      <c r="D4007" s="414" t="s">
        <v>2223</v>
      </c>
      <c r="E4007" s="417">
        <v>1038463</v>
      </c>
      <c r="F4007" s="1475" t="s">
        <v>2231</v>
      </c>
      <c r="G4007" s="1476"/>
      <c r="H4007" s="1477"/>
      <c r="I4007" s="424">
        <v>40</v>
      </c>
      <c r="J4007" s="417">
        <v>2.4</v>
      </c>
      <c r="K4007" s="954">
        <f t="shared" si="37"/>
        <v>96</v>
      </c>
      <c r="M4007" s="271"/>
      <c r="N4007" s="271"/>
      <c r="O4007" s="271"/>
    </row>
    <row r="4008" spans="3:15" s="421" customFormat="1" ht="15.6" customHeight="1">
      <c r="C4008" s="391">
        <v>2030</v>
      </c>
      <c r="D4008" s="414" t="s">
        <v>2223</v>
      </c>
      <c r="E4008" s="417">
        <v>1038463</v>
      </c>
      <c r="F4008" s="1475" t="s">
        <v>2231</v>
      </c>
      <c r="G4008" s="1476"/>
      <c r="H4008" s="1477"/>
      <c r="I4008" s="424">
        <v>24</v>
      </c>
      <c r="J4008" s="417">
        <v>2.4</v>
      </c>
      <c r="K4008" s="954">
        <f t="shared" si="37"/>
        <v>57.599999999999994</v>
      </c>
      <c r="M4008" s="271"/>
      <c r="N4008" s="271"/>
      <c r="O4008" s="271"/>
    </row>
    <row r="4009" spans="3:15" s="421" customFormat="1" ht="15.6" customHeight="1">
      <c r="C4009" s="391">
        <v>2031</v>
      </c>
      <c r="D4009" s="414" t="s">
        <v>2223</v>
      </c>
      <c r="E4009" s="417">
        <v>1038464</v>
      </c>
      <c r="F4009" s="1475" t="s">
        <v>2232</v>
      </c>
      <c r="G4009" s="1476"/>
      <c r="H4009" s="1477"/>
      <c r="I4009" s="424">
        <v>15</v>
      </c>
      <c r="J4009" s="417">
        <v>2.4</v>
      </c>
      <c r="K4009" s="954">
        <f t="shared" si="37"/>
        <v>36</v>
      </c>
      <c r="M4009" s="271"/>
      <c r="N4009" s="271"/>
      <c r="O4009" s="271"/>
    </row>
    <row r="4010" spans="3:15" s="421" customFormat="1" ht="15.6" customHeight="1">
      <c r="C4010" s="391">
        <v>2032</v>
      </c>
      <c r="D4010" s="414" t="s">
        <v>2223</v>
      </c>
      <c r="E4010" s="417">
        <v>1038464</v>
      </c>
      <c r="F4010" s="1475" t="s">
        <v>2232</v>
      </c>
      <c r="G4010" s="1476"/>
      <c r="H4010" s="1477"/>
      <c r="I4010" s="424">
        <v>13</v>
      </c>
      <c r="J4010" s="417">
        <v>2.4</v>
      </c>
      <c r="K4010" s="954">
        <f t="shared" si="37"/>
        <v>31.2</v>
      </c>
      <c r="M4010" s="271"/>
      <c r="N4010" s="271"/>
      <c r="O4010" s="271"/>
    </row>
    <row r="4011" spans="3:15" s="421" customFormat="1" ht="15.6" customHeight="1">
      <c r="C4011" s="391">
        <v>2033</v>
      </c>
      <c r="D4011" s="414" t="s">
        <v>2223</v>
      </c>
      <c r="E4011" s="417">
        <v>1038464</v>
      </c>
      <c r="F4011" s="1475" t="s">
        <v>2232</v>
      </c>
      <c r="G4011" s="1476"/>
      <c r="H4011" s="1477"/>
      <c r="I4011" s="424">
        <v>8</v>
      </c>
      <c r="J4011" s="417">
        <v>2.4</v>
      </c>
      <c r="K4011" s="954">
        <f t="shared" si="37"/>
        <v>19.2</v>
      </c>
      <c r="M4011" s="271"/>
      <c r="N4011" s="271"/>
      <c r="O4011" s="271"/>
    </row>
    <row r="4012" spans="3:15" s="421" customFormat="1" ht="15.6" customHeight="1">
      <c r="C4012" s="391">
        <v>2034</v>
      </c>
      <c r="D4012" s="414" t="s">
        <v>2223</v>
      </c>
      <c r="E4012" s="417">
        <v>1038464</v>
      </c>
      <c r="F4012" s="1475" t="s">
        <v>2232</v>
      </c>
      <c r="G4012" s="1476"/>
      <c r="H4012" s="1477"/>
      <c r="I4012" s="424">
        <v>6</v>
      </c>
      <c r="J4012" s="417">
        <v>2.4</v>
      </c>
      <c r="K4012" s="954">
        <f t="shared" si="37"/>
        <v>14.399999999999999</v>
      </c>
      <c r="M4012" s="271"/>
      <c r="N4012" s="271"/>
      <c r="O4012" s="271"/>
    </row>
    <row r="4013" spans="3:15" s="421" customFormat="1" ht="15.6" customHeight="1">
      <c r="C4013" s="391">
        <v>2035</v>
      </c>
      <c r="D4013" s="414" t="s">
        <v>2223</v>
      </c>
      <c r="E4013" s="417">
        <v>1038464</v>
      </c>
      <c r="F4013" s="1475" t="s">
        <v>2232</v>
      </c>
      <c r="G4013" s="1476"/>
      <c r="H4013" s="1477"/>
      <c r="I4013" s="424">
        <v>20</v>
      </c>
      <c r="J4013" s="417">
        <v>2.4</v>
      </c>
      <c r="K4013" s="954">
        <f t="shared" si="37"/>
        <v>48</v>
      </c>
      <c r="M4013" s="271"/>
      <c r="N4013" s="271"/>
      <c r="O4013" s="271"/>
    </row>
    <row r="4014" spans="3:15" s="421" customFormat="1" ht="15.6" customHeight="1">
      <c r="C4014" s="391">
        <v>2036</v>
      </c>
      <c r="D4014" s="414" t="s">
        <v>2223</v>
      </c>
      <c r="E4014" s="417">
        <v>1038464</v>
      </c>
      <c r="F4014" s="1475" t="s">
        <v>2232</v>
      </c>
      <c r="G4014" s="1476"/>
      <c r="H4014" s="1477"/>
      <c r="I4014" s="424">
        <v>2</v>
      </c>
      <c r="J4014" s="417">
        <v>2.4</v>
      </c>
      <c r="K4014" s="954">
        <f t="shared" si="37"/>
        <v>4.8</v>
      </c>
      <c r="M4014" s="271"/>
      <c r="N4014" s="271"/>
      <c r="O4014" s="271"/>
    </row>
    <row r="4015" spans="3:15" s="421" customFormat="1" ht="15.6" customHeight="1">
      <c r="C4015" s="391">
        <v>2037</v>
      </c>
      <c r="D4015" s="414" t="s">
        <v>2223</v>
      </c>
      <c r="E4015" s="417">
        <v>1038464</v>
      </c>
      <c r="F4015" s="1475" t="s">
        <v>2232</v>
      </c>
      <c r="G4015" s="1476"/>
      <c r="H4015" s="1477"/>
      <c r="I4015" s="424">
        <v>15</v>
      </c>
      <c r="J4015" s="417">
        <v>2.4</v>
      </c>
      <c r="K4015" s="954">
        <f t="shared" si="37"/>
        <v>36</v>
      </c>
      <c r="M4015" s="271"/>
      <c r="N4015" s="271"/>
      <c r="O4015" s="271"/>
    </row>
    <row r="4016" spans="3:15" s="421" customFormat="1" ht="15.6" customHeight="1">
      <c r="C4016" s="391">
        <v>2038</v>
      </c>
      <c r="D4016" s="414" t="s">
        <v>2223</v>
      </c>
      <c r="E4016" s="417" t="s">
        <v>3163</v>
      </c>
      <c r="F4016" s="1475" t="s">
        <v>2233</v>
      </c>
      <c r="G4016" s="1476"/>
      <c r="H4016" s="1477"/>
      <c r="I4016" s="424">
        <v>12</v>
      </c>
      <c r="J4016" s="417">
        <v>2.4</v>
      </c>
      <c r="K4016" s="954">
        <f t="shared" si="37"/>
        <v>28.799999999999997</v>
      </c>
      <c r="M4016" s="271"/>
      <c r="N4016" s="271"/>
      <c r="O4016" s="271"/>
    </row>
    <row r="4017" spans="3:15" s="421" customFormat="1" ht="15.6" customHeight="1">
      <c r="C4017" s="391">
        <v>2039</v>
      </c>
      <c r="D4017" s="414" t="s">
        <v>2223</v>
      </c>
      <c r="E4017" s="417">
        <v>1038465</v>
      </c>
      <c r="F4017" s="1475" t="s">
        <v>2233</v>
      </c>
      <c r="G4017" s="1476"/>
      <c r="H4017" s="1477"/>
      <c r="I4017" s="424">
        <v>5</v>
      </c>
      <c r="J4017" s="417">
        <v>2.4</v>
      </c>
      <c r="K4017" s="954">
        <f t="shared" si="37"/>
        <v>12</v>
      </c>
      <c r="M4017" s="271"/>
      <c r="N4017" s="271"/>
      <c r="O4017" s="271"/>
    </row>
    <row r="4018" spans="3:15" s="421" customFormat="1" ht="15.6" customHeight="1">
      <c r="C4018" s="391">
        <v>2040</v>
      </c>
      <c r="D4018" s="414" t="s">
        <v>2223</v>
      </c>
      <c r="E4018" s="417" t="s">
        <v>3163</v>
      </c>
      <c r="F4018" s="1475" t="s">
        <v>2233</v>
      </c>
      <c r="G4018" s="1476"/>
      <c r="H4018" s="1477"/>
      <c r="I4018" s="424">
        <v>11</v>
      </c>
      <c r="J4018" s="417">
        <v>2.4</v>
      </c>
      <c r="K4018" s="954">
        <f t="shared" si="37"/>
        <v>26.4</v>
      </c>
      <c r="M4018" s="271"/>
      <c r="N4018" s="271"/>
      <c r="O4018" s="271"/>
    </row>
    <row r="4019" spans="3:15" s="421" customFormat="1" ht="15.6" customHeight="1">
      <c r="C4019" s="391">
        <v>2041</v>
      </c>
      <c r="D4019" s="414" t="s">
        <v>2223</v>
      </c>
      <c r="E4019" s="417">
        <v>1038466</v>
      </c>
      <c r="F4019" s="1475" t="s">
        <v>2234</v>
      </c>
      <c r="G4019" s="1476"/>
      <c r="H4019" s="1477"/>
      <c r="I4019" s="424">
        <v>9</v>
      </c>
      <c r="J4019" s="417">
        <v>2.4</v>
      </c>
      <c r="K4019" s="954">
        <f t="shared" si="37"/>
        <v>21.599999999999998</v>
      </c>
      <c r="M4019" s="271"/>
      <c r="N4019" s="271"/>
      <c r="O4019" s="271"/>
    </row>
    <row r="4020" spans="3:15" s="421" customFormat="1" ht="15.6" customHeight="1">
      <c r="C4020" s="391">
        <v>2042</v>
      </c>
      <c r="D4020" s="414" t="s">
        <v>2223</v>
      </c>
      <c r="E4020" s="417" t="s">
        <v>3228</v>
      </c>
      <c r="F4020" s="1475" t="s">
        <v>2234</v>
      </c>
      <c r="G4020" s="1476"/>
      <c r="H4020" s="1477"/>
      <c r="I4020" s="424">
        <v>9</v>
      </c>
      <c r="J4020" s="417">
        <v>2.4</v>
      </c>
      <c r="K4020" s="954">
        <f t="shared" si="37"/>
        <v>21.599999999999998</v>
      </c>
      <c r="M4020" s="271"/>
      <c r="N4020" s="271"/>
      <c r="O4020" s="271"/>
    </row>
    <row r="4021" spans="3:15" s="421" customFormat="1" ht="15.6" customHeight="1">
      <c r="C4021" s="391">
        <v>2043</v>
      </c>
      <c r="D4021" s="414" t="s">
        <v>2223</v>
      </c>
      <c r="E4021" s="417">
        <v>1038466</v>
      </c>
      <c r="F4021" s="1475" t="s">
        <v>2234</v>
      </c>
      <c r="G4021" s="1476"/>
      <c r="H4021" s="1477"/>
      <c r="I4021" s="424">
        <v>4</v>
      </c>
      <c r="J4021" s="417">
        <v>2.4</v>
      </c>
      <c r="K4021" s="954">
        <f t="shared" si="37"/>
        <v>9.6</v>
      </c>
      <c r="M4021" s="271"/>
      <c r="N4021" s="271"/>
      <c r="O4021" s="271"/>
    </row>
    <row r="4022" spans="3:15" s="421" customFormat="1" ht="15.6" customHeight="1">
      <c r="C4022" s="391">
        <v>2044</v>
      </c>
      <c r="D4022" s="414" t="s">
        <v>2223</v>
      </c>
      <c r="E4022" s="417" t="s">
        <v>3229</v>
      </c>
      <c r="F4022" s="1475" t="s">
        <v>3107</v>
      </c>
      <c r="G4022" s="1476"/>
      <c r="H4022" s="1477"/>
      <c r="I4022" s="424">
        <v>7</v>
      </c>
      <c r="J4022" s="417">
        <v>2.4</v>
      </c>
      <c r="K4022" s="954">
        <f t="shared" si="37"/>
        <v>16.8</v>
      </c>
      <c r="M4022" s="271"/>
      <c r="N4022" s="271"/>
      <c r="O4022" s="271"/>
    </row>
    <row r="4023" spans="3:15" s="421" customFormat="1" ht="15.6" customHeight="1">
      <c r="C4023" s="391">
        <v>2045</v>
      </c>
      <c r="D4023" s="414" t="s">
        <v>2223</v>
      </c>
      <c r="E4023" s="417" t="s">
        <v>3229</v>
      </c>
      <c r="F4023" s="1475" t="s">
        <v>3107</v>
      </c>
      <c r="G4023" s="1476"/>
      <c r="H4023" s="1477"/>
      <c r="I4023" s="424">
        <v>6</v>
      </c>
      <c r="J4023" s="417">
        <v>2.4</v>
      </c>
      <c r="K4023" s="954">
        <f t="shared" si="37"/>
        <v>14.399999999999999</v>
      </c>
      <c r="M4023" s="271"/>
      <c r="N4023" s="271"/>
      <c r="O4023" s="271"/>
    </row>
    <row r="4024" spans="3:15" s="421" customFormat="1" ht="15.6" customHeight="1">
      <c r="C4024" s="391">
        <v>2046</v>
      </c>
      <c r="D4024" s="414" t="s">
        <v>2223</v>
      </c>
      <c r="E4024" s="417" t="s">
        <v>3229</v>
      </c>
      <c r="F4024" s="1475" t="s">
        <v>3107</v>
      </c>
      <c r="G4024" s="1476"/>
      <c r="H4024" s="1477"/>
      <c r="I4024" s="424">
        <v>12</v>
      </c>
      <c r="J4024" s="417">
        <v>2.4</v>
      </c>
      <c r="K4024" s="954">
        <f t="shared" si="37"/>
        <v>28.799999999999997</v>
      </c>
      <c r="M4024" s="271"/>
      <c r="N4024" s="271"/>
      <c r="O4024" s="271"/>
    </row>
    <row r="4025" spans="3:15" s="421" customFormat="1" ht="15.6" customHeight="1">
      <c r="C4025" s="391">
        <v>2047</v>
      </c>
      <c r="D4025" s="414" t="s">
        <v>2223</v>
      </c>
      <c r="E4025" s="417" t="s">
        <v>3164</v>
      </c>
      <c r="F4025" s="1475" t="s">
        <v>2235</v>
      </c>
      <c r="G4025" s="1476"/>
      <c r="H4025" s="1477"/>
      <c r="I4025" s="424">
        <v>15</v>
      </c>
      <c r="J4025" s="417">
        <v>2.4</v>
      </c>
      <c r="K4025" s="954">
        <f t="shared" si="37"/>
        <v>36</v>
      </c>
      <c r="M4025" s="271"/>
      <c r="N4025" s="271"/>
      <c r="O4025" s="271"/>
    </row>
    <row r="4026" spans="3:15" s="421" customFormat="1" ht="15.6" customHeight="1">
      <c r="C4026" s="391">
        <v>2048</v>
      </c>
      <c r="D4026" s="414" t="s">
        <v>2223</v>
      </c>
      <c r="E4026" s="417" t="s">
        <v>3164</v>
      </c>
      <c r="F4026" s="1475" t="s">
        <v>2235</v>
      </c>
      <c r="G4026" s="1476"/>
      <c r="H4026" s="1477"/>
      <c r="I4026" s="424">
        <v>9</v>
      </c>
      <c r="J4026" s="417">
        <v>2.4</v>
      </c>
      <c r="K4026" s="954">
        <f t="shared" si="37"/>
        <v>21.599999999999998</v>
      </c>
      <c r="M4026" s="271"/>
      <c r="N4026" s="271"/>
      <c r="O4026" s="271"/>
    </row>
    <row r="4027" spans="3:15" s="421" customFormat="1" ht="15.6" customHeight="1">
      <c r="C4027" s="391">
        <v>2049</v>
      </c>
      <c r="D4027" s="414" t="s">
        <v>2223</v>
      </c>
      <c r="E4027" s="417" t="s">
        <v>3164</v>
      </c>
      <c r="F4027" s="1475" t="s">
        <v>2235</v>
      </c>
      <c r="G4027" s="1476"/>
      <c r="H4027" s="1477"/>
      <c r="I4027" s="424">
        <v>10</v>
      </c>
      <c r="J4027" s="417">
        <v>2.4</v>
      </c>
      <c r="K4027" s="954">
        <f t="shared" si="37"/>
        <v>24</v>
      </c>
      <c r="M4027" s="271"/>
      <c r="N4027" s="271"/>
      <c r="O4027" s="271"/>
    </row>
    <row r="4028" spans="3:15" s="421" customFormat="1" ht="15.6" customHeight="1">
      <c r="C4028" s="391">
        <v>2050</v>
      </c>
      <c r="D4028" s="414" t="s">
        <v>2223</v>
      </c>
      <c r="E4028" s="417" t="s">
        <v>3164</v>
      </c>
      <c r="F4028" s="1475" t="s">
        <v>2235</v>
      </c>
      <c r="G4028" s="1476"/>
      <c r="H4028" s="1477"/>
      <c r="I4028" s="424">
        <v>6</v>
      </c>
      <c r="J4028" s="417">
        <v>2.4</v>
      </c>
      <c r="K4028" s="954">
        <f t="shared" si="37"/>
        <v>14.399999999999999</v>
      </c>
      <c r="M4028" s="271"/>
      <c r="N4028" s="271"/>
      <c r="O4028" s="271"/>
    </row>
    <row r="4029" spans="3:15" s="421" customFormat="1" ht="15.6" customHeight="1">
      <c r="C4029" s="391">
        <v>2051</v>
      </c>
      <c r="D4029" s="414" t="s">
        <v>2223</v>
      </c>
      <c r="E4029" s="417" t="s">
        <v>3290</v>
      </c>
      <c r="F4029" s="1475" t="s">
        <v>3145</v>
      </c>
      <c r="G4029" s="1476"/>
      <c r="H4029" s="1477"/>
      <c r="I4029" s="424">
        <v>4</v>
      </c>
      <c r="J4029" s="417">
        <v>2.4</v>
      </c>
      <c r="K4029" s="954">
        <f t="shared" si="37"/>
        <v>9.6</v>
      </c>
      <c r="M4029" s="271"/>
      <c r="N4029" s="271"/>
      <c r="O4029" s="271"/>
    </row>
    <row r="4030" spans="3:15" s="421" customFormat="1" ht="15.6" customHeight="1">
      <c r="C4030" s="391">
        <v>2052</v>
      </c>
      <c r="D4030" s="414" t="s">
        <v>2223</v>
      </c>
      <c r="E4030" s="417">
        <v>1038474</v>
      </c>
      <c r="F4030" s="1475" t="s">
        <v>3146</v>
      </c>
      <c r="G4030" s="1476"/>
      <c r="H4030" s="1477"/>
      <c r="I4030" s="424">
        <v>14</v>
      </c>
      <c r="J4030" s="417">
        <v>2.4</v>
      </c>
      <c r="K4030" s="954">
        <f t="shared" si="37"/>
        <v>33.6</v>
      </c>
      <c r="M4030" s="271"/>
      <c r="N4030" s="271"/>
      <c r="O4030" s="271"/>
    </row>
    <row r="4031" spans="3:15" s="421" customFormat="1" ht="15.6" customHeight="1">
      <c r="C4031" s="391">
        <v>2053</v>
      </c>
      <c r="D4031" s="414" t="s">
        <v>2223</v>
      </c>
      <c r="E4031" s="417">
        <v>1038474</v>
      </c>
      <c r="F4031" s="1475" t="s">
        <v>3146</v>
      </c>
      <c r="G4031" s="1476"/>
      <c r="H4031" s="1477"/>
      <c r="I4031" s="424">
        <v>8</v>
      </c>
      <c r="J4031" s="417">
        <v>2.4</v>
      </c>
      <c r="K4031" s="954">
        <f t="shared" si="37"/>
        <v>19.2</v>
      </c>
      <c r="M4031" s="271"/>
      <c r="N4031" s="271"/>
      <c r="O4031" s="271"/>
    </row>
    <row r="4032" spans="3:15" s="421" customFormat="1" ht="15.6" customHeight="1">
      <c r="C4032" s="391">
        <v>2054</v>
      </c>
      <c r="D4032" s="414" t="s">
        <v>2223</v>
      </c>
      <c r="E4032" s="417">
        <v>1038474</v>
      </c>
      <c r="F4032" s="1475" t="s">
        <v>3146</v>
      </c>
      <c r="G4032" s="1476"/>
      <c r="H4032" s="1477"/>
      <c r="I4032" s="424">
        <v>4</v>
      </c>
      <c r="J4032" s="417">
        <v>2.4</v>
      </c>
      <c r="K4032" s="954">
        <f t="shared" si="37"/>
        <v>9.6</v>
      </c>
      <c r="M4032" s="271"/>
      <c r="N4032" s="271"/>
      <c r="O4032" s="271"/>
    </row>
    <row r="4033" spans="3:15" s="421" customFormat="1" ht="15.6" customHeight="1">
      <c r="C4033" s="391">
        <v>2055</v>
      </c>
      <c r="D4033" s="414" t="s">
        <v>2223</v>
      </c>
      <c r="E4033" s="417">
        <v>1038475</v>
      </c>
      <c r="F4033" s="1475" t="s">
        <v>3130</v>
      </c>
      <c r="G4033" s="1476"/>
      <c r="H4033" s="1477"/>
      <c r="I4033" s="424">
        <v>4</v>
      </c>
      <c r="J4033" s="417">
        <v>2.4</v>
      </c>
      <c r="K4033" s="954">
        <f t="shared" si="37"/>
        <v>9.6</v>
      </c>
      <c r="M4033" s="271"/>
      <c r="N4033" s="271"/>
      <c r="O4033" s="271"/>
    </row>
    <row r="4034" spans="3:15" s="421" customFormat="1" ht="15.6" customHeight="1">
      <c r="C4034" s="391">
        <v>2056</v>
      </c>
      <c r="D4034" s="414" t="s">
        <v>2223</v>
      </c>
      <c r="E4034" s="417">
        <v>1038475</v>
      </c>
      <c r="F4034" s="1475" t="s">
        <v>3130</v>
      </c>
      <c r="G4034" s="1476"/>
      <c r="H4034" s="1477"/>
      <c r="I4034" s="424">
        <v>6</v>
      </c>
      <c r="J4034" s="417">
        <v>2.4</v>
      </c>
      <c r="K4034" s="954">
        <f t="shared" si="37"/>
        <v>14.399999999999999</v>
      </c>
      <c r="M4034" s="271"/>
      <c r="N4034" s="271"/>
      <c r="O4034" s="271"/>
    </row>
    <row r="4035" spans="3:15" s="421" customFormat="1" ht="15.6" customHeight="1">
      <c r="C4035" s="391">
        <v>2057</v>
      </c>
      <c r="D4035" s="414" t="s">
        <v>2223</v>
      </c>
      <c r="E4035" s="417">
        <v>1038475</v>
      </c>
      <c r="F4035" s="1475" t="s">
        <v>3130</v>
      </c>
      <c r="G4035" s="1476"/>
      <c r="H4035" s="1477"/>
      <c r="I4035" s="424">
        <v>12</v>
      </c>
      <c r="J4035" s="417">
        <v>2.4</v>
      </c>
      <c r="K4035" s="954">
        <f t="shared" si="37"/>
        <v>28.799999999999997</v>
      </c>
      <c r="M4035" s="271"/>
      <c r="N4035" s="271"/>
      <c r="O4035" s="271"/>
    </row>
    <row r="4036" spans="3:15" s="421" customFormat="1" ht="15.6" customHeight="1">
      <c r="C4036" s="391">
        <v>2058</v>
      </c>
      <c r="D4036" s="414" t="s">
        <v>2223</v>
      </c>
      <c r="E4036" s="417">
        <v>1038477</v>
      </c>
      <c r="F4036" s="1475" t="s">
        <v>3147</v>
      </c>
      <c r="G4036" s="1476"/>
      <c r="H4036" s="1477"/>
      <c r="I4036" s="424">
        <v>4</v>
      </c>
      <c r="J4036" s="417">
        <v>2.4</v>
      </c>
      <c r="K4036" s="954">
        <f t="shared" si="37"/>
        <v>9.6</v>
      </c>
      <c r="M4036" s="271"/>
      <c r="N4036" s="271"/>
      <c r="O4036" s="271"/>
    </row>
    <row r="4037" spans="3:15" s="421" customFormat="1" ht="15.6" customHeight="1">
      <c r="C4037" s="391">
        <v>2059</v>
      </c>
      <c r="D4037" s="414" t="s">
        <v>2223</v>
      </c>
      <c r="E4037" s="417">
        <v>1038477</v>
      </c>
      <c r="F4037" s="1475" t="s">
        <v>3147</v>
      </c>
      <c r="G4037" s="1476"/>
      <c r="H4037" s="1477"/>
      <c r="I4037" s="424">
        <v>16</v>
      </c>
      <c r="J4037" s="417">
        <v>2.4</v>
      </c>
      <c r="K4037" s="954">
        <f t="shared" si="37"/>
        <v>38.4</v>
      </c>
      <c r="M4037" s="271"/>
      <c r="N4037" s="271"/>
      <c r="O4037" s="271"/>
    </row>
    <row r="4038" spans="3:15" s="421" customFormat="1" ht="15.6" customHeight="1">
      <c r="C4038" s="391">
        <v>2060</v>
      </c>
      <c r="D4038" s="414" t="s">
        <v>2223</v>
      </c>
      <c r="E4038" s="417">
        <v>1038477</v>
      </c>
      <c r="F4038" s="1475" t="s">
        <v>3147</v>
      </c>
      <c r="G4038" s="1476"/>
      <c r="H4038" s="1477"/>
      <c r="I4038" s="424">
        <v>3</v>
      </c>
      <c r="J4038" s="417">
        <v>2.4</v>
      </c>
      <c r="K4038" s="954">
        <f t="shared" si="37"/>
        <v>7.1999999999999993</v>
      </c>
      <c r="M4038" s="271"/>
      <c r="N4038" s="271"/>
      <c r="O4038" s="271"/>
    </row>
    <row r="4039" spans="3:15" s="421" customFormat="1" ht="15.6" customHeight="1">
      <c r="C4039" s="391">
        <v>2061</v>
      </c>
      <c r="D4039" s="414" t="s">
        <v>2223</v>
      </c>
      <c r="E4039" s="417">
        <v>1038478</v>
      </c>
      <c r="F4039" s="1475" t="s">
        <v>3132</v>
      </c>
      <c r="G4039" s="1476"/>
      <c r="H4039" s="1477"/>
      <c r="I4039" s="424">
        <v>4</v>
      </c>
      <c r="J4039" s="417">
        <v>2.4</v>
      </c>
      <c r="K4039" s="954">
        <f t="shared" si="37"/>
        <v>9.6</v>
      </c>
      <c r="M4039" s="271"/>
      <c r="N4039" s="271"/>
      <c r="O4039" s="271"/>
    </row>
    <row r="4040" spans="3:15" s="421" customFormat="1" ht="15.6" customHeight="1">
      <c r="C4040" s="391">
        <v>2062</v>
      </c>
      <c r="D4040" s="414" t="s">
        <v>2223</v>
      </c>
      <c r="E4040" s="417">
        <v>1038478</v>
      </c>
      <c r="F4040" s="1475" t="s">
        <v>3132</v>
      </c>
      <c r="G4040" s="1476"/>
      <c r="H4040" s="1477"/>
      <c r="I4040" s="424">
        <v>2</v>
      </c>
      <c r="J4040" s="417">
        <v>2.4</v>
      </c>
      <c r="K4040" s="954">
        <f t="shared" si="37"/>
        <v>4.8</v>
      </c>
      <c r="M4040" s="271"/>
      <c r="N4040" s="271"/>
      <c r="O4040" s="271"/>
    </row>
    <row r="4041" spans="3:15" s="421" customFormat="1" ht="15.6" customHeight="1">
      <c r="C4041" s="391">
        <v>2063</v>
      </c>
      <c r="D4041" s="414" t="s">
        <v>2223</v>
      </c>
      <c r="E4041" s="417">
        <v>1038478</v>
      </c>
      <c r="F4041" s="1475" t="s">
        <v>3132</v>
      </c>
      <c r="G4041" s="1476"/>
      <c r="H4041" s="1477"/>
      <c r="I4041" s="424">
        <v>2</v>
      </c>
      <c r="J4041" s="417">
        <v>2.4</v>
      </c>
      <c r="K4041" s="954">
        <f t="shared" si="37"/>
        <v>4.8</v>
      </c>
      <c r="M4041" s="271"/>
      <c r="N4041" s="271"/>
      <c r="O4041" s="271"/>
    </row>
    <row r="4042" spans="3:15" s="421" customFormat="1" ht="15.6" customHeight="1">
      <c r="C4042" s="391">
        <v>2064</v>
      </c>
      <c r="D4042" s="414" t="s">
        <v>2223</v>
      </c>
      <c r="E4042" s="417">
        <v>1366952</v>
      </c>
      <c r="F4042" s="1475" t="s">
        <v>3148</v>
      </c>
      <c r="G4042" s="1476"/>
      <c r="H4042" s="1477"/>
      <c r="I4042" s="424">
        <v>140</v>
      </c>
      <c r="J4042" s="417">
        <v>2.4</v>
      </c>
      <c r="K4042" s="954">
        <f t="shared" si="37"/>
        <v>336</v>
      </c>
      <c r="M4042" s="271"/>
      <c r="N4042" s="271"/>
      <c r="O4042" s="271"/>
    </row>
    <row r="4043" spans="3:15" s="421" customFormat="1" ht="15.6" customHeight="1">
      <c r="C4043" s="391">
        <v>2065</v>
      </c>
      <c r="D4043" s="414" t="s">
        <v>2223</v>
      </c>
      <c r="E4043" s="417">
        <v>1366953</v>
      </c>
      <c r="F4043" s="1475" t="s">
        <v>3172</v>
      </c>
      <c r="G4043" s="1476"/>
      <c r="H4043" s="1477"/>
      <c r="I4043" s="424">
        <v>16</v>
      </c>
      <c r="J4043" s="417">
        <v>2.4</v>
      </c>
      <c r="K4043" s="954">
        <f t="shared" si="37"/>
        <v>38.4</v>
      </c>
      <c r="M4043" s="271"/>
      <c r="N4043" s="271"/>
      <c r="O4043" s="271"/>
    </row>
    <row r="4044" spans="3:15" s="421" customFormat="1" ht="15.6" customHeight="1">
      <c r="C4044" s="391">
        <v>2066</v>
      </c>
      <c r="D4044" s="414" t="s">
        <v>2223</v>
      </c>
      <c r="E4044" s="417">
        <v>1366953</v>
      </c>
      <c r="F4044" s="1475" t="s">
        <v>3172</v>
      </c>
      <c r="G4044" s="1476"/>
      <c r="H4044" s="1477"/>
      <c r="I4044" s="424">
        <v>15</v>
      </c>
      <c r="J4044" s="417">
        <v>2.4</v>
      </c>
      <c r="K4044" s="954">
        <f t="shared" si="37"/>
        <v>36</v>
      </c>
      <c r="M4044" s="271"/>
      <c r="N4044" s="271"/>
      <c r="O4044" s="271"/>
    </row>
    <row r="4045" spans="3:15" s="421" customFormat="1" ht="15.6" customHeight="1">
      <c r="C4045" s="391">
        <v>2067</v>
      </c>
      <c r="D4045" s="414" t="s">
        <v>2223</v>
      </c>
      <c r="E4045" s="417">
        <v>1366953</v>
      </c>
      <c r="F4045" s="1475" t="s">
        <v>3172</v>
      </c>
      <c r="G4045" s="1476"/>
      <c r="H4045" s="1477"/>
      <c r="I4045" s="424">
        <v>16</v>
      </c>
      <c r="J4045" s="417">
        <v>2.4</v>
      </c>
      <c r="K4045" s="954">
        <f t="shared" si="37"/>
        <v>38.4</v>
      </c>
      <c r="M4045" s="271"/>
      <c r="N4045" s="271"/>
      <c r="O4045" s="271"/>
    </row>
    <row r="4046" spans="3:15" s="421" customFormat="1" ht="15.6" customHeight="1">
      <c r="C4046" s="391">
        <v>2068</v>
      </c>
      <c r="D4046" s="414" t="s">
        <v>2223</v>
      </c>
      <c r="E4046" s="417">
        <v>2500172</v>
      </c>
      <c r="F4046" s="1475" t="s">
        <v>3236</v>
      </c>
      <c r="G4046" s="1476"/>
      <c r="H4046" s="1477"/>
      <c r="I4046" s="424">
        <v>2</v>
      </c>
      <c r="J4046" s="417">
        <v>0.8</v>
      </c>
      <c r="K4046" s="954">
        <f t="shared" si="37"/>
        <v>1.6</v>
      </c>
      <c r="M4046" s="271"/>
      <c r="N4046" s="271"/>
      <c r="O4046" s="271"/>
    </row>
    <row r="4047" spans="3:15" s="421" customFormat="1" ht="15.6" customHeight="1">
      <c r="C4047" s="391">
        <v>2069</v>
      </c>
      <c r="D4047" s="414" t="s">
        <v>2223</v>
      </c>
      <c r="E4047" s="417">
        <v>1312106</v>
      </c>
      <c r="F4047" s="1475" t="s">
        <v>3125</v>
      </c>
      <c r="G4047" s="1476"/>
      <c r="H4047" s="1477"/>
      <c r="I4047" s="424">
        <v>10</v>
      </c>
      <c r="J4047" s="417">
        <v>0.4</v>
      </c>
      <c r="K4047" s="954">
        <f t="shared" si="37"/>
        <v>4</v>
      </c>
      <c r="M4047" s="271"/>
      <c r="N4047" s="271"/>
      <c r="O4047" s="271"/>
    </row>
    <row r="4048" spans="3:15" s="421" customFormat="1" ht="15.6" customHeight="1">
      <c r="C4048" s="391">
        <v>2070</v>
      </c>
      <c r="D4048" s="414" t="s">
        <v>2223</v>
      </c>
      <c r="E4048" s="417" t="s">
        <v>3174</v>
      </c>
      <c r="F4048" s="1475" t="s">
        <v>3108</v>
      </c>
      <c r="G4048" s="1476"/>
      <c r="H4048" s="1477"/>
      <c r="I4048" s="424">
        <v>4</v>
      </c>
      <c r="J4048" s="417">
        <v>0.2</v>
      </c>
      <c r="K4048" s="954">
        <f t="shared" si="37"/>
        <v>0.8</v>
      </c>
      <c r="M4048" s="271"/>
      <c r="N4048" s="271"/>
      <c r="O4048" s="271"/>
    </row>
    <row r="4049" spans="3:15" s="421" customFormat="1" ht="15.6" customHeight="1">
      <c r="C4049" s="391">
        <v>2071</v>
      </c>
      <c r="D4049" s="414" t="s">
        <v>2223</v>
      </c>
      <c r="E4049" s="417" t="s">
        <v>3174</v>
      </c>
      <c r="F4049" s="1475" t="s">
        <v>3108</v>
      </c>
      <c r="G4049" s="1476"/>
      <c r="H4049" s="1477"/>
      <c r="I4049" s="424">
        <v>3</v>
      </c>
      <c r="J4049" s="417">
        <v>0.2</v>
      </c>
      <c r="K4049" s="954">
        <f t="shared" si="37"/>
        <v>0.60000000000000009</v>
      </c>
      <c r="M4049" s="271"/>
      <c r="N4049" s="271"/>
      <c r="O4049" s="271"/>
    </row>
    <row r="4050" spans="3:15" s="421" customFormat="1" ht="15.6" customHeight="1">
      <c r="C4050" s="391">
        <v>2072</v>
      </c>
      <c r="D4050" s="414" t="s">
        <v>2223</v>
      </c>
      <c r="E4050" s="417" t="s">
        <v>3174</v>
      </c>
      <c r="F4050" s="1475" t="s">
        <v>3108</v>
      </c>
      <c r="G4050" s="1476"/>
      <c r="H4050" s="1477"/>
      <c r="I4050" s="424">
        <v>5</v>
      </c>
      <c r="J4050" s="417">
        <v>0.2</v>
      </c>
      <c r="K4050" s="954">
        <f t="shared" si="37"/>
        <v>1</v>
      </c>
      <c r="M4050" s="271"/>
      <c r="N4050" s="271"/>
      <c r="O4050" s="271"/>
    </row>
    <row r="4051" spans="3:15" s="421" customFormat="1" ht="15.6" customHeight="1">
      <c r="C4051" s="391">
        <v>2073</v>
      </c>
      <c r="D4051" s="414" t="s">
        <v>2223</v>
      </c>
      <c r="E4051" s="417" t="s">
        <v>3174</v>
      </c>
      <c r="F4051" s="1475" t="s">
        <v>3108</v>
      </c>
      <c r="G4051" s="1476"/>
      <c r="H4051" s="1477"/>
      <c r="I4051" s="424">
        <v>6</v>
      </c>
      <c r="J4051" s="417">
        <v>0.2</v>
      </c>
      <c r="K4051" s="954">
        <f t="shared" si="37"/>
        <v>1.2000000000000002</v>
      </c>
      <c r="M4051" s="271"/>
      <c r="N4051" s="271"/>
      <c r="O4051" s="271"/>
    </row>
    <row r="4052" spans="3:15" s="421" customFormat="1" ht="15.6" customHeight="1">
      <c r="C4052" s="391">
        <v>2074</v>
      </c>
      <c r="D4052" s="414" t="s">
        <v>2223</v>
      </c>
      <c r="E4052" s="417">
        <v>1014505</v>
      </c>
      <c r="F4052" s="1475" t="s">
        <v>3087</v>
      </c>
      <c r="G4052" s="1476"/>
      <c r="H4052" s="1477"/>
      <c r="I4052" s="424">
        <v>40</v>
      </c>
      <c r="J4052" s="417">
        <v>0.2</v>
      </c>
      <c r="K4052" s="954">
        <f t="shared" si="37"/>
        <v>8</v>
      </c>
      <c r="M4052" s="271"/>
      <c r="N4052" s="271"/>
      <c r="O4052" s="271"/>
    </row>
    <row r="4053" spans="3:15" s="421" customFormat="1" ht="15.6" customHeight="1">
      <c r="C4053" s="391">
        <v>2075</v>
      </c>
      <c r="D4053" s="414" t="s">
        <v>2223</v>
      </c>
      <c r="E4053" s="417">
        <v>1334497</v>
      </c>
      <c r="F4053" s="1475" t="s">
        <v>3087</v>
      </c>
      <c r="G4053" s="1476"/>
      <c r="H4053" s="1477"/>
      <c r="I4053" s="424">
        <v>36</v>
      </c>
      <c r="J4053" s="417">
        <v>0.2</v>
      </c>
      <c r="K4053" s="954">
        <f t="shared" si="37"/>
        <v>7.2</v>
      </c>
      <c r="M4053" s="271"/>
      <c r="N4053" s="271"/>
      <c r="O4053" s="271"/>
    </row>
    <row r="4054" spans="3:15" s="421" customFormat="1" ht="15.6" customHeight="1">
      <c r="C4054" s="391">
        <v>2076</v>
      </c>
      <c r="D4054" s="414" t="s">
        <v>2223</v>
      </c>
      <c r="E4054" s="417">
        <v>1014505</v>
      </c>
      <c r="F4054" s="1475" t="s">
        <v>3087</v>
      </c>
      <c r="G4054" s="1476"/>
      <c r="H4054" s="1477"/>
      <c r="I4054" s="424">
        <v>36</v>
      </c>
      <c r="J4054" s="417">
        <v>0.2</v>
      </c>
      <c r="K4054" s="954">
        <f t="shared" si="37"/>
        <v>7.2</v>
      </c>
      <c r="M4054" s="271"/>
      <c r="N4054" s="271"/>
      <c r="O4054" s="271"/>
    </row>
    <row r="4055" spans="3:15" s="421" customFormat="1" ht="15.6" customHeight="1">
      <c r="C4055" s="391">
        <v>2077</v>
      </c>
      <c r="D4055" s="414" t="s">
        <v>2223</v>
      </c>
      <c r="E4055" s="417">
        <v>1334497</v>
      </c>
      <c r="F4055" s="1475" t="s">
        <v>3087</v>
      </c>
      <c r="G4055" s="1476"/>
      <c r="H4055" s="1477"/>
      <c r="I4055" s="424">
        <v>36</v>
      </c>
      <c r="J4055" s="417">
        <v>0.2</v>
      </c>
      <c r="K4055" s="954">
        <f t="shared" si="37"/>
        <v>7.2</v>
      </c>
      <c r="M4055" s="271"/>
      <c r="N4055" s="271"/>
      <c r="O4055" s="271"/>
    </row>
    <row r="4056" spans="3:15" s="421" customFormat="1" ht="15.6" customHeight="1">
      <c r="C4056" s="391">
        <v>2078</v>
      </c>
      <c r="D4056" s="414" t="s">
        <v>2223</v>
      </c>
      <c r="E4056" s="417">
        <v>1014505</v>
      </c>
      <c r="F4056" s="1475" t="s">
        <v>3087</v>
      </c>
      <c r="G4056" s="1476"/>
      <c r="H4056" s="1477"/>
      <c r="I4056" s="424">
        <v>42</v>
      </c>
      <c r="J4056" s="417">
        <v>0.2</v>
      </c>
      <c r="K4056" s="954">
        <f t="shared" ref="K4056:K4119" si="38">I4056*J4056</f>
        <v>8.4</v>
      </c>
      <c r="M4056" s="271"/>
      <c r="N4056" s="271"/>
      <c r="O4056" s="271"/>
    </row>
    <row r="4057" spans="3:15" s="421" customFormat="1" ht="15.6" customHeight="1">
      <c r="C4057" s="391">
        <v>2079</v>
      </c>
      <c r="D4057" s="414" t="s">
        <v>2223</v>
      </c>
      <c r="E4057" s="417">
        <v>1334497</v>
      </c>
      <c r="F4057" s="1475" t="s">
        <v>3087</v>
      </c>
      <c r="G4057" s="1476"/>
      <c r="H4057" s="1477"/>
      <c r="I4057" s="424">
        <v>41</v>
      </c>
      <c r="J4057" s="417">
        <v>0.2</v>
      </c>
      <c r="K4057" s="954">
        <f t="shared" si="38"/>
        <v>8.2000000000000011</v>
      </c>
      <c r="M4057" s="271"/>
      <c r="N4057" s="271"/>
      <c r="O4057" s="271"/>
    </row>
    <row r="4058" spans="3:15" s="421" customFormat="1" ht="15.6" customHeight="1">
      <c r="C4058" s="391">
        <v>2080</v>
      </c>
      <c r="D4058" s="414" t="s">
        <v>2223</v>
      </c>
      <c r="E4058" s="417">
        <v>1014154</v>
      </c>
      <c r="F4058" s="1475" t="s">
        <v>3289</v>
      </c>
      <c r="G4058" s="1476"/>
      <c r="H4058" s="1477"/>
      <c r="I4058" s="424">
        <v>16</v>
      </c>
      <c r="J4058" s="417">
        <v>0.2</v>
      </c>
      <c r="K4058" s="954">
        <f t="shared" si="38"/>
        <v>3.2</v>
      </c>
      <c r="M4058" s="271"/>
      <c r="N4058" s="271"/>
      <c r="O4058" s="271"/>
    </row>
    <row r="4059" spans="3:15" s="421" customFormat="1" ht="15.6" customHeight="1">
      <c r="C4059" s="391">
        <v>2081</v>
      </c>
      <c r="D4059" s="414" t="s">
        <v>2223</v>
      </c>
      <c r="E4059" s="417">
        <v>1149896</v>
      </c>
      <c r="F4059" s="1475" t="s">
        <v>3111</v>
      </c>
      <c r="G4059" s="1476"/>
      <c r="H4059" s="1477"/>
      <c r="I4059" s="424">
        <v>145</v>
      </c>
      <c r="J4059" s="417">
        <v>0.8</v>
      </c>
      <c r="K4059" s="954">
        <f t="shared" si="38"/>
        <v>116</v>
      </c>
      <c r="M4059" s="271"/>
      <c r="N4059" s="271"/>
      <c r="O4059" s="271"/>
    </row>
    <row r="4060" spans="3:15" s="421" customFormat="1" ht="15.6" customHeight="1">
      <c r="C4060" s="391">
        <v>2082</v>
      </c>
      <c r="D4060" s="414" t="s">
        <v>2223</v>
      </c>
      <c r="E4060" s="417">
        <v>1149896</v>
      </c>
      <c r="F4060" s="1475" t="s">
        <v>3111</v>
      </c>
      <c r="G4060" s="1476"/>
      <c r="H4060" s="1477"/>
      <c r="I4060" s="424">
        <v>2</v>
      </c>
      <c r="J4060" s="417">
        <v>0.8</v>
      </c>
      <c r="K4060" s="954">
        <f t="shared" si="38"/>
        <v>1.6</v>
      </c>
      <c r="M4060" s="271"/>
      <c r="N4060" s="271"/>
      <c r="O4060" s="271"/>
    </row>
    <row r="4061" spans="3:15" s="421" customFormat="1" ht="15.6" customHeight="1">
      <c r="C4061" s="391">
        <v>2083</v>
      </c>
      <c r="D4061" s="414" t="s">
        <v>2223</v>
      </c>
      <c r="E4061" s="417">
        <v>1149896</v>
      </c>
      <c r="F4061" s="1475" t="s">
        <v>3111</v>
      </c>
      <c r="G4061" s="1476"/>
      <c r="H4061" s="1477"/>
      <c r="I4061" s="424">
        <v>34</v>
      </c>
      <c r="J4061" s="417">
        <v>0.8</v>
      </c>
      <c r="K4061" s="954">
        <f t="shared" si="38"/>
        <v>27.200000000000003</v>
      </c>
      <c r="M4061" s="271"/>
      <c r="N4061" s="271"/>
      <c r="O4061" s="271"/>
    </row>
    <row r="4062" spans="3:15" s="421" customFormat="1" ht="15.6" customHeight="1">
      <c r="C4062" s="391">
        <v>2084</v>
      </c>
      <c r="D4062" s="414" t="s">
        <v>2223</v>
      </c>
      <c r="E4062" s="417">
        <v>1149896</v>
      </c>
      <c r="F4062" s="1475" t="s">
        <v>3111</v>
      </c>
      <c r="G4062" s="1476"/>
      <c r="H4062" s="1477"/>
      <c r="I4062" s="424">
        <v>1</v>
      </c>
      <c r="J4062" s="417">
        <v>0.8</v>
      </c>
      <c r="K4062" s="954">
        <f t="shared" si="38"/>
        <v>0.8</v>
      </c>
      <c r="M4062" s="271"/>
      <c r="N4062" s="271"/>
      <c r="O4062" s="271"/>
    </row>
    <row r="4063" spans="3:15" s="421" customFormat="1" ht="15.6" customHeight="1">
      <c r="C4063" s="391">
        <v>2085</v>
      </c>
      <c r="D4063" s="414" t="s">
        <v>2223</v>
      </c>
      <c r="E4063" s="417">
        <v>1149896</v>
      </c>
      <c r="F4063" s="1475" t="s">
        <v>3111</v>
      </c>
      <c r="G4063" s="1476"/>
      <c r="H4063" s="1477"/>
      <c r="I4063" s="424">
        <v>41</v>
      </c>
      <c r="J4063" s="417">
        <v>0.8</v>
      </c>
      <c r="K4063" s="954">
        <f t="shared" si="38"/>
        <v>32.800000000000004</v>
      </c>
      <c r="M4063" s="271"/>
      <c r="N4063" s="271"/>
      <c r="O4063" s="271"/>
    </row>
    <row r="4064" spans="3:15" s="421" customFormat="1" ht="15.6" customHeight="1">
      <c r="C4064" s="391">
        <v>2086</v>
      </c>
      <c r="D4064" s="414" t="s">
        <v>2223</v>
      </c>
      <c r="E4064" s="417">
        <v>1071608</v>
      </c>
      <c r="F4064" s="1475" t="s">
        <v>3092</v>
      </c>
      <c r="G4064" s="1476"/>
      <c r="H4064" s="1477"/>
      <c r="I4064" s="424">
        <v>111</v>
      </c>
      <c r="J4064" s="417">
        <v>0.8</v>
      </c>
      <c r="K4064" s="954">
        <f t="shared" si="38"/>
        <v>88.800000000000011</v>
      </c>
      <c r="M4064" s="271"/>
      <c r="N4064" s="271"/>
      <c r="O4064" s="271"/>
    </row>
    <row r="4065" spans="3:15" s="421" customFormat="1" ht="15.6" customHeight="1">
      <c r="C4065" s="391">
        <v>2087</v>
      </c>
      <c r="D4065" s="414" t="s">
        <v>2223</v>
      </c>
      <c r="E4065" s="417" t="s">
        <v>3180</v>
      </c>
      <c r="F4065" s="1475" t="s">
        <v>3092</v>
      </c>
      <c r="G4065" s="1476"/>
      <c r="H4065" s="1477"/>
      <c r="I4065" s="424">
        <v>12</v>
      </c>
      <c r="J4065" s="417">
        <v>0.8</v>
      </c>
      <c r="K4065" s="954">
        <f t="shared" si="38"/>
        <v>9.6000000000000014</v>
      </c>
      <c r="M4065" s="271"/>
      <c r="N4065" s="271"/>
      <c r="O4065" s="271"/>
    </row>
    <row r="4066" spans="3:15" s="421" customFormat="1" ht="15.6" customHeight="1">
      <c r="C4066" s="391">
        <v>2088</v>
      </c>
      <c r="D4066" s="414" t="s">
        <v>2223</v>
      </c>
      <c r="E4066" s="417" t="s">
        <v>3180</v>
      </c>
      <c r="F4066" s="1475" t="s">
        <v>3092</v>
      </c>
      <c r="G4066" s="1476"/>
      <c r="H4066" s="1477"/>
      <c r="I4066" s="424">
        <v>3</v>
      </c>
      <c r="J4066" s="417">
        <v>0.8</v>
      </c>
      <c r="K4066" s="954">
        <f t="shared" si="38"/>
        <v>2.4000000000000004</v>
      </c>
      <c r="M4066" s="271"/>
      <c r="N4066" s="271"/>
      <c r="O4066" s="271"/>
    </row>
    <row r="4067" spans="3:15" s="421" customFormat="1" ht="15.6" customHeight="1">
      <c r="C4067" s="391">
        <v>2089</v>
      </c>
      <c r="D4067" s="414" t="s">
        <v>2223</v>
      </c>
      <c r="E4067" s="417">
        <v>1071608</v>
      </c>
      <c r="F4067" s="1475" t="s">
        <v>3092</v>
      </c>
      <c r="G4067" s="1476"/>
      <c r="H4067" s="1477"/>
      <c r="I4067" s="424">
        <v>1</v>
      </c>
      <c r="J4067" s="417">
        <v>0.8</v>
      </c>
      <c r="K4067" s="954">
        <f t="shared" si="38"/>
        <v>0.8</v>
      </c>
      <c r="M4067" s="271"/>
      <c r="N4067" s="271"/>
      <c r="O4067" s="271"/>
    </row>
    <row r="4068" spans="3:15" s="421" customFormat="1" ht="15.6" customHeight="1">
      <c r="C4068" s="391">
        <v>2090</v>
      </c>
      <c r="D4068" s="414" t="s">
        <v>2223</v>
      </c>
      <c r="E4068" s="417" t="s">
        <v>3180</v>
      </c>
      <c r="F4068" s="1475" t="s">
        <v>3092</v>
      </c>
      <c r="G4068" s="1476"/>
      <c r="H4068" s="1477"/>
      <c r="I4068" s="424">
        <v>6</v>
      </c>
      <c r="J4068" s="417">
        <v>0.8</v>
      </c>
      <c r="K4068" s="954">
        <f t="shared" si="38"/>
        <v>4.8000000000000007</v>
      </c>
      <c r="M4068" s="271"/>
      <c r="N4068" s="271"/>
      <c r="O4068" s="271"/>
    </row>
    <row r="4069" spans="3:15" s="421" customFormat="1" ht="15.6" customHeight="1">
      <c r="C4069" s="391">
        <v>2091</v>
      </c>
      <c r="D4069" s="414" t="s">
        <v>2223</v>
      </c>
      <c r="E4069" s="417">
        <v>1071608</v>
      </c>
      <c r="F4069" s="1475" t="s">
        <v>3092</v>
      </c>
      <c r="G4069" s="1476"/>
      <c r="H4069" s="1477"/>
      <c r="I4069" s="424">
        <v>40</v>
      </c>
      <c r="J4069" s="417">
        <v>0.8</v>
      </c>
      <c r="K4069" s="954">
        <f t="shared" si="38"/>
        <v>32</v>
      </c>
      <c r="M4069" s="271"/>
      <c r="N4069" s="271"/>
      <c r="O4069" s="271"/>
    </row>
    <row r="4070" spans="3:15" s="421" customFormat="1" ht="15.6" customHeight="1">
      <c r="C4070" s="391">
        <v>2092</v>
      </c>
      <c r="D4070" s="414" t="s">
        <v>2223</v>
      </c>
      <c r="E4070" s="417">
        <v>1071608</v>
      </c>
      <c r="F4070" s="1475" t="s">
        <v>3092</v>
      </c>
      <c r="G4070" s="1476"/>
      <c r="H4070" s="1477"/>
      <c r="I4070" s="424">
        <v>23</v>
      </c>
      <c r="J4070" s="417">
        <v>0.8</v>
      </c>
      <c r="K4070" s="954">
        <f t="shared" si="38"/>
        <v>18.400000000000002</v>
      </c>
      <c r="M4070" s="271"/>
      <c r="N4070" s="271"/>
      <c r="O4070" s="271"/>
    </row>
    <row r="4071" spans="3:15" s="421" customFormat="1" ht="15.6" customHeight="1">
      <c r="C4071" s="391">
        <v>2093</v>
      </c>
      <c r="D4071" s="414" t="s">
        <v>2223</v>
      </c>
      <c r="E4071" s="417" t="s">
        <v>3180</v>
      </c>
      <c r="F4071" s="1475" t="s">
        <v>3092</v>
      </c>
      <c r="G4071" s="1476"/>
      <c r="H4071" s="1477"/>
      <c r="I4071" s="424">
        <v>3</v>
      </c>
      <c r="J4071" s="417">
        <v>0.8</v>
      </c>
      <c r="K4071" s="954">
        <f t="shared" si="38"/>
        <v>2.4000000000000004</v>
      </c>
      <c r="M4071" s="271"/>
      <c r="N4071" s="271"/>
      <c r="O4071" s="271"/>
    </row>
    <row r="4072" spans="3:15" s="421" customFormat="1" ht="15.6" customHeight="1">
      <c r="C4072" s="391">
        <v>2094</v>
      </c>
      <c r="D4072" s="414" t="s">
        <v>2223</v>
      </c>
      <c r="E4072" s="417" t="s">
        <v>3180</v>
      </c>
      <c r="F4072" s="1475" t="s">
        <v>3092</v>
      </c>
      <c r="G4072" s="1476"/>
      <c r="H4072" s="1477"/>
      <c r="I4072" s="424">
        <v>9</v>
      </c>
      <c r="J4072" s="417">
        <v>0.8</v>
      </c>
      <c r="K4072" s="954">
        <f t="shared" si="38"/>
        <v>7.2</v>
      </c>
      <c r="M4072" s="271"/>
      <c r="N4072" s="271"/>
      <c r="O4072" s="271"/>
    </row>
    <row r="4073" spans="3:15" s="421" customFormat="1" ht="15.6" customHeight="1">
      <c r="C4073" s="391">
        <v>2095</v>
      </c>
      <c r="D4073" s="414" t="s">
        <v>2223</v>
      </c>
      <c r="E4073" s="417">
        <v>1071608</v>
      </c>
      <c r="F4073" s="1475" t="s">
        <v>3092</v>
      </c>
      <c r="G4073" s="1476"/>
      <c r="H4073" s="1477"/>
      <c r="I4073" s="424">
        <v>41</v>
      </c>
      <c r="J4073" s="417">
        <v>0.8</v>
      </c>
      <c r="K4073" s="954">
        <f t="shared" si="38"/>
        <v>32.800000000000004</v>
      </c>
      <c r="M4073" s="271"/>
      <c r="N4073" s="271"/>
      <c r="O4073" s="271"/>
    </row>
    <row r="4074" spans="3:15" s="421" customFormat="1" ht="15.6" customHeight="1">
      <c r="C4074" s="391">
        <v>2096</v>
      </c>
      <c r="D4074" s="414" t="s">
        <v>2223</v>
      </c>
      <c r="E4074" s="417" t="s">
        <v>3180</v>
      </c>
      <c r="F4074" s="1475" t="s">
        <v>3092</v>
      </c>
      <c r="G4074" s="1476"/>
      <c r="H4074" s="1477"/>
      <c r="I4074" s="424">
        <v>6</v>
      </c>
      <c r="J4074" s="417">
        <v>0.8</v>
      </c>
      <c r="K4074" s="954">
        <f t="shared" si="38"/>
        <v>4.8000000000000007</v>
      </c>
      <c r="M4074" s="271"/>
      <c r="N4074" s="271"/>
      <c r="O4074" s="271"/>
    </row>
    <row r="4075" spans="3:15" s="421" customFormat="1" ht="15.6" customHeight="1">
      <c r="C4075" s="391">
        <v>2097</v>
      </c>
      <c r="D4075" s="414" t="s">
        <v>2223</v>
      </c>
      <c r="E4075" s="417">
        <v>1071607</v>
      </c>
      <c r="F4075" s="1475" t="s">
        <v>3093</v>
      </c>
      <c r="G4075" s="1476"/>
      <c r="H4075" s="1477"/>
      <c r="I4075" s="424">
        <v>218</v>
      </c>
      <c r="J4075" s="417">
        <v>0.8</v>
      </c>
      <c r="K4075" s="954">
        <f t="shared" si="38"/>
        <v>174.4</v>
      </c>
      <c r="M4075" s="271"/>
      <c r="N4075" s="271"/>
      <c r="O4075" s="271"/>
    </row>
    <row r="4076" spans="3:15" s="421" customFormat="1" ht="15.6" customHeight="1">
      <c r="C4076" s="391">
        <v>2098</v>
      </c>
      <c r="D4076" s="414" t="s">
        <v>2223</v>
      </c>
      <c r="E4076" s="417">
        <v>1071607</v>
      </c>
      <c r="F4076" s="1475" t="s">
        <v>3093</v>
      </c>
      <c r="G4076" s="1476"/>
      <c r="H4076" s="1477"/>
      <c r="I4076" s="424">
        <v>74</v>
      </c>
      <c r="J4076" s="417">
        <v>0.8</v>
      </c>
      <c r="K4076" s="954">
        <f t="shared" si="38"/>
        <v>59.2</v>
      </c>
      <c r="M4076" s="271"/>
      <c r="N4076" s="271"/>
      <c r="O4076" s="271"/>
    </row>
    <row r="4077" spans="3:15" s="421" customFormat="1" ht="15.6" customHeight="1">
      <c r="C4077" s="391">
        <v>2099</v>
      </c>
      <c r="D4077" s="414" t="s">
        <v>2223</v>
      </c>
      <c r="E4077" s="417">
        <v>1071607</v>
      </c>
      <c r="F4077" s="1475" t="s">
        <v>3093</v>
      </c>
      <c r="G4077" s="1476"/>
      <c r="H4077" s="1477"/>
      <c r="I4077" s="424">
        <v>81</v>
      </c>
      <c r="J4077" s="417">
        <v>0.8</v>
      </c>
      <c r="K4077" s="954">
        <f t="shared" si="38"/>
        <v>64.8</v>
      </c>
      <c r="M4077" s="271"/>
      <c r="N4077" s="271"/>
      <c r="O4077" s="271"/>
    </row>
    <row r="4078" spans="3:15" s="421" customFormat="1" ht="15.6" customHeight="1">
      <c r="C4078" s="391">
        <v>2100</v>
      </c>
      <c r="D4078" s="414" t="s">
        <v>2223</v>
      </c>
      <c r="E4078" s="417" t="s">
        <v>3182</v>
      </c>
      <c r="F4078" s="1475" t="s">
        <v>3094</v>
      </c>
      <c r="G4078" s="1476"/>
      <c r="H4078" s="1477"/>
      <c r="I4078" s="424">
        <v>1</v>
      </c>
      <c r="J4078" s="417">
        <v>0.8</v>
      </c>
      <c r="K4078" s="954">
        <f t="shared" si="38"/>
        <v>0.8</v>
      </c>
      <c r="M4078" s="271"/>
      <c r="N4078" s="271"/>
      <c r="O4078" s="271"/>
    </row>
    <row r="4079" spans="3:15" s="421" customFormat="1" ht="15.6" customHeight="1">
      <c r="C4079" s="391">
        <v>2101</v>
      </c>
      <c r="D4079" s="414" t="s">
        <v>2223</v>
      </c>
      <c r="E4079" s="417" t="s">
        <v>3182</v>
      </c>
      <c r="F4079" s="1475" t="s">
        <v>3094</v>
      </c>
      <c r="G4079" s="1476"/>
      <c r="H4079" s="1477"/>
      <c r="I4079" s="424">
        <v>3</v>
      </c>
      <c r="J4079" s="417">
        <v>0.8</v>
      </c>
      <c r="K4079" s="954">
        <f t="shared" si="38"/>
        <v>2.4000000000000004</v>
      </c>
      <c r="M4079" s="271"/>
      <c r="N4079" s="271"/>
      <c r="O4079" s="271"/>
    </row>
    <row r="4080" spans="3:15" s="421" customFormat="1" ht="15.6" customHeight="1">
      <c r="C4080" s="391">
        <v>2102</v>
      </c>
      <c r="D4080" s="414" t="s">
        <v>2223</v>
      </c>
      <c r="E4080" s="417" t="s">
        <v>3182</v>
      </c>
      <c r="F4080" s="1475" t="s">
        <v>3094</v>
      </c>
      <c r="G4080" s="1476"/>
      <c r="H4080" s="1477"/>
      <c r="I4080" s="424">
        <v>34</v>
      </c>
      <c r="J4080" s="417">
        <v>0.8</v>
      </c>
      <c r="K4080" s="954">
        <f t="shared" si="38"/>
        <v>27.200000000000003</v>
      </c>
      <c r="M4080" s="271"/>
      <c r="N4080" s="271"/>
      <c r="O4080" s="271"/>
    </row>
    <row r="4081" spans="3:15" s="421" customFormat="1" ht="15.6" customHeight="1">
      <c r="C4081" s="391">
        <v>2103</v>
      </c>
      <c r="D4081" s="414" t="s">
        <v>2223</v>
      </c>
      <c r="E4081" s="417">
        <v>1896319</v>
      </c>
      <c r="F4081" s="1475" t="s">
        <v>3112</v>
      </c>
      <c r="G4081" s="1476"/>
      <c r="H4081" s="1477"/>
      <c r="I4081" s="424">
        <v>41</v>
      </c>
      <c r="J4081" s="417">
        <v>0.8</v>
      </c>
      <c r="K4081" s="954">
        <f t="shared" si="38"/>
        <v>32.800000000000004</v>
      </c>
      <c r="M4081" s="271"/>
      <c r="N4081" s="271"/>
      <c r="O4081" s="271"/>
    </row>
    <row r="4082" spans="3:15" s="421" customFormat="1" ht="15.6" customHeight="1">
      <c r="C4082" s="391">
        <v>2104</v>
      </c>
      <c r="D4082" s="414" t="s">
        <v>2223</v>
      </c>
      <c r="E4082" s="417">
        <v>1896318</v>
      </c>
      <c r="F4082" s="1475" t="s">
        <v>3114</v>
      </c>
      <c r="G4082" s="1476"/>
      <c r="H4082" s="1477"/>
      <c r="I4082" s="424">
        <v>2</v>
      </c>
      <c r="J4082" s="417">
        <v>0.8</v>
      </c>
      <c r="K4082" s="954">
        <f t="shared" si="38"/>
        <v>1.6</v>
      </c>
      <c r="M4082" s="271"/>
      <c r="N4082" s="271"/>
      <c r="O4082" s="271"/>
    </row>
    <row r="4083" spans="3:15" s="421" customFormat="1" ht="15.6" customHeight="1">
      <c r="C4083" s="391">
        <v>2105</v>
      </c>
      <c r="D4083" s="414" t="s">
        <v>2223</v>
      </c>
      <c r="E4083" s="417">
        <v>1071607</v>
      </c>
      <c r="F4083" s="1475" t="s">
        <v>3284</v>
      </c>
      <c r="G4083" s="1476"/>
      <c r="H4083" s="1477"/>
      <c r="I4083" s="424">
        <v>60</v>
      </c>
      <c r="J4083" s="417">
        <v>0.8</v>
      </c>
      <c r="K4083" s="954">
        <f t="shared" si="38"/>
        <v>48</v>
      </c>
      <c r="M4083" s="271"/>
      <c r="N4083" s="271"/>
      <c r="O4083" s="271"/>
    </row>
    <row r="4084" spans="3:15" s="421" customFormat="1" ht="15.6" customHeight="1">
      <c r="C4084" s="391">
        <v>2106</v>
      </c>
      <c r="D4084" s="414" t="s">
        <v>2223</v>
      </c>
      <c r="E4084" s="417">
        <v>1071607</v>
      </c>
      <c r="F4084" s="1475" t="s">
        <v>3284</v>
      </c>
      <c r="G4084" s="1476"/>
      <c r="H4084" s="1477"/>
      <c r="I4084" s="424">
        <v>74</v>
      </c>
      <c r="J4084" s="417">
        <v>0.8</v>
      </c>
      <c r="K4084" s="954">
        <f t="shared" si="38"/>
        <v>59.2</v>
      </c>
      <c r="M4084" s="271"/>
      <c r="N4084" s="271"/>
      <c r="O4084" s="271"/>
    </row>
    <row r="4085" spans="3:15" s="421" customFormat="1" ht="15.6" customHeight="1">
      <c r="C4085" s="391">
        <v>2107</v>
      </c>
      <c r="D4085" s="414" t="s">
        <v>2223</v>
      </c>
      <c r="E4085" s="417">
        <v>1071607</v>
      </c>
      <c r="F4085" s="1475" t="s">
        <v>3284</v>
      </c>
      <c r="G4085" s="1476"/>
      <c r="H4085" s="1477"/>
      <c r="I4085" s="424">
        <v>74</v>
      </c>
      <c r="J4085" s="417">
        <v>0.8</v>
      </c>
      <c r="K4085" s="954">
        <f t="shared" si="38"/>
        <v>59.2</v>
      </c>
      <c r="M4085" s="271"/>
      <c r="N4085" s="271"/>
      <c r="O4085" s="271"/>
    </row>
    <row r="4086" spans="3:15" s="421" customFormat="1" ht="15.6" customHeight="1">
      <c r="C4086" s="391">
        <v>2108</v>
      </c>
      <c r="D4086" s="414" t="s">
        <v>2223</v>
      </c>
      <c r="E4086" s="417" t="s">
        <v>3291</v>
      </c>
      <c r="F4086" s="1475" t="s">
        <v>3292</v>
      </c>
      <c r="G4086" s="1476"/>
      <c r="H4086" s="1477"/>
      <c r="I4086" s="424">
        <v>3</v>
      </c>
      <c r="J4086" s="417">
        <v>0.6</v>
      </c>
      <c r="K4086" s="954">
        <f t="shared" si="38"/>
        <v>1.7999999999999998</v>
      </c>
      <c r="M4086" s="271"/>
      <c r="N4086" s="271"/>
      <c r="O4086" s="271"/>
    </row>
    <row r="4087" spans="3:15" s="421" customFormat="1" ht="15.6" customHeight="1">
      <c r="C4087" s="391">
        <v>2109</v>
      </c>
      <c r="D4087" s="414" t="s">
        <v>2223</v>
      </c>
      <c r="E4087" s="417" t="s">
        <v>3291</v>
      </c>
      <c r="F4087" s="1475" t="s">
        <v>3292</v>
      </c>
      <c r="G4087" s="1476"/>
      <c r="H4087" s="1477"/>
      <c r="I4087" s="424">
        <v>1</v>
      </c>
      <c r="J4087" s="417">
        <v>0.6</v>
      </c>
      <c r="K4087" s="954">
        <f t="shared" si="38"/>
        <v>0.6</v>
      </c>
      <c r="M4087" s="271"/>
      <c r="N4087" s="271"/>
      <c r="O4087" s="271"/>
    </row>
    <row r="4088" spans="3:15" s="421" customFormat="1" ht="15.6" customHeight="1">
      <c r="C4088" s="391">
        <v>2110</v>
      </c>
      <c r="D4088" s="414" t="s">
        <v>2223</v>
      </c>
      <c r="E4088" s="417" t="s">
        <v>3287</v>
      </c>
      <c r="F4088" s="1475" t="s">
        <v>3288</v>
      </c>
      <c r="G4088" s="1476"/>
      <c r="H4088" s="1477"/>
      <c r="I4088" s="424">
        <v>2</v>
      </c>
      <c r="J4088" s="417">
        <v>0.2</v>
      </c>
      <c r="K4088" s="954">
        <f t="shared" si="38"/>
        <v>0.4</v>
      </c>
      <c r="M4088" s="271"/>
      <c r="N4088" s="271"/>
      <c r="O4088" s="271"/>
    </row>
    <row r="4089" spans="3:15" s="421" customFormat="1" ht="15.6" customHeight="1">
      <c r="C4089" s="391">
        <v>2111</v>
      </c>
      <c r="D4089" s="414" t="s">
        <v>2223</v>
      </c>
      <c r="E4089" s="417">
        <v>1144558</v>
      </c>
      <c r="F4089" s="1475" t="s">
        <v>3122</v>
      </c>
      <c r="G4089" s="1476"/>
      <c r="H4089" s="1477"/>
      <c r="I4089" s="424">
        <v>15</v>
      </c>
      <c r="J4089" s="417">
        <v>2.5</v>
      </c>
      <c r="K4089" s="954">
        <f t="shared" si="38"/>
        <v>37.5</v>
      </c>
      <c r="M4089" s="271"/>
      <c r="N4089" s="271"/>
      <c r="O4089" s="271"/>
    </row>
    <row r="4090" spans="3:15" s="421" customFormat="1" ht="15.6" customHeight="1">
      <c r="C4090" s="391">
        <v>2112</v>
      </c>
      <c r="D4090" s="414" t="s">
        <v>2223</v>
      </c>
      <c r="E4090" s="417">
        <v>1144558</v>
      </c>
      <c r="F4090" s="1475" t="s">
        <v>3122</v>
      </c>
      <c r="G4090" s="1476"/>
      <c r="H4090" s="1477"/>
      <c r="I4090" s="424">
        <v>16</v>
      </c>
      <c r="J4090" s="417">
        <v>2.5</v>
      </c>
      <c r="K4090" s="954">
        <f t="shared" si="38"/>
        <v>40</v>
      </c>
      <c r="M4090" s="271"/>
      <c r="N4090" s="271"/>
      <c r="O4090" s="271"/>
    </row>
    <row r="4091" spans="3:15" s="421" customFormat="1" ht="15.6" customHeight="1">
      <c r="C4091" s="391">
        <v>2113</v>
      </c>
      <c r="D4091" s="414" t="s">
        <v>2223</v>
      </c>
      <c r="E4091" s="417">
        <v>1144558</v>
      </c>
      <c r="F4091" s="1475" t="s">
        <v>3122</v>
      </c>
      <c r="G4091" s="1476"/>
      <c r="H4091" s="1477"/>
      <c r="I4091" s="424">
        <v>8</v>
      </c>
      <c r="J4091" s="417">
        <v>2.5</v>
      </c>
      <c r="K4091" s="954">
        <f t="shared" si="38"/>
        <v>20</v>
      </c>
      <c r="M4091" s="271"/>
      <c r="N4091" s="271"/>
      <c r="O4091" s="271"/>
    </row>
    <row r="4092" spans="3:15" s="421" customFormat="1" ht="15.6" customHeight="1">
      <c r="C4092" s="391">
        <v>2114</v>
      </c>
      <c r="D4092" s="414" t="s">
        <v>2223</v>
      </c>
      <c r="E4092" s="417">
        <v>1190300</v>
      </c>
      <c r="F4092" s="1475" t="s">
        <v>3095</v>
      </c>
      <c r="G4092" s="1476"/>
      <c r="H4092" s="1477"/>
      <c r="I4092" s="424">
        <v>2</v>
      </c>
      <c r="J4092" s="417">
        <v>0.4</v>
      </c>
      <c r="K4092" s="954">
        <f t="shared" si="38"/>
        <v>0.8</v>
      </c>
      <c r="M4092" s="271"/>
      <c r="N4092" s="271"/>
      <c r="O4092" s="271"/>
    </row>
    <row r="4093" spans="3:15" s="421" customFormat="1" ht="15.6" customHeight="1">
      <c r="C4093" s="391">
        <v>2115</v>
      </c>
      <c r="D4093" s="414" t="s">
        <v>2223</v>
      </c>
      <c r="E4093" s="417" t="s">
        <v>3193</v>
      </c>
      <c r="F4093" s="1475" t="s">
        <v>3194</v>
      </c>
      <c r="G4093" s="1476"/>
      <c r="H4093" s="1477"/>
      <c r="I4093" s="424">
        <v>3</v>
      </c>
      <c r="J4093" s="417">
        <v>0.5</v>
      </c>
      <c r="K4093" s="954">
        <f t="shared" si="38"/>
        <v>1.5</v>
      </c>
      <c r="M4093" s="271"/>
      <c r="N4093" s="271"/>
      <c r="O4093" s="271"/>
    </row>
    <row r="4094" spans="3:15" s="421" customFormat="1" ht="15.6" customHeight="1">
      <c r="C4094" s="391">
        <v>2116</v>
      </c>
      <c r="D4094" s="414" t="s">
        <v>2223</v>
      </c>
      <c r="E4094" s="417">
        <v>1047243</v>
      </c>
      <c r="F4094" s="1475" t="s">
        <v>3194</v>
      </c>
      <c r="G4094" s="1476"/>
      <c r="H4094" s="1477"/>
      <c r="I4094" s="424">
        <v>2</v>
      </c>
      <c r="J4094" s="417">
        <v>0.5</v>
      </c>
      <c r="K4094" s="954">
        <f t="shared" si="38"/>
        <v>1</v>
      </c>
      <c r="M4094" s="271"/>
      <c r="N4094" s="271"/>
      <c r="O4094" s="271"/>
    </row>
    <row r="4095" spans="3:15" s="421" customFormat="1" ht="15.6" customHeight="1">
      <c r="C4095" s="391">
        <v>2117</v>
      </c>
      <c r="D4095" s="414" t="s">
        <v>2223</v>
      </c>
      <c r="E4095" s="417" t="s">
        <v>3193</v>
      </c>
      <c r="F4095" s="1475" t="s">
        <v>3194</v>
      </c>
      <c r="G4095" s="1476"/>
      <c r="H4095" s="1477"/>
      <c r="I4095" s="424">
        <v>1</v>
      </c>
      <c r="J4095" s="417">
        <v>0.5</v>
      </c>
      <c r="K4095" s="954">
        <f t="shared" si="38"/>
        <v>0.5</v>
      </c>
      <c r="M4095" s="271"/>
      <c r="N4095" s="271"/>
      <c r="O4095" s="271"/>
    </row>
    <row r="4096" spans="3:15" s="421" customFormat="1" ht="15.6" customHeight="1">
      <c r="C4096" s="391">
        <v>2118</v>
      </c>
      <c r="D4096" s="414" t="s">
        <v>2223</v>
      </c>
      <c r="E4096" s="417">
        <v>1477158</v>
      </c>
      <c r="F4096" s="1475" t="s">
        <v>3096</v>
      </c>
      <c r="G4096" s="1476"/>
      <c r="H4096" s="1477"/>
      <c r="I4096" s="424">
        <v>120</v>
      </c>
      <c r="J4096" s="417">
        <v>1.2</v>
      </c>
      <c r="K4096" s="954">
        <f t="shared" si="38"/>
        <v>144</v>
      </c>
      <c r="M4096" s="271"/>
      <c r="N4096" s="271"/>
      <c r="O4096" s="271"/>
    </row>
    <row r="4097" spans="3:15" s="421" customFormat="1" ht="15.6" customHeight="1">
      <c r="C4097" s="391">
        <v>2119</v>
      </c>
      <c r="D4097" s="414" t="s">
        <v>2223</v>
      </c>
      <c r="E4097" s="417" t="s">
        <v>3195</v>
      </c>
      <c r="F4097" s="1475" t="s">
        <v>1674</v>
      </c>
      <c r="G4097" s="1476"/>
      <c r="H4097" s="1477"/>
      <c r="I4097" s="424">
        <v>10</v>
      </c>
      <c r="J4097" s="417">
        <v>1.5</v>
      </c>
      <c r="K4097" s="954">
        <f t="shared" si="38"/>
        <v>15</v>
      </c>
      <c r="M4097" s="271"/>
      <c r="N4097" s="271"/>
      <c r="O4097" s="271"/>
    </row>
    <row r="4098" spans="3:15" s="421" customFormat="1" ht="15.6" customHeight="1">
      <c r="C4098" s="391">
        <v>2120</v>
      </c>
      <c r="D4098" s="414" t="s">
        <v>2223</v>
      </c>
      <c r="E4098" s="417" t="s">
        <v>3195</v>
      </c>
      <c r="F4098" s="1475" t="s">
        <v>1674</v>
      </c>
      <c r="G4098" s="1476"/>
      <c r="H4098" s="1477"/>
      <c r="I4098" s="424">
        <v>1</v>
      </c>
      <c r="J4098" s="417">
        <v>1.5</v>
      </c>
      <c r="K4098" s="954">
        <f t="shared" si="38"/>
        <v>1.5</v>
      </c>
      <c r="M4098" s="271"/>
      <c r="N4098" s="271"/>
      <c r="O4098" s="271"/>
    </row>
    <row r="4099" spans="3:15" s="421" customFormat="1" ht="15.6" customHeight="1">
      <c r="C4099" s="391">
        <v>2121</v>
      </c>
      <c r="D4099" s="414" t="s">
        <v>2223</v>
      </c>
      <c r="E4099" s="417" t="s">
        <v>3299</v>
      </c>
      <c r="F4099" s="1475" t="s">
        <v>3300</v>
      </c>
      <c r="G4099" s="1476"/>
      <c r="H4099" s="1477"/>
      <c r="I4099" s="424">
        <v>25</v>
      </c>
      <c r="J4099" s="417">
        <v>3.5</v>
      </c>
      <c r="K4099" s="954">
        <f t="shared" si="38"/>
        <v>87.5</v>
      </c>
      <c r="M4099" s="271"/>
      <c r="N4099" s="271"/>
      <c r="O4099" s="271"/>
    </row>
    <row r="4100" spans="3:15" s="421" customFormat="1" ht="15.6" customHeight="1">
      <c r="C4100" s="391">
        <v>2122</v>
      </c>
      <c r="D4100" s="414" t="s">
        <v>2223</v>
      </c>
      <c r="E4100" s="417">
        <v>1369870</v>
      </c>
      <c r="F4100" s="1475" t="s">
        <v>3134</v>
      </c>
      <c r="G4100" s="1476"/>
      <c r="H4100" s="1477"/>
      <c r="I4100" s="424">
        <v>15</v>
      </c>
      <c r="J4100" s="417">
        <v>1.3</v>
      </c>
      <c r="K4100" s="954">
        <f t="shared" si="38"/>
        <v>19.5</v>
      </c>
      <c r="M4100" s="271"/>
      <c r="N4100" s="271"/>
      <c r="O4100" s="271"/>
    </row>
    <row r="4101" spans="3:15" s="421" customFormat="1" ht="15.6" customHeight="1">
      <c r="C4101" s="391">
        <v>2123</v>
      </c>
      <c r="D4101" s="414" t="s">
        <v>2223</v>
      </c>
      <c r="E4101" s="417">
        <v>1369870</v>
      </c>
      <c r="F4101" s="1475" t="s">
        <v>3134</v>
      </c>
      <c r="G4101" s="1476"/>
      <c r="H4101" s="1477"/>
      <c r="I4101" s="424">
        <v>120</v>
      </c>
      <c r="J4101" s="417">
        <v>1.3</v>
      </c>
      <c r="K4101" s="954">
        <f t="shared" si="38"/>
        <v>156</v>
      </c>
      <c r="M4101" s="271"/>
      <c r="N4101" s="271"/>
      <c r="O4101" s="271"/>
    </row>
    <row r="4102" spans="3:15" s="421" customFormat="1" ht="15.6" customHeight="1">
      <c r="C4102" s="391">
        <v>2124</v>
      </c>
      <c r="D4102" s="414" t="s">
        <v>2223</v>
      </c>
      <c r="E4102" s="417">
        <v>1249146</v>
      </c>
      <c r="F4102" s="1475" t="s">
        <v>3293</v>
      </c>
      <c r="G4102" s="1476"/>
      <c r="H4102" s="1477"/>
      <c r="I4102" s="424">
        <v>30</v>
      </c>
      <c r="J4102" s="417">
        <v>0.6</v>
      </c>
      <c r="K4102" s="954">
        <f t="shared" si="38"/>
        <v>18</v>
      </c>
      <c r="M4102" s="271"/>
      <c r="N4102" s="271"/>
      <c r="O4102" s="271"/>
    </row>
    <row r="4103" spans="3:15" s="421" customFormat="1" ht="15.6" customHeight="1">
      <c r="C4103" s="391">
        <v>2125</v>
      </c>
      <c r="D4103" s="414" t="s">
        <v>2223</v>
      </c>
      <c r="E4103" s="417">
        <v>1249146</v>
      </c>
      <c r="F4103" s="1475" t="s">
        <v>3293</v>
      </c>
      <c r="G4103" s="1476"/>
      <c r="H4103" s="1477"/>
      <c r="I4103" s="424">
        <v>21</v>
      </c>
      <c r="J4103" s="417">
        <v>0.6</v>
      </c>
      <c r="K4103" s="954">
        <f t="shared" si="38"/>
        <v>12.6</v>
      </c>
      <c r="M4103" s="271"/>
      <c r="N4103" s="271"/>
      <c r="O4103" s="271"/>
    </row>
    <row r="4104" spans="3:15" s="421" customFormat="1" ht="15.6" customHeight="1">
      <c r="C4104" s="391">
        <v>2126</v>
      </c>
      <c r="D4104" s="414" t="s">
        <v>2223</v>
      </c>
      <c r="E4104" s="417">
        <v>1249146</v>
      </c>
      <c r="F4104" s="1475" t="s">
        <v>3293</v>
      </c>
      <c r="G4104" s="1476"/>
      <c r="H4104" s="1477"/>
      <c r="I4104" s="424">
        <v>15</v>
      </c>
      <c r="J4104" s="417">
        <v>0.6</v>
      </c>
      <c r="K4104" s="954">
        <f t="shared" si="38"/>
        <v>9</v>
      </c>
      <c r="M4104" s="271"/>
      <c r="N4104" s="271"/>
      <c r="O4104" s="271"/>
    </row>
    <row r="4105" spans="3:15" s="421" customFormat="1" ht="15.6" customHeight="1">
      <c r="C4105" s="391">
        <v>2127</v>
      </c>
      <c r="D4105" s="414" t="s">
        <v>2223</v>
      </c>
      <c r="E4105" s="417">
        <v>1249146</v>
      </c>
      <c r="F4105" s="1475" t="s">
        <v>3137</v>
      </c>
      <c r="G4105" s="1476"/>
      <c r="H4105" s="1477"/>
      <c r="I4105" s="424">
        <v>2</v>
      </c>
      <c r="J4105" s="417">
        <v>0.6</v>
      </c>
      <c r="K4105" s="954">
        <f t="shared" si="38"/>
        <v>1.2</v>
      </c>
      <c r="M4105" s="271"/>
      <c r="N4105" s="271"/>
      <c r="O4105" s="271"/>
    </row>
    <row r="4106" spans="3:15" s="421" customFormat="1" ht="15.6" customHeight="1">
      <c r="C4106" s="391">
        <v>2128</v>
      </c>
      <c r="D4106" s="414" t="s">
        <v>2223</v>
      </c>
      <c r="E4106" s="417" t="s">
        <v>3197</v>
      </c>
      <c r="F4106" s="1475" t="s">
        <v>3137</v>
      </c>
      <c r="G4106" s="1476"/>
      <c r="H4106" s="1477"/>
      <c r="I4106" s="424">
        <v>1</v>
      </c>
      <c r="J4106" s="417">
        <v>0.6</v>
      </c>
      <c r="K4106" s="954">
        <f t="shared" si="38"/>
        <v>0.6</v>
      </c>
      <c r="M4106" s="271"/>
      <c r="N4106" s="271"/>
      <c r="O4106" s="271"/>
    </row>
    <row r="4107" spans="3:15" s="421" customFormat="1" ht="15.6" customHeight="1">
      <c r="C4107" s="391">
        <v>2129</v>
      </c>
      <c r="D4107" s="414" t="s">
        <v>2223</v>
      </c>
      <c r="E4107" s="417" t="s">
        <v>3186</v>
      </c>
      <c r="F4107" s="1475" t="s">
        <v>3100</v>
      </c>
      <c r="G4107" s="1476"/>
      <c r="H4107" s="1477"/>
      <c r="I4107" s="424">
        <v>1</v>
      </c>
      <c r="J4107" s="417">
        <v>1.8</v>
      </c>
      <c r="K4107" s="954">
        <f t="shared" si="38"/>
        <v>1.8</v>
      </c>
      <c r="M4107" s="271"/>
      <c r="N4107" s="271"/>
      <c r="O4107" s="271"/>
    </row>
    <row r="4108" spans="3:15" s="421" customFormat="1" ht="15.6" customHeight="1">
      <c r="C4108" s="391">
        <v>2130</v>
      </c>
      <c r="D4108" s="414" t="s">
        <v>2223</v>
      </c>
      <c r="E4108" s="417">
        <v>1343252</v>
      </c>
      <c r="F4108" s="1475" t="s">
        <v>3298</v>
      </c>
      <c r="G4108" s="1476"/>
      <c r="H4108" s="1477"/>
      <c r="I4108" s="424">
        <v>7</v>
      </c>
      <c r="J4108" s="417">
        <v>0.7</v>
      </c>
      <c r="K4108" s="954">
        <f t="shared" si="38"/>
        <v>4.8999999999999995</v>
      </c>
      <c r="M4108" s="271"/>
      <c r="N4108" s="271"/>
      <c r="O4108" s="271"/>
    </row>
    <row r="4109" spans="3:15" s="421" customFormat="1" ht="15.6" customHeight="1">
      <c r="C4109" s="391">
        <v>2131</v>
      </c>
      <c r="D4109" s="414" t="s">
        <v>2223</v>
      </c>
      <c r="E4109" s="417" t="s">
        <v>3285</v>
      </c>
      <c r="F4109" s="1475" t="s">
        <v>3286</v>
      </c>
      <c r="G4109" s="1476"/>
      <c r="H4109" s="1477"/>
      <c r="I4109" s="424">
        <v>2</v>
      </c>
      <c r="J4109" s="417">
        <v>0.2</v>
      </c>
      <c r="K4109" s="954">
        <f t="shared" si="38"/>
        <v>0.4</v>
      </c>
      <c r="M4109" s="271"/>
      <c r="N4109" s="271"/>
      <c r="O4109" s="271"/>
    </row>
    <row r="4110" spans="3:15" s="421" customFormat="1" ht="15.6" customHeight="1">
      <c r="C4110" s="391">
        <v>2132</v>
      </c>
      <c r="D4110" s="414" t="s">
        <v>2223</v>
      </c>
      <c r="E4110" s="417">
        <v>1463244</v>
      </c>
      <c r="F4110" s="1475" t="s">
        <v>3282</v>
      </c>
      <c r="G4110" s="1476"/>
      <c r="H4110" s="1477"/>
      <c r="I4110" s="424">
        <v>30</v>
      </c>
      <c r="J4110" s="417">
        <v>0.3</v>
      </c>
      <c r="K4110" s="954">
        <f t="shared" si="38"/>
        <v>9</v>
      </c>
      <c r="M4110" s="271"/>
      <c r="N4110" s="271"/>
      <c r="O4110" s="271"/>
    </row>
    <row r="4111" spans="3:15" s="421" customFormat="1" ht="15.6" customHeight="1">
      <c r="C4111" s="391">
        <v>2133</v>
      </c>
      <c r="D4111" s="414" t="s">
        <v>2223</v>
      </c>
      <c r="E4111" s="417" t="s">
        <v>3199</v>
      </c>
      <c r="F4111" s="1475" t="s">
        <v>3200</v>
      </c>
      <c r="G4111" s="1476"/>
      <c r="H4111" s="1477"/>
      <c r="I4111" s="424">
        <v>2</v>
      </c>
      <c r="J4111" s="417">
        <v>1.2</v>
      </c>
      <c r="K4111" s="954">
        <f t="shared" si="38"/>
        <v>2.4</v>
      </c>
      <c r="M4111" s="271"/>
      <c r="N4111" s="271"/>
      <c r="O4111" s="271"/>
    </row>
    <row r="4112" spans="3:15" s="421" customFormat="1" ht="15.6" customHeight="1">
      <c r="C4112" s="391">
        <v>2134</v>
      </c>
      <c r="D4112" s="414" t="s">
        <v>2223</v>
      </c>
      <c r="E4112" s="417">
        <v>1260244</v>
      </c>
      <c r="F4112" s="1475" t="s">
        <v>3294</v>
      </c>
      <c r="G4112" s="1476"/>
      <c r="H4112" s="1477"/>
      <c r="I4112" s="424">
        <v>8</v>
      </c>
      <c r="J4112" s="417">
        <v>1.2</v>
      </c>
      <c r="K4112" s="954">
        <f t="shared" si="38"/>
        <v>9.6</v>
      </c>
      <c r="M4112" s="271"/>
      <c r="N4112" s="271"/>
      <c r="O4112" s="271"/>
    </row>
    <row r="4113" spans="3:15" s="421" customFormat="1" ht="15.6" customHeight="1">
      <c r="C4113" s="391">
        <v>2135</v>
      </c>
      <c r="D4113" s="414" t="s">
        <v>2223</v>
      </c>
      <c r="E4113" s="417">
        <v>1334471</v>
      </c>
      <c r="F4113" s="1475" t="s">
        <v>3102</v>
      </c>
      <c r="G4113" s="1476"/>
      <c r="H4113" s="1477"/>
      <c r="I4113" s="424">
        <v>70</v>
      </c>
      <c r="J4113" s="417">
        <v>0.3</v>
      </c>
      <c r="K4113" s="954">
        <f t="shared" si="38"/>
        <v>21</v>
      </c>
      <c r="M4113" s="271"/>
      <c r="N4113" s="271"/>
      <c r="O4113" s="271"/>
    </row>
    <row r="4114" spans="3:15" s="421" customFormat="1" ht="15.6" customHeight="1">
      <c r="C4114" s="391">
        <v>2136</v>
      </c>
      <c r="D4114" s="414" t="s">
        <v>2223</v>
      </c>
      <c r="E4114" s="417" t="s">
        <v>3202</v>
      </c>
      <c r="F4114" s="1475" t="s">
        <v>3102</v>
      </c>
      <c r="G4114" s="1476"/>
      <c r="H4114" s="1477"/>
      <c r="I4114" s="424">
        <v>12</v>
      </c>
      <c r="J4114" s="417">
        <v>0.3</v>
      </c>
      <c r="K4114" s="954">
        <f t="shared" si="38"/>
        <v>3.5999999999999996</v>
      </c>
      <c r="M4114" s="271"/>
      <c r="N4114" s="271"/>
      <c r="O4114" s="271"/>
    </row>
    <row r="4115" spans="3:15" s="421" customFormat="1" ht="15.6" customHeight="1">
      <c r="C4115" s="391">
        <v>2137</v>
      </c>
      <c r="D4115" s="414" t="s">
        <v>2223</v>
      </c>
      <c r="E4115" s="417">
        <v>1334471</v>
      </c>
      <c r="F4115" s="1475" t="s">
        <v>3102</v>
      </c>
      <c r="G4115" s="1476"/>
      <c r="H4115" s="1477"/>
      <c r="I4115" s="424">
        <v>9</v>
      </c>
      <c r="J4115" s="417">
        <v>0.3</v>
      </c>
      <c r="K4115" s="954">
        <f t="shared" si="38"/>
        <v>2.6999999999999997</v>
      </c>
      <c r="M4115" s="271"/>
      <c r="N4115" s="271"/>
      <c r="O4115" s="271"/>
    </row>
    <row r="4116" spans="3:15" s="421" customFormat="1" ht="15.6" customHeight="1">
      <c r="C4116" s="391">
        <v>2138</v>
      </c>
      <c r="D4116" s="414" t="s">
        <v>2223</v>
      </c>
      <c r="E4116" s="417">
        <v>1334471</v>
      </c>
      <c r="F4116" s="1475" t="s">
        <v>3102</v>
      </c>
      <c r="G4116" s="1476"/>
      <c r="H4116" s="1477"/>
      <c r="I4116" s="424">
        <v>9</v>
      </c>
      <c r="J4116" s="417">
        <v>0.3</v>
      </c>
      <c r="K4116" s="954">
        <f t="shared" si="38"/>
        <v>2.6999999999999997</v>
      </c>
      <c r="M4116" s="271"/>
      <c r="N4116" s="271"/>
      <c r="O4116" s="271"/>
    </row>
    <row r="4117" spans="3:15" s="421" customFormat="1" ht="15.6" customHeight="1">
      <c r="C4117" s="391">
        <v>2139</v>
      </c>
      <c r="D4117" s="414" t="s">
        <v>2223</v>
      </c>
      <c r="E4117" s="417">
        <v>1334471</v>
      </c>
      <c r="F4117" s="1475" t="s">
        <v>3102</v>
      </c>
      <c r="G4117" s="1476"/>
      <c r="H4117" s="1477"/>
      <c r="I4117" s="424">
        <v>41</v>
      </c>
      <c r="J4117" s="417">
        <v>0.3</v>
      </c>
      <c r="K4117" s="954">
        <f t="shared" si="38"/>
        <v>12.299999999999999</v>
      </c>
      <c r="M4117" s="271"/>
      <c r="N4117" s="271"/>
      <c r="O4117" s="271"/>
    </row>
    <row r="4118" spans="3:15" s="421" customFormat="1" ht="15.6" customHeight="1">
      <c r="C4118" s="391">
        <v>2140</v>
      </c>
      <c r="D4118" s="414" t="s">
        <v>2223</v>
      </c>
      <c r="E4118" s="417" t="s">
        <v>3202</v>
      </c>
      <c r="F4118" s="1475" t="s">
        <v>3102</v>
      </c>
      <c r="G4118" s="1476"/>
      <c r="H4118" s="1477"/>
      <c r="I4118" s="424">
        <v>6</v>
      </c>
      <c r="J4118" s="417">
        <v>0.3</v>
      </c>
      <c r="K4118" s="954">
        <f t="shared" si="38"/>
        <v>1.7999999999999998</v>
      </c>
      <c r="M4118" s="271"/>
      <c r="N4118" s="271"/>
      <c r="O4118" s="271"/>
    </row>
    <row r="4119" spans="3:15" s="421" customFormat="1" ht="15.6" customHeight="1">
      <c r="C4119" s="391">
        <v>2141</v>
      </c>
      <c r="D4119" s="414" t="s">
        <v>2223</v>
      </c>
      <c r="E4119" s="417">
        <v>1327176</v>
      </c>
      <c r="F4119" s="1475" t="s">
        <v>3103</v>
      </c>
      <c r="G4119" s="1476"/>
      <c r="H4119" s="1477"/>
      <c r="I4119" s="424">
        <v>9</v>
      </c>
      <c r="J4119" s="417">
        <v>0.3</v>
      </c>
      <c r="K4119" s="954">
        <f t="shared" si="38"/>
        <v>2.6999999999999997</v>
      </c>
      <c r="M4119" s="271"/>
      <c r="N4119" s="271"/>
      <c r="O4119" s="271"/>
    </row>
    <row r="4120" spans="3:15" s="421" customFormat="1" ht="15.6" customHeight="1">
      <c r="C4120" s="391">
        <v>2142</v>
      </c>
      <c r="D4120" s="414" t="s">
        <v>2223</v>
      </c>
      <c r="E4120" s="417">
        <v>1023734</v>
      </c>
      <c r="F4120" s="1475" t="s">
        <v>3297</v>
      </c>
      <c r="G4120" s="1476"/>
      <c r="H4120" s="1477"/>
      <c r="I4120" s="424">
        <v>1</v>
      </c>
      <c r="J4120" s="417">
        <v>1.2</v>
      </c>
      <c r="K4120" s="954">
        <f t="shared" ref="K4120:K4183" si="39">I4120*J4120</f>
        <v>1.2</v>
      </c>
      <c r="M4120" s="271"/>
      <c r="N4120" s="271"/>
      <c r="O4120" s="271"/>
    </row>
    <row r="4121" spans="3:15" s="421" customFormat="1" ht="15.6" customHeight="1">
      <c r="C4121" s="391">
        <v>2143</v>
      </c>
      <c r="D4121" s="414" t="s">
        <v>2223</v>
      </c>
      <c r="E4121" s="417">
        <v>1023734</v>
      </c>
      <c r="F4121" s="1475" t="s">
        <v>3297</v>
      </c>
      <c r="G4121" s="1476"/>
      <c r="H4121" s="1477"/>
      <c r="I4121" s="424">
        <v>5</v>
      </c>
      <c r="J4121" s="417">
        <v>1.2</v>
      </c>
      <c r="K4121" s="954">
        <f t="shared" si="39"/>
        <v>6</v>
      </c>
      <c r="M4121" s="271"/>
      <c r="N4121" s="271"/>
      <c r="O4121" s="271"/>
    </row>
    <row r="4122" spans="3:15" s="421" customFormat="1" ht="15.6" customHeight="1">
      <c r="C4122" s="391">
        <v>2144</v>
      </c>
      <c r="D4122" s="414" t="s">
        <v>2223</v>
      </c>
      <c r="E4122" s="417">
        <v>1463256</v>
      </c>
      <c r="F4122" s="1475" t="s">
        <v>3273</v>
      </c>
      <c r="G4122" s="1476"/>
      <c r="H4122" s="1477"/>
      <c r="I4122" s="424">
        <v>16</v>
      </c>
      <c r="J4122" s="417">
        <v>0.6</v>
      </c>
      <c r="K4122" s="954">
        <f t="shared" si="39"/>
        <v>9.6</v>
      </c>
      <c r="M4122" s="271"/>
      <c r="N4122" s="271"/>
      <c r="O4122" s="271"/>
    </row>
    <row r="4123" spans="3:15" s="421" customFormat="1" ht="15.6" customHeight="1">
      <c r="C4123" s="391">
        <v>2145</v>
      </c>
      <c r="D4123" s="414" t="s">
        <v>2223</v>
      </c>
      <c r="E4123" s="417">
        <v>1355094</v>
      </c>
      <c r="F4123" s="1475" t="s">
        <v>3295</v>
      </c>
      <c r="G4123" s="1476"/>
      <c r="H4123" s="1477"/>
      <c r="I4123" s="424">
        <v>47</v>
      </c>
      <c r="J4123" s="417">
        <v>0.5</v>
      </c>
      <c r="K4123" s="954">
        <f t="shared" si="39"/>
        <v>23.5</v>
      </c>
      <c r="M4123" s="271"/>
      <c r="N4123" s="271"/>
      <c r="O4123" s="271"/>
    </row>
    <row r="4124" spans="3:15" s="421" customFormat="1" ht="15.6" customHeight="1">
      <c r="C4124" s="391">
        <v>2146</v>
      </c>
      <c r="D4124" s="414" t="s">
        <v>2223</v>
      </c>
      <c r="E4124" s="417">
        <v>1355094</v>
      </c>
      <c r="F4124" s="1475" t="s">
        <v>3295</v>
      </c>
      <c r="G4124" s="1476"/>
      <c r="H4124" s="1477"/>
      <c r="I4124" s="424">
        <v>20</v>
      </c>
      <c r="J4124" s="417">
        <v>0.5</v>
      </c>
      <c r="K4124" s="954">
        <f t="shared" si="39"/>
        <v>10</v>
      </c>
      <c r="M4124" s="271"/>
      <c r="N4124" s="271"/>
      <c r="O4124" s="271"/>
    </row>
    <row r="4125" spans="3:15" s="421" customFormat="1" ht="15.6" customHeight="1">
      <c r="C4125" s="391">
        <v>2147</v>
      </c>
      <c r="D4125" s="414" t="s">
        <v>2223</v>
      </c>
      <c r="E4125" s="417">
        <v>1047704</v>
      </c>
      <c r="F4125" s="1475" t="s">
        <v>2236</v>
      </c>
      <c r="G4125" s="1476"/>
      <c r="H4125" s="1477"/>
      <c r="I4125" s="424">
        <v>30</v>
      </c>
      <c r="J4125" s="417">
        <v>0.5</v>
      </c>
      <c r="K4125" s="954">
        <f t="shared" si="39"/>
        <v>15</v>
      </c>
      <c r="M4125" s="271"/>
      <c r="N4125" s="271"/>
      <c r="O4125" s="271"/>
    </row>
    <row r="4126" spans="3:15" s="421" customFormat="1" ht="15.6" customHeight="1">
      <c r="C4126" s="391">
        <v>2148</v>
      </c>
      <c r="D4126" s="414" t="s">
        <v>2223</v>
      </c>
      <c r="E4126" s="417">
        <v>1047704</v>
      </c>
      <c r="F4126" s="1475" t="s">
        <v>2236</v>
      </c>
      <c r="G4126" s="1476"/>
      <c r="H4126" s="1477"/>
      <c r="I4126" s="424">
        <v>10</v>
      </c>
      <c r="J4126" s="417">
        <v>0.5</v>
      </c>
      <c r="K4126" s="954">
        <f t="shared" si="39"/>
        <v>5</v>
      </c>
      <c r="M4126" s="271"/>
      <c r="N4126" s="271"/>
      <c r="O4126" s="271"/>
    </row>
    <row r="4127" spans="3:15" s="421" customFormat="1" ht="15.6" customHeight="1">
      <c r="C4127" s="391">
        <v>2149</v>
      </c>
      <c r="D4127" s="414" t="s">
        <v>2223</v>
      </c>
      <c r="E4127" s="417">
        <v>1074255</v>
      </c>
      <c r="F4127" s="1475" t="s">
        <v>3129</v>
      </c>
      <c r="G4127" s="1476"/>
      <c r="H4127" s="1477"/>
      <c r="I4127" s="424">
        <v>10</v>
      </c>
      <c r="J4127" s="417">
        <v>2.5</v>
      </c>
      <c r="K4127" s="954">
        <f t="shared" si="39"/>
        <v>25</v>
      </c>
      <c r="M4127" s="271"/>
      <c r="N4127" s="271"/>
      <c r="O4127" s="271"/>
    </row>
    <row r="4128" spans="3:15" s="421" customFormat="1" ht="15.6" customHeight="1">
      <c r="C4128" s="391">
        <v>2150</v>
      </c>
      <c r="D4128" s="414" t="s">
        <v>2223</v>
      </c>
      <c r="E4128" s="417">
        <v>1048183</v>
      </c>
      <c r="F4128" s="1475" t="s">
        <v>2241</v>
      </c>
      <c r="G4128" s="1476"/>
      <c r="H4128" s="1477"/>
      <c r="I4128" s="424">
        <v>15</v>
      </c>
      <c r="J4128" s="417">
        <v>1.3</v>
      </c>
      <c r="K4128" s="954">
        <f t="shared" si="39"/>
        <v>19.5</v>
      </c>
      <c r="M4128" s="271"/>
      <c r="N4128" s="271"/>
      <c r="O4128" s="271"/>
    </row>
    <row r="4129" spans="3:15" s="421" customFormat="1" ht="15.6" customHeight="1">
      <c r="C4129" s="391">
        <v>2151</v>
      </c>
      <c r="D4129" s="414" t="s">
        <v>2223</v>
      </c>
      <c r="E4129" s="417">
        <v>1048183</v>
      </c>
      <c r="F4129" s="1475" t="s">
        <v>3296</v>
      </c>
      <c r="G4129" s="1476"/>
      <c r="H4129" s="1477"/>
      <c r="I4129" s="424">
        <v>30</v>
      </c>
      <c r="J4129" s="417">
        <v>1.3</v>
      </c>
      <c r="K4129" s="954">
        <f t="shared" si="39"/>
        <v>39</v>
      </c>
      <c r="M4129" s="271"/>
      <c r="N4129" s="271"/>
      <c r="O4129" s="271"/>
    </row>
    <row r="4130" spans="3:15" s="421" customFormat="1" ht="15.6" customHeight="1">
      <c r="C4130" s="391">
        <v>2152</v>
      </c>
      <c r="D4130" s="414" t="s">
        <v>2223</v>
      </c>
      <c r="E4130" s="417">
        <v>1249143</v>
      </c>
      <c r="F4130" s="1475" t="s">
        <v>3105</v>
      </c>
      <c r="G4130" s="1476"/>
      <c r="H4130" s="1477"/>
      <c r="I4130" s="424">
        <v>40</v>
      </c>
      <c r="J4130" s="417">
        <v>0.4</v>
      </c>
      <c r="K4130" s="954">
        <f t="shared" si="39"/>
        <v>16</v>
      </c>
      <c r="M4130" s="271"/>
      <c r="N4130" s="271"/>
      <c r="O4130" s="271"/>
    </row>
    <row r="4131" spans="3:15" s="421" customFormat="1" ht="15.6" customHeight="1">
      <c r="C4131" s="391">
        <v>2153</v>
      </c>
      <c r="D4131" s="414" t="s">
        <v>2223</v>
      </c>
      <c r="E4131" s="417">
        <v>1249143</v>
      </c>
      <c r="F4131" s="1475" t="s">
        <v>3105</v>
      </c>
      <c r="G4131" s="1476"/>
      <c r="H4131" s="1477"/>
      <c r="I4131" s="424">
        <v>4</v>
      </c>
      <c r="J4131" s="417">
        <v>0.4</v>
      </c>
      <c r="K4131" s="954">
        <f t="shared" si="39"/>
        <v>1.6</v>
      </c>
      <c r="M4131" s="271"/>
      <c r="N4131" s="271"/>
      <c r="O4131" s="271"/>
    </row>
    <row r="4132" spans="3:15" s="421" customFormat="1" ht="15.6" customHeight="1">
      <c r="C4132" s="391">
        <v>2154</v>
      </c>
      <c r="D4132" s="414" t="s">
        <v>2223</v>
      </c>
      <c r="E4132" s="417">
        <v>1008058</v>
      </c>
      <c r="F4132" s="1475" t="s">
        <v>3283</v>
      </c>
      <c r="G4132" s="1476"/>
      <c r="H4132" s="1477"/>
      <c r="I4132" s="424">
        <v>35</v>
      </c>
      <c r="J4132" s="417">
        <v>0.4</v>
      </c>
      <c r="K4132" s="954">
        <f t="shared" si="39"/>
        <v>14</v>
      </c>
      <c r="M4132" s="271"/>
      <c r="N4132" s="271"/>
      <c r="O4132" s="271"/>
    </row>
    <row r="4133" spans="3:15" s="421" customFormat="1" ht="15.6" customHeight="1">
      <c r="C4133" s="391">
        <v>2155</v>
      </c>
      <c r="D4133" s="414" t="s">
        <v>2223</v>
      </c>
      <c r="E4133" s="417">
        <v>1008058</v>
      </c>
      <c r="F4133" s="1475" t="s">
        <v>3283</v>
      </c>
      <c r="G4133" s="1476"/>
      <c r="H4133" s="1477"/>
      <c r="I4133" s="424">
        <v>3</v>
      </c>
      <c r="J4133" s="417">
        <v>0.4</v>
      </c>
      <c r="K4133" s="954">
        <f t="shared" si="39"/>
        <v>1.2000000000000002</v>
      </c>
      <c r="M4133" s="271"/>
      <c r="N4133" s="271"/>
      <c r="O4133" s="271"/>
    </row>
    <row r="4134" spans="3:15" s="421" customFormat="1" ht="15.6" customHeight="1">
      <c r="C4134" s="391">
        <v>2156</v>
      </c>
      <c r="D4134" s="414" t="s">
        <v>2224</v>
      </c>
      <c r="E4134" s="417">
        <v>1701954</v>
      </c>
      <c r="F4134" s="1475" t="s">
        <v>3217</v>
      </c>
      <c r="G4134" s="1476"/>
      <c r="H4134" s="1477"/>
      <c r="I4134" s="424">
        <v>6</v>
      </c>
      <c r="J4134" s="417">
        <v>2</v>
      </c>
      <c r="K4134" s="954">
        <f t="shared" si="39"/>
        <v>12</v>
      </c>
      <c r="M4134" s="271"/>
      <c r="N4134" s="271"/>
      <c r="O4134" s="271"/>
    </row>
    <row r="4135" spans="3:15" s="421" customFormat="1" ht="15.6" customHeight="1">
      <c r="C4135" s="391">
        <v>2157</v>
      </c>
      <c r="D4135" s="414" t="s">
        <v>2224</v>
      </c>
      <c r="E4135" s="417">
        <v>1652611</v>
      </c>
      <c r="F4135" s="1475" t="s">
        <v>4824</v>
      </c>
      <c r="G4135" s="1476"/>
      <c r="H4135" s="1477"/>
      <c r="I4135" s="424">
        <v>40</v>
      </c>
      <c r="J4135" s="417">
        <v>0.4</v>
      </c>
      <c r="K4135" s="954">
        <f t="shared" si="39"/>
        <v>16</v>
      </c>
      <c r="M4135" s="271"/>
      <c r="N4135" s="271"/>
      <c r="O4135" s="271"/>
    </row>
    <row r="4136" spans="3:15" s="421" customFormat="1" ht="15.6" customHeight="1">
      <c r="C4136" s="391">
        <v>2158</v>
      </c>
      <c r="D4136" s="414" t="s">
        <v>2224</v>
      </c>
      <c r="E4136" s="417">
        <v>1681786</v>
      </c>
      <c r="F4136" s="1475" t="s">
        <v>3150</v>
      </c>
      <c r="G4136" s="1476"/>
      <c r="H4136" s="1477"/>
      <c r="I4136" s="424">
        <v>40</v>
      </c>
      <c r="J4136" s="417">
        <v>0.3</v>
      </c>
      <c r="K4136" s="954">
        <f t="shared" si="39"/>
        <v>12</v>
      </c>
      <c r="M4136" s="271"/>
      <c r="N4136" s="271"/>
      <c r="O4136" s="271"/>
    </row>
    <row r="4137" spans="3:15" s="421" customFormat="1" ht="15.6" customHeight="1">
      <c r="C4137" s="391">
        <v>2159</v>
      </c>
      <c r="D4137" s="414" t="s">
        <v>2224</v>
      </c>
      <c r="E4137" s="417">
        <v>1400042</v>
      </c>
      <c r="F4137" s="1475" t="s">
        <v>3221</v>
      </c>
      <c r="G4137" s="1476"/>
      <c r="H4137" s="1477"/>
      <c r="I4137" s="424">
        <v>10</v>
      </c>
      <c r="J4137" s="417">
        <v>0.3</v>
      </c>
      <c r="K4137" s="954">
        <f t="shared" si="39"/>
        <v>3</v>
      </c>
      <c r="M4137" s="271"/>
      <c r="N4137" s="271"/>
      <c r="O4137" s="271"/>
    </row>
    <row r="4138" spans="3:15" s="421" customFormat="1" ht="15.6" customHeight="1">
      <c r="C4138" s="391">
        <v>2160</v>
      </c>
      <c r="D4138" s="414" t="s">
        <v>2224</v>
      </c>
      <c r="E4138" s="417">
        <v>1108877</v>
      </c>
      <c r="F4138" s="1475" t="s">
        <v>5708</v>
      </c>
      <c r="G4138" s="1476"/>
      <c r="H4138" s="1477"/>
      <c r="I4138" s="424">
        <v>5</v>
      </c>
      <c r="J4138" s="417">
        <v>6</v>
      </c>
      <c r="K4138" s="954">
        <f t="shared" si="39"/>
        <v>30</v>
      </c>
      <c r="M4138" s="271"/>
      <c r="N4138" s="271"/>
      <c r="O4138" s="271"/>
    </row>
    <row r="4139" spans="3:15" s="421" customFormat="1" ht="15.6" customHeight="1">
      <c r="C4139" s="391">
        <v>2161</v>
      </c>
      <c r="D4139" s="414" t="s">
        <v>2224</v>
      </c>
      <c r="E4139" s="417">
        <v>1645276</v>
      </c>
      <c r="F4139" s="1475" t="s">
        <v>5709</v>
      </c>
      <c r="G4139" s="1476"/>
      <c r="H4139" s="1477"/>
      <c r="I4139" s="424">
        <v>5</v>
      </c>
      <c r="J4139" s="417">
        <v>6</v>
      </c>
      <c r="K4139" s="954">
        <f t="shared" si="39"/>
        <v>30</v>
      </c>
      <c r="M4139" s="271"/>
      <c r="N4139" s="271"/>
      <c r="O4139" s="271"/>
    </row>
    <row r="4140" spans="3:15" s="421" customFormat="1" ht="15.6" customHeight="1">
      <c r="C4140" s="391">
        <v>2162</v>
      </c>
      <c r="D4140" s="414" t="s">
        <v>2224</v>
      </c>
      <c r="E4140" s="417">
        <v>1479006</v>
      </c>
      <c r="F4140" s="1475" t="s">
        <v>3223</v>
      </c>
      <c r="G4140" s="1476"/>
      <c r="H4140" s="1477"/>
      <c r="I4140" s="424">
        <v>120</v>
      </c>
      <c r="J4140" s="417">
        <v>0.4</v>
      </c>
      <c r="K4140" s="954">
        <f t="shared" si="39"/>
        <v>48</v>
      </c>
      <c r="M4140" s="271"/>
      <c r="N4140" s="271"/>
      <c r="O4140" s="271"/>
    </row>
    <row r="4141" spans="3:15" s="421" customFormat="1" ht="15.6" customHeight="1">
      <c r="C4141" s="391">
        <v>2163</v>
      </c>
      <c r="D4141" s="414" t="s">
        <v>2224</v>
      </c>
      <c r="E4141" s="417">
        <v>1342645</v>
      </c>
      <c r="F4141" s="1475" t="s">
        <v>5710</v>
      </c>
      <c r="G4141" s="1476"/>
      <c r="H4141" s="1477"/>
      <c r="I4141" s="424">
        <v>21</v>
      </c>
      <c r="J4141" s="417">
        <v>1</v>
      </c>
      <c r="K4141" s="954">
        <f t="shared" si="39"/>
        <v>21</v>
      </c>
      <c r="M4141" s="271"/>
      <c r="N4141" s="271"/>
      <c r="O4141" s="271"/>
    </row>
    <row r="4142" spans="3:15" s="421" customFormat="1" ht="15.6" customHeight="1">
      <c r="C4142" s="391">
        <v>2164</v>
      </c>
      <c r="D4142" s="414" t="s">
        <v>2224</v>
      </c>
      <c r="E4142" s="417">
        <v>1243241</v>
      </c>
      <c r="F4142" s="1475" t="s">
        <v>3225</v>
      </c>
      <c r="G4142" s="1476"/>
      <c r="H4142" s="1477"/>
      <c r="I4142" s="424">
        <v>3</v>
      </c>
      <c r="J4142" s="417">
        <v>0.5</v>
      </c>
      <c r="K4142" s="954">
        <f t="shared" si="39"/>
        <v>1.5</v>
      </c>
      <c r="M4142" s="271"/>
      <c r="N4142" s="271"/>
      <c r="O4142" s="271"/>
    </row>
    <row r="4143" spans="3:15" s="421" customFormat="1" ht="15.6" customHeight="1">
      <c r="C4143" s="391">
        <v>2165</v>
      </c>
      <c r="D4143" s="414" t="s">
        <v>2224</v>
      </c>
      <c r="E4143" s="417">
        <v>1316900</v>
      </c>
      <c r="F4143" s="1475" t="s">
        <v>3227</v>
      </c>
      <c r="G4143" s="1476"/>
      <c r="H4143" s="1477"/>
      <c r="I4143" s="424">
        <v>75</v>
      </c>
      <c r="J4143" s="417">
        <v>0.5</v>
      </c>
      <c r="K4143" s="954">
        <f t="shared" si="39"/>
        <v>37.5</v>
      </c>
      <c r="M4143" s="271"/>
      <c r="N4143" s="271"/>
      <c r="O4143" s="271"/>
    </row>
    <row r="4144" spans="3:15" s="421" customFormat="1" ht="15.6" customHeight="1">
      <c r="C4144" s="391">
        <v>2166</v>
      </c>
      <c r="D4144" s="414" t="s">
        <v>2224</v>
      </c>
      <c r="E4144" s="417">
        <v>1614718</v>
      </c>
      <c r="F4144" s="1475" t="s">
        <v>5711</v>
      </c>
      <c r="G4144" s="1476"/>
      <c r="H4144" s="1477"/>
      <c r="I4144" s="424">
        <v>1</v>
      </c>
      <c r="J4144" s="417">
        <v>1</v>
      </c>
      <c r="K4144" s="954">
        <f t="shared" si="39"/>
        <v>1</v>
      </c>
      <c r="M4144" s="271"/>
      <c r="N4144" s="271"/>
      <c r="O4144" s="271"/>
    </row>
    <row r="4145" spans="3:15" s="421" customFormat="1" ht="15.6" customHeight="1">
      <c r="C4145" s="391">
        <v>2167</v>
      </c>
      <c r="D4145" s="414" t="s">
        <v>2224</v>
      </c>
      <c r="E4145" s="417">
        <v>1614718</v>
      </c>
      <c r="F4145" s="1475" t="s">
        <v>5711</v>
      </c>
      <c r="G4145" s="1476"/>
      <c r="H4145" s="1477"/>
      <c r="I4145" s="424">
        <v>1</v>
      </c>
      <c r="J4145" s="417">
        <v>1</v>
      </c>
      <c r="K4145" s="954">
        <f t="shared" si="39"/>
        <v>1</v>
      </c>
      <c r="M4145" s="271"/>
      <c r="N4145" s="271"/>
      <c r="O4145" s="271"/>
    </row>
    <row r="4146" spans="3:15" s="421" customFormat="1" ht="15.6" customHeight="1">
      <c r="C4146" s="391">
        <v>2168</v>
      </c>
      <c r="D4146" s="414" t="s">
        <v>2224</v>
      </c>
      <c r="E4146" s="417">
        <v>1614718</v>
      </c>
      <c r="F4146" s="1475" t="s">
        <v>5711</v>
      </c>
      <c r="G4146" s="1476"/>
      <c r="H4146" s="1477"/>
      <c r="I4146" s="424">
        <v>1</v>
      </c>
      <c r="J4146" s="417">
        <v>1</v>
      </c>
      <c r="K4146" s="954">
        <f t="shared" si="39"/>
        <v>1</v>
      </c>
      <c r="M4146" s="271"/>
      <c r="N4146" s="271"/>
      <c r="O4146" s="271"/>
    </row>
    <row r="4147" spans="3:15" s="421" customFormat="1" ht="15.6" customHeight="1">
      <c r="C4147" s="391">
        <v>2169</v>
      </c>
      <c r="D4147" s="414" t="s">
        <v>2224</v>
      </c>
      <c r="E4147" s="417">
        <v>1614720</v>
      </c>
      <c r="F4147" s="1475" t="s">
        <v>5712</v>
      </c>
      <c r="G4147" s="1476"/>
      <c r="H4147" s="1477"/>
      <c r="I4147" s="424">
        <v>1</v>
      </c>
      <c r="J4147" s="417">
        <v>1</v>
      </c>
      <c r="K4147" s="954">
        <f t="shared" si="39"/>
        <v>1</v>
      </c>
      <c r="M4147" s="271"/>
      <c r="N4147" s="271"/>
      <c r="O4147" s="271"/>
    </row>
    <row r="4148" spans="3:15" s="421" customFormat="1" ht="15.6" customHeight="1">
      <c r="C4148" s="391">
        <v>2170</v>
      </c>
      <c r="D4148" s="414" t="s">
        <v>2224</v>
      </c>
      <c r="E4148" s="417">
        <v>1614721</v>
      </c>
      <c r="F4148" s="1475" t="s">
        <v>5713</v>
      </c>
      <c r="G4148" s="1476"/>
      <c r="H4148" s="1477"/>
      <c r="I4148" s="424">
        <v>1</v>
      </c>
      <c r="J4148" s="417">
        <v>1</v>
      </c>
      <c r="K4148" s="954">
        <f t="shared" si="39"/>
        <v>1</v>
      </c>
      <c r="M4148" s="271"/>
      <c r="N4148" s="271"/>
      <c r="O4148" s="271"/>
    </row>
    <row r="4149" spans="3:15" s="421" customFormat="1" ht="15.6" customHeight="1">
      <c r="C4149" s="391">
        <v>2171</v>
      </c>
      <c r="D4149" s="414" t="s">
        <v>2224</v>
      </c>
      <c r="E4149" s="417">
        <v>1038461</v>
      </c>
      <c r="F4149" s="1475" t="s">
        <v>2229</v>
      </c>
      <c r="G4149" s="1476"/>
      <c r="H4149" s="1477"/>
      <c r="I4149" s="424">
        <v>29</v>
      </c>
      <c r="J4149" s="417">
        <v>1</v>
      </c>
      <c r="K4149" s="954">
        <f t="shared" si="39"/>
        <v>29</v>
      </c>
      <c r="M4149" s="271"/>
      <c r="N4149" s="271"/>
      <c r="O4149" s="271"/>
    </row>
    <row r="4150" spans="3:15" s="421" customFormat="1" ht="15.6" customHeight="1">
      <c r="C4150" s="391">
        <v>2172</v>
      </c>
      <c r="D4150" s="414" t="s">
        <v>2224</v>
      </c>
      <c r="E4150" s="417">
        <v>1038461</v>
      </c>
      <c r="F4150" s="1475" t="s">
        <v>2229</v>
      </c>
      <c r="G4150" s="1476"/>
      <c r="H4150" s="1477"/>
      <c r="I4150" s="424">
        <v>39</v>
      </c>
      <c r="J4150" s="417">
        <v>1</v>
      </c>
      <c r="K4150" s="954">
        <f t="shared" si="39"/>
        <v>39</v>
      </c>
      <c r="M4150" s="271"/>
      <c r="N4150" s="271"/>
      <c r="O4150" s="271"/>
    </row>
    <row r="4151" spans="3:15" s="421" customFormat="1" ht="15.6" customHeight="1">
      <c r="C4151" s="391">
        <v>2173</v>
      </c>
      <c r="D4151" s="414" t="s">
        <v>2224</v>
      </c>
      <c r="E4151" s="417">
        <v>1038461</v>
      </c>
      <c r="F4151" s="1475" t="s">
        <v>2229</v>
      </c>
      <c r="G4151" s="1476"/>
      <c r="H4151" s="1477"/>
      <c r="I4151" s="424">
        <v>36</v>
      </c>
      <c r="J4151" s="417">
        <v>1</v>
      </c>
      <c r="K4151" s="954">
        <f t="shared" si="39"/>
        <v>36</v>
      </c>
      <c r="M4151" s="271"/>
      <c r="N4151" s="271"/>
      <c r="O4151" s="271"/>
    </row>
    <row r="4152" spans="3:15" s="421" customFormat="1" ht="15.6" customHeight="1">
      <c r="C4152" s="391">
        <v>2174</v>
      </c>
      <c r="D4152" s="414" t="s">
        <v>2224</v>
      </c>
      <c r="E4152" s="417">
        <v>1038461</v>
      </c>
      <c r="F4152" s="1475" t="s">
        <v>2229</v>
      </c>
      <c r="G4152" s="1476"/>
      <c r="H4152" s="1477"/>
      <c r="I4152" s="424">
        <v>7</v>
      </c>
      <c r="J4152" s="417">
        <v>1</v>
      </c>
      <c r="K4152" s="954">
        <f t="shared" si="39"/>
        <v>7</v>
      </c>
      <c r="M4152" s="271"/>
      <c r="N4152" s="271"/>
      <c r="O4152" s="271"/>
    </row>
    <row r="4153" spans="3:15" s="421" customFormat="1" ht="15.6" customHeight="1">
      <c r="C4153" s="391">
        <v>2175</v>
      </c>
      <c r="D4153" s="414" t="s">
        <v>2224</v>
      </c>
      <c r="E4153" s="417">
        <v>1038461</v>
      </c>
      <c r="F4153" s="1475" t="s">
        <v>2229</v>
      </c>
      <c r="G4153" s="1476"/>
      <c r="H4153" s="1477"/>
      <c r="I4153" s="424">
        <v>86</v>
      </c>
      <c r="J4153" s="417">
        <v>1</v>
      </c>
      <c r="K4153" s="954">
        <f t="shared" si="39"/>
        <v>86</v>
      </c>
      <c r="M4153" s="271"/>
      <c r="N4153" s="271"/>
      <c r="O4153" s="271"/>
    </row>
    <row r="4154" spans="3:15" s="421" customFormat="1" ht="15.6" customHeight="1">
      <c r="C4154" s="391">
        <v>2176</v>
      </c>
      <c r="D4154" s="414" t="s">
        <v>2224</v>
      </c>
      <c r="E4154" s="417">
        <v>1038462</v>
      </c>
      <c r="F4154" s="1475" t="s">
        <v>2230</v>
      </c>
      <c r="G4154" s="1476"/>
      <c r="H4154" s="1477"/>
      <c r="I4154" s="424">
        <v>61</v>
      </c>
      <c r="J4154" s="417">
        <v>1</v>
      </c>
      <c r="K4154" s="954">
        <f t="shared" si="39"/>
        <v>61</v>
      </c>
      <c r="M4154" s="271"/>
      <c r="N4154" s="271"/>
      <c r="O4154" s="271"/>
    </row>
    <row r="4155" spans="3:15" s="421" customFormat="1" ht="15.6" customHeight="1">
      <c r="C4155" s="391">
        <v>2177</v>
      </c>
      <c r="D4155" s="414" t="s">
        <v>2224</v>
      </c>
      <c r="E4155" s="417">
        <v>1038462</v>
      </c>
      <c r="F4155" s="1475" t="s">
        <v>2230</v>
      </c>
      <c r="G4155" s="1476"/>
      <c r="H4155" s="1477"/>
      <c r="I4155" s="424">
        <v>54</v>
      </c>
      <c r="J4155" s="417">
        <v>1</v>
      </c>
      <c r="K4155" s="954">
        <f t="shared" si="39"/>
        <v>54</v>
      </c>
      <c r="M4155" s="271"/>
      <c r="N4155" s="271"/>
      <c r="O4155" s="271"/>
    </row>
    <row r="4156" spans="3:15" s="421" customFormat="1" ht="15.6" customHeight="1">
      <c r="C4156" s="391">
        <v>2178</v>
      </c>
      <c r="D4156" s="414" t="s">
        <v>2224</v>
      </c>
      <c r="E4156" s="417">
        <v>1038462</v>
      </c>
      <c r="F4156" s="1475" t="s">
        <v>2230</v>
      </c>
      <c r="G4156" s="1476"/>
      <c r="H4156" s="1477"/>
      <c r="I4156" s="424">
        <v>8</v>
      </c>
      <c r="J4156" s="417">
        <v>1</v>
      </c>
      <c r="K4156" s="954">
        <f t="shared" si="39"/>
        <v>8</v>
      </c>
      <c r="M4156" s="271"/>
      <c r="N4156" s="271"/>
      <c r="O4156" s="271"/>
    </row>
    <row r="4157" spans="3:15" s="421" customFormat="1" ht="15.6" customHeight="1">
      <c r="C4157" s="391">
        <v>2179</v>
      </c>
      <c r="D4157" s="414" t="s">
        <v>2224</v>
      </c>
      <c r="E4157" s="417">
        <v>1038462</v>
      </c>
      <c r="F4157" s="1475" t="s">
        <v>2230</v>
      </c>
      <c r="G4157" s="1476"/>
      <c r="H4157" s="1477"/>
      <c r="I4157" s="424">
        <v>1</v>
      </c>
      <c r="J4157" s="417">
        <v>1</v>
      </c>
      <c r="K4157" s="954">
        <f t="shared" si="39"/>
        <v>1</v>
      </c>
      <c r="M4157" s="271"/>
      <c r="N4157" s="271"/>
      <c r="O4157" s="271"/>
    </row>
    <row r="4158" spans="3:15" s="421" customFormat="1" ht="15.6" customHeight="1">
      <c r="C4158" s="391">
        <v>2180</v>
      </c>
      <c r="D4158" s="414" t="s">
        <v>2224</v>
      </c>
      <c r="E4158" s="417">
        <v>1038462</v>
      </c>
      <c r="F4158" s="1475" t="s">
        <v>2230</v>
      </c>
      <c r="G4158" s="1476"/>
      <c r="H4158" s="1477"/>
      <c r="I4158" s="424">
        <v>22</v>
      </c>
      <c r="J4158" s="417">
        <v>1</v>
      </c>
      <c r="K4158" s="954">
        <f t="shared" si="39"/>
        <v>22</v>
      </c>
      <c r="M4158" s="271"/>
      <c r="N4158" s="271"/>
      <c r="O4158" s="271"/>
    </row>
    <row r="4159" spans="3:15" s="421" customFormat="1" ht="15.6" customHeight="1">
      <c r="C4159" s="391">
        <v>2181</v>
      </c>
      <c r="D4159" s="414" t="s">
        <v>2224</v>
      </c>
      <c r="E4159" s="417">
        <v>1038462</v>
      </c>
      <c r="F4159" s="1475" t="s">
        <v>2230</v>
      </c>
      <c r="G4159" s="1476"/>
      <c r="H4159" s="1477"/>
      <c r="I4159" s="424">
        <v>18</v>
      </c>
      <c r="J4159" s="417">
        <v>1</v>
      </c>
      <c r="K4159" s="954">
        <f t="shared" si="39"/>
        <v>18</v>
      </c>
      <c r="M4159" s="271"/>
      <c r="N4159" s="271"/>
      <c r="O4159" s="271"/>
    </row>
    <row r="4160" spans="3:15" s="421" customFormat="1" ht="15.6" customHeight="1">
      <c r="C4160" s="391">
        <v>2182</v>
      </c>
      <c r="D4160" s="414" t="s">
        <v>2224</v>
      </c>
      <c r="E4160" s="417">
        <v>1038462</v>
      </c>
      <c r="F4160" s="1475" t="s">
        <v>2230</v>
      </c>
      <c r="G4160" s="1476"/>
      <c r="H4160" s="1477"/>
      <c r="I4160" s="424">
        <v>27</v>
      </c>
      <c r="J4160" s="417">
        <v>1</v>
      </c>
      <c r="K4160" s="954">
        <f t="shared" si="39"/>
        <v>27</v>
      </c>
      <c r="M4160" s="271"/>
      <c r="N4160" s="271"/>
      <c r="O4160" s="271"/>
    </row>
    <row r="4161" spans="3:15" s="421" customFormat="1" ht="15.6" customHeight="1">
      <c r="C4161" s="391">
        <v>2183</v>
      </c>
      <c r="D4161" s="414" t="s">
        <v>2224</v>
      </c>
      <c r="E4161" s="417">
        <v>1038462</v>
      </c>
      <c r="F4161" s="1475" t="s">
        <v>2230</v>
      </c>
      <c r="G4161" s="1476"/>
      <c r="H4161" s="1477"/>
      <c r="I4161" s="424">
        <v>13</v>
      </c>
      <c r="J4161" s="417">
        <v>1</v>
      </c>
      <c r="K4161" s="954">
        <f t="shared" si="39"/>
        <v>13</v>
      </c>
      <c r="M4161" s="271"/>
      <c r="N4161" s="271"/>
      <c r="O4161" s="271"/>
    </row>
    <row r="4162" spans="3:15" s="421" customFormat="1" ht="15.6" customHeight="1">
      <c r="C4162" s="391">
        <v>2184</v>
      </c>
      <c r="D4162" s="414" t="s">
        <v>2224</v>
      </c>
      <c r="E4162" s="417">
        <v>1038462</v>
      </c>
      <c r="F4162" s="1475" t="s">
        <v>2230</v>
      </c>
      <c r="G4162" s="1476"/>
      <c r="H4162" s="1477"/>
      <c r="I4162" s="424">
        <v>10</v>
      </c>
      <c r="J4162" s="417">
        <v>1</v>
      </c>
      <c r="K4162" s="954">
        <f t="shared" si="39"/>
        <v>10</v>
      </c>
      <c r="M4162" s="271"/>
      <c r="N4162" s="271"/>
      <c r="O4162" s="271"/>
    </row>
    <row r="4163" spans="3:15" s="421" customFormat="1" ht="15.6" customHeight="1">
      <c r="C4163" s="391">
        <v>2185</v>
      </c>
      <c r="D4163" s="414" t="s">
        <v>2224</v>
      </c>
      <c r="E4163" s="417">
        <v>1038462</v>
      </c>
      <c r="F4163" s="1475" t="s">
        <v>2230</v>
      </c>
      <c r="G4163" s="1476"/>
      <c r="H4163" s="1477"/>
      <c r="I4163" s="424">
        <v>6</v>
      </c>
      <c r="J4163" s="417">
        <v>1</v>
      </c>
      <c r="K4163" s="954">
        <f t="shared" si="39"/>
        <v>6</v>
      </c>
      <c r="M4163" s="271"/>
      <c r="N4163" s="271"/>
      <c r="O4163" s="271"/>
    </row>
    <row r="4164" spans="3:15" s="421" customFormat="1" ht="15.6" customHeight="1">
      <c r="C4164" s="391">
        <v>2186</v>
      </c>
      <c r="D4164" s="414" t="s">
        <v>2224</v>
      </c>
      <c r="E4164" s="417">
        <v>1038462</v>
      </c>
      <c r="F4164" s="1475" t="s">
        <v>2230</v>
      </c>
      <c r="G4164" s="1476"/>
      <c r="H4164" s="1477"/>
      <c r="I4164" s="424">
        <v>8</v>
      </c>
      <c r="J4164" s="417">
        <v>1</v>
      </c>
      <c r="K4164" s="954">
        <f t="shared" si="39"/>
        <v>8</v>
      </c>
      <c r="M4164" s="271"/>
      <c r="N4164" s="271"/>
      <c r="O4164" s="271"/>
    </row>
    <row r="4165" spans="3:15" s="421" customFormat="1" ht="15.6" customHeight="1">
      <c r="C4165" s="391">
        <v>2187</v>
      </c>
      <c r="D4165" s="414" t="s">
        <v>2224</v>
      </c>
      <c r="E4165" s="417">
        <v>1038462</v>
      </c>
      <c r="F4165" s="1475" t="s">
        <v>2230</v>
      </c>
      <c r="G4165" s="1476"/>
      <c r="H4165" s="1477"/>
      <c r="I4165" s="424">
        <v>1</v>
      </c>
      <c r="J4165" s="417">
        <v>1</v>
      </c>
      <c r="K4165" s="954">
        <f t="shared" si="39"/>
        <v>1</v>
      </c>
      <c r="M4165" s="271"/>
      <c r="N4165" s="271"/>
      <c r="O4165" s="271"/>
    </row>
    <row r="4166" spans="3:15" s="421" customFormat="1" ht="15.6" customHeight="1">
      <c r="C4166" s="391">
        <v>2188</v>
      </c>
      <c r="D4166" s="414" t="s">
        <v>2224</v>
      </c>
      <c r="E4166" s="417">
        <v>1038463</v>
      </c>
      <c r="F4166" s="1475" t="s">
        <v>2231</v>
      </c>
      <c r="G4166" s="1476"/>
      <c r="H4166" s="1477"/>
      <c r="I4166" s="424">
        <v>198</v>
      </c>
      <c r="J4166" s="417">
        <v>1</v>
      </c>
      <c r="K4166" s="954">
        <f t="shared" si="39"/>
        <v>198</v>
      </c>
      <c r="M4166" s="271"/>
      <c r="N4166" s="271"/>
      <c r="O4166" s="271"/>
    </row>
    <row r="4167" spans="3:15" s="421" customFormat="1" ht="15.6" customHeight="1">
      <c r="C4167" s="391">
        <v>2189</v>
      </c>
      <c r="D4167" s="414" t="s">
        <v>2224</v>
      </c>
      <c r="E4167" s="417">
        <v>1038463</v>
      </c>
      <c r="F4167" s="1475" t="s">
        <v>2231</v>
      </c>
      <c r="G4167" s="1476"/>
      <c r="H4167" s="1477"/>
      <c r="I4167" s="424">
        <v>194</v>
      </c>
      <c r="J4167" s="417">
        <v>1</v>
      </c>
      <c r="K4167" s="954">
        <f t="shared" si="39"/>
        <v>194</v>
      </c>
      <c r="M4167" s="271"/>
      <c r="N4167" s="271"/>
      <c r="O4167" s="271"/>
    </row>
    <row r="4168" spans="3:15" s="421" customFormat="1" ht="15.6" customHeight="1">
      <c r="C4168" s="391">
        <v>2190</v>
      </c>
      <c r="D4168" s="414" t="s">
        <v>2224</v>
      </c>
      <c r="E4168" s="417">
        <v>1038463</v>
      </c>
      <c r="F4168" s="1475" t="s">
        <v>2231</v>
      </c>
      <c r="G4168" s="1476"/>
      <c r="H4168" s="1477"/>
      <c r="I4168" s="424">
        <v>32</v>
      </c>
      <c r="J4168" s="417">
        <v>1</v>
      </c>
      <c r="K4168" s="954">
        <f t="shared" si="39"/>
        <v>32</v>
      </c>
      <c r="M4168" s="271"/>
      <c r="N4168" s="271"/>
      <c r="O4168" s="271"/>
    </row>
    <row r="4169" spans="3:15" s="421" customFormat="1" ht="15.6" customHeight="1">
      <c r="C4169" s="391">
        <v>2191</v>
      </c>
      <c r="D4169" s="414" t="s">
        <v>2224</v>
      </c>
      <c r="E4169" s="417">
        <v>1038463</v>
      </c>
      <c r="F4169" s="1475" t="s">
        <v>2231</v>
      </c>
      <c r="G4169" s="1476"/>
      <c r="H4169" s="1477"/>
      <c r="I4169" s="424">
        <v>12</v>
      </c>
      <c r="J4169" s="417">
        <v>1</v>
      </c>
      <c r="K4169" s="954">
        <f t="shared" si="39"/>
        <v>12</v>
      </c>
      <c r="M4169" s="271"/>
      <c r="N4169" s="271"/>
      <c r="O4169" s="271"/>
    </row>
    <row r="4170" spans="3:15" s="421" customFormat="1" ht="15.6" customHeight="1">
      <c r="C4170" s="391">
        <v>2192</v>
      </c>
      <c r="D4170" s="414" t="s">
        <v>2224</v>
      </c>
      <c r="E4170" s="417">
        <v>1038463</v>
      </c>
      <c r="F4170" s="1475" t="s">
        <v>2231</v>
      </c>
      <c r="G4170" s="1476"/>
      <c r="H4170" s="1477"/>
      <c r="I4170" s="424">
        <v>9</v>
      </c>
      <c r="J4170" s="417">
        <v>1</v>
      </c>
      <c r="K4170" s="954">
        <f t="shared" si="39"/>
        <v>9</v>
      </c>
      <c r="M4170" s="271"/>
      <c r="N4170" s="271"/>
      <c r="O4170" s="271"/>
    </row>
    <row r="4171" spans="3:15" s="421" customFormat="1" ht="15.6" customHeight="1">
      <c r="C4171" s="391">
        <v>2193</v>
      </c>
      <c r="D4171" s="414" t="s">
        <v>2224</v>
      </c>
      <c r="E4171" s="417">
        <v>1038463</v>
      </c>
      <c r="F4171" s="1475" t="s">
        <v>2231</v>
      </c>
      <c r="G4171" s="1476"/>
      <c r="H4171" s="1477"/>
      <c r="I4171" s="424">
        <v>9</v>
      </c>
      <c r="J4171" s="417">
        <v>1</v>
      </c>
      <c r="K4171" s="954">
        <f t="shared" si="39"/>
        <v>9</v>
      </c>
      <c r="M4171" s="271"/>
      <c r="N4171" s="271"/>
      <c r="O4171" s="271"/>
    </row>
    <row r="4172" spans="3:15" s="421" customFormat="1" ht="15.6" customHeight="1">
      <c r="C4172" s="391">
        <v>2194</v>
      </c>
      <c r="D4172" s="414" t="s">
        <v>2224</v>
      </c>
      <c r="E4172" s="417">
        <v>1038463</v>
      </c>
      <c r="F4172" s="1475" t="s">
        <v>2231</v>
      </c>
      <c r="G4172" s="1476"/>
      <c r="H4172" s="1477"/>
      <c r="I4172" s="424">
        <v>15</v>
      </c>
      <c r="J4172" s="417">
        <v>1</v>
      </c>
      <c r="K4172" s="954">
        <f t="shared" si="39"/>
        <v>15</v>
      </c>
      <c r="M4172" s="271"/>
      <c r="N4172" s="271"/>
      <c r="O4172" s="271"/>
    </row>
    <row r="4173" spans="3:15" s="421" customFormat="1" ht="15.6" customHeight="1">
      <c r="C4173" s="391">
        <v>2195</v>
      </c>
      <c r="D4173" s="414" t="s">
        <v>2224</v>
      </c>
      <c r="E4173" s="417">
        <v>1038463</v>
      </c>
      <c r="F4173" s="1475" t="s">
        <v>2231</v>
      </c>
      <c r="G4173" s="1476"/>
      <c r="H4173" s="1477"/>
      <c r="I4173" s="424">
        <v>4</v>
      </c>
      <c r="J4173" s="417">
        <v>1</v>
      </c>
      <c r="K4173" s="954">
        <f t="shared" si="39"/>
        <v>4</v>
      </c>
      <c r="M4173" s="271"/>
      <c r="N4173" s="271"/>
      <c r="O4173" s="271"/>
    </row>
    <row r="4174" spans="3:15" s="421" customFormat="1" ht="15.6" customHeight="1">
      <c r="C4174" s="391">
        <v>2196</v>
      </c>
      <c r="D4174" s="414" t="s">
        <v>2224</v>
      </c>
      <c r="E4174" s="417">
        <v>1038463</v>
      </c>
      <c r="F4174" s="1475" t="s">
        <v>2231</v>
      </c>
      <c r="G4174" s="1476"/>
      <c r="H4174" s="1477"/>
      <c r="I4174" s="424">
        <v>10</v>
      </c>
      <c r="J4174" s="417">
        <v>1</v>
      </c>
      <c r="K4174" s="954">
        <f t="shared" si="39"/>
        <v>10</v>
      </c>
      <c r="M4174" s="271"/>
      <c r="N4174" s="271"/>
      <c r="O4174" s="271"/>
    </row>
    <row r="4175" spans="3:15" s="421" customFormat="1" ht="15.6" customHeight="1">
      <c r="C4175" s="391">
        <v>2197</v>
      </c>
      <c r="D4175" s="414" t="s">
        <v>2224</v>
      </c>
      <c r="E4175" s="417">
        <v>1038463</v>
      </c>
      <c r="F4175" s="1475" t="s">
        <v>2231</v>
      </c>
      <c r="G4175" s="1476"/>
      <c r="H4175" s="1477"/>
      <c r="I4175" s="424">
        <v>25</v>
      </c>
      <c r="J4175" s="417">
        <v>1</v>
      </c>
      <c r="K4175" s="954">
        <f t="shared" si="39"/>
        <v>25</v>
      </c>
      <c r="M4175" s="271"/>
      <c r="N4175" s="271"/>
      <c r="O4175" s="271"/>
    </row>
    <row r="4176" spans="3:15" s="421" customFormat="1" ht="15.6" customHeight="1">
      <c r="C4176" s="391">
        <v>2198</v>
      </c>
      <c r="D4176" s="414" t="s">
        <v>2224</v>
      </c>
      <c r="E4176" s="417">
        <v>1038464</v>
      </c>
      <c r="F4176" s="1475" t="s">
        <v>2232</v>
      </c>
      <c r="G4176" s="1476"/>
      <c r="H4176" s="1477"/>
      <c r="I4176" s="424">
        <v>28</v>
      </c>
      <c r="J4176" s="417">
        <v>1</v>
      </c>
      <c r="K4176" s="954">
        <f t="shared" si="39"/>
        <v>28</v>
      </c>
      <c r="M4176" s="271"/>
      <c r="N4176" s="271"/>
      <c r="O4176" s="271"/>
    </row>
    <row r="4177" spans="3:15" s="421" customFormat="1" ht="15.6" customHeight="1">
      <c r="C4177" s="391">
        <v>2199</v>
      </c>
      <c r="D4177" s="414" t="s">
        <v>2224</v>
      </c>
      <c r="E4177" s="417">
        <v>1038464</v>
      </c>
      <c r="F4177" s="1475" t="s">
        <v>2232</v>
      </c>
      <c r="G4177" s="1476"/>
      <c r="H4177" s="1477"/>
      <c r="I4177" s="424">
        <v>98</v>
      </c>
      <c r="J4177" s="417">
        <v>1</v>
      </c>
      <c r="K4177" s="954">
        <f t="shared" si="39"/>
        <v>98</v>
      </c>
      <c r="M4177" s="271"/>
      <c r="N4177" s="271"/>
      <c r="O4177" s="271"/>
    </row>
    <row r="4178" spans="3:15" s="421" customFormat="1" ht="15.6" customHeight="1">
      <c r="C4178" s="391">
        <v>2200</v>
      </c>
      <c r="D4178" s="414" t="s">
        <v>2224</v>
      </c>
      <c r="E4178" s="417">
        <v>1038464</v>
      </c>
      <c r="F4178" s="1475" t="s">
        <v>2232</v>
      </c>
      <c r="G4178" s="1476"/>
      <c r="H4178" s="1477"/>
      <c r="I4178" s="424">
        <v>14</v>
      </c>
      <c r="J4178" s="417">
        <v>1</v>
      </c>
      <c r="K4178" s="954">
        <f t="shared" si="39"/>
        <v>14</v>
      </c>
      <c r="M4178" s="271"/>
      <c r="N4178" s="271"/>
      <c r="O4178" s="271"/>
    </row>
    <row r="4179" spans="3:15" s="421" customFormat="1" ht="15.6" customHeight="1">
      <c r="C4179" s="391">
        <v>2201</v>
      </c>
      <c r="D4179" s="414" t="s">
        <v>2224</v>
      </c>
      <c r="E4179" s="417">
        <v>1038464</v>
      </c>
      <c r="F4179" s="1475" t="s">
        <v>2232</v>
      </c>
      <c r="G4179" s="1476"/>
      <c r="H4179" s="1477"/>
      <c r="I4179" s="424">
        <v>1</v>
      </c>
      <c r="J4179" s="417">
        <v>1</v>
      </c>
      <c r="K4179" s="954">
        <f t="shared" si="39"/>
        <v>1</v>
      </c>
      <c r="M4179" s="271"/>
      <c r="N4179" s="271"/>
      <c r="O4179" s="271"/>
    </row>
    <row r="4180" spans="3:15" s="421" customFormat="1" ht="15.6" customHeight="1">
      <c r="C4180" s="391">
        <v>2202</v>
      </c>
      <c r="D4180" s="414" t="s">
        <v>2224</v>
      </c>
      <c r="E4180" s="417">
        <v>1038464</v>
      </c>
      <c r="F4180" s="1475" t="s">
        <v>2232</v>
      </c>
      <c r="G4180" s="1476"/>
      <c r="H4180" s="1477"/>
      <c r="I4180" s="424">
        <v>20</v>
      </c>
      <c r="J4180" s="417">
        <v>1</v>
      </c>
      <c r="K4180" s="954">
        <f t="shared" si="39"/>
        <v>20</v>
      </c>
      <c r="M4180" s="271"/>
      <c r="N4180" s="271"/>
      <c r="O4180" s="271"/>
    </row>
    <row r="4181" spans="3:15" s="421" customFormat="1" ht="15.6" customHeight="1">
      <c r="C4181" s="391">
        <v>2203</v>
      </c>
      <c r="D4181" s="414" t="s">
        <v>2224</v>
      </c>
      <c r="E4181" s="417">
        <v>1038464</v>
      </c>
      <c r="F4181" s="1475" t="s">
        <v>2232</v>
      </c>
      <c r="G4181" s="1476"/>
      <c r="H4181" s="1477"/>
      <c r="I4181" s="424">
        <v>18</v>
      </c>
      <c r="J4181" s="417">
        <v>1</v>
      </c>
      <c r="K4181" s="954">
        <f t="shared" si="39"/>
        <v>18</v>
      </c>
      <c r="M4181" s="271"/>
      <c r="N4181" s="271"/>
      <c r="O4181" s="271"/>
    </row>
    <row r="4182" spans="3:15" s="421" customFormat="1" ht="15.6" customHeight="1">
      <c r="C4182" s="391">
        <v>2204</v>
      </c>
      <c r="D4182" s="414" t="s">
        <v>2224</v>
      </c>
      <c r="E4182" s="417">
        <v>1038464</v>
      </c>
      <c r="F4182" s="1475" t="s">
        <v>2232</v>
      </c>
      <c r="G4182" s="1476"/>
      <c r="H4182" s="1477"/>
      <c r="I4182" s="424">
        <v>20</v>
      </c>
      <c r="J4182" s="417">
        <v>1</v>
      </c>
      <c r="K4182" s="954">
        <f t="shared" si="39"/>
        <v>20</v>
      </c>
      <c r="M4182" s="271"/>
      <c r="N4182" s="271"/>
      <c r="O4182" s="271"/>
    </row>
    <row r="4183" spans="3:15" s="421" customFormat="1" ht="15.6" customHeight="1">
      <c r="C4183" s="391">
        <v>2205</v>
      </c>
      <c r="D4183" s="414" t="s">
        <v>2224</v>
      </c>
      <c r="E4183" s="417">
        <v>1038464</v>
      </c>
      <c r="F4183" s="1475" t="s">
        <v>2232</v>
      </c>
      <c r="G4183" s="1476"/>
      <c r="H4183" s="1477"/>
      <c r="I4183" s="424">
        <v>39</v>
      </c>
      <c r="J4183" s="417">
        <v>1</v>
      </c>
      <c r="K4183" s="954">
        <f t="shared" si="39"/>
        <v>39</v>
      </c>
      <c r="M4183" s="271"/>
      <c r="N4183" s="271"/>
      <c r="O4183" s="271"/>
    </row>
    <row r="4184" spans="3:15" s="421" customFormat="1" ht="15.6" customHeight="1">
      <c r="C4184" s="391">
        <v>2206</v>
      </c>
      <c r="D4184" s="414" t="s">
        <v>2224</v>
      </c>
      <c r="E4184" s="417">
        <v>1038464</v>
      </c>
      <c r="F4184" s="1475" t="s">
        <v>2232</v>
      </c>
      <c r="G4184" s="1476"/>
      <c r="H4184" s="1477"/>
      <c r="I4184" s="424">
        <v>5</v>
      </c>
      <c r="J4184" s="417">
        <v>1</v>
      </c>
      <c r="K4184" s="954">
        <f t="shared" ref="K4184:K4247" si="40">I4184*J4184</f>
        <v>5</v>
      </c>
      <c r="M4184" s="271"/>
      <c r="N4184" s="271"/>
      <c r="O4184" s="271"/>
    </row>
    <row r="4185" spans="3:15" s="421" customFormat="1" ht="15.6" customHeight="1">
      <c r="C4185" s="391">
        <v>2207</v>
      </c>
      <c r="D4185" s="414" t="s">
        <v>2224</v>
      </c>
      <c r="E4185" s="417">
        <v>1038464</v>
      </c>
      <c r="F4185" s="1475" t="s">
        <v>2232</v>
      </c>
      <c r="G4185" s="1476"/>
      <c r="H4185" s="1477"/>
      <c r="I4185" s="424">
        <v>12</v>
      </c>
      <c r="J4185" s="417">
        <v>1</v>
      </c>
      <c r="K4185" s="954">
        <f t="shared" si="40"/>
        <v>12</v>
      </c>
      <c r="M4185" s="271"/>
      <c r="N4185" s="271"/>
      <c r="O4185" s="271"/>
    </row>
    <row r="4186" spans="3:15" s="421" customFormat="1" ht="15.6" customHeight="1">
      <c r="C4186" s="391">
        <v>2208</v>
      </c>
      <c r="D4186" s="414" t="s">
        <v>2224</v>
      </c>
      <c r="E4186" s="417">
        <v>1038464</v>
      </c>
      <c r="F4186" s="1475" t="s">
        <v>2232</v>
      </c>
      <c r="G4186" s="1476"/>
      <c r="H4186" s="1477"/>
      <c r="I4186" s="424">
        <v>14</v>
      </c>
      <c r="J4186" s="417">
        <v>1</v>
      </c>
      <c r="K4186" s="954">
        <f t="shared" si="40"/>
        <v>14</v>
      </c>
      <c r="M4186" s="271"/>
      <c r="N4186" s="271"/>
      <c r="O4186" s="271"/>
    </row>
    <row r="4187" spans="3:15" s="421" customFormat="1" ht="15.6" customHeight="1">
      <c r="C4187" s="391">
        <v>2209</v>
      </c>
      <c r="D4187" s="414" t="s">
        <v>2224</v>
      </c>
      <c r="E4187" s="417">
        <v>1038464</v>
      </c>
      <c r="F4187" s="1475" t="s">
        <v>2232</v>
      </c>
      <c r="G4187" s="1476"/>
      <c r="H4187" s="1477"/>
      <c r="I4187" s="424">
        <v>5</v>
      </c>
      <c r="J4187" s="417">
        <v>1</v>
      </c>
      <c r="K4187" s="954">
        <f t="shared" si="40"/>
        <v>5</v>
      </c>
      <c r="M4187" s="271"/>
      <c r="N4187" s="271"/>
      <c r="O4187" s="271"/>
    </row>
    <row r="4188" spans="3:15" s="421" customFormat="1" ht="15.6" customHeight="1">
      <c r="C4188" s="391">
        <v>2210</v>
      </c>
      <c r="D4188" s="414" t="s">
        <v>2224</v>
      </c>
      <c r="E4188" s="417">
        <v>1038464</v>
      </c>
      <c r="F4188" s="1475" t="s">
        <v>2232</v>
      </c>
      <c r="G4188" s="1476"/>
      <c r="H4188" s="1477"/>
      <c r="I4188" s="424">
        <v>16</v>
      </c>
      <c r="J4188" s="417">
        <v>1</v>
      </c>
      <c r="K4188" s="954">
        <f t="shared" si="40"/>
        <v>16</v>
      </c>
      <c r="M4188" s="271"/>
      <c r="N4188" s="271"/>
      <c r="O4188" s="271"/>
    </row>
    <row r="4189" spans="3:15" s="421" customFormat="1" ht="15.6" customHeight="1">
      <c r="C4189" s="391">
        <v>2211</v>
      </c>
      <c r="D4189" s="414" t="s">
        <v>2224</v>
      </c>
      <c r="E4189" s="417">
        <v>1038464</v>
      </c>
      <c r="F4189" s="1475" t="s">
        <v>2232</v>
      </c>
      <c r="G4189" s="1476"/>
      <c r="H4189" s="1477"/>
      <c r="I4189" s="424">
        <v>1</v>
      </c>
      <c r="J4189" s="417">
        <v>1</v>
      </c>
      <c r="K4189" s="954">
        <f t="shared" si="40"/>
        <v>1</v>
      </c>
      <c r="M4189" s="271"/>
      <c r="N4189" s="271"/>
      <c r="O4189" s="271"/>
    </row>
    <row r="4190" spans="3:15" s="421" customFormat="1" ht="15.6" customHeight="1">
      <c r="C4190" s="391">
        <v>2212</v>
      </c>
      <c r="D4190" s="414" t="s">
        <v>2224</v>
      </c>
      <c r="E4190" s="417">
        <v>1038464</v>
      </c>
      <c r="F4190" s="1475" t="s">
        <v>2232</v>
      </c>
      <c r="G4190" s="1476"/>
      <c r="H4190" s="1477"/>
      <c r="I4190" s="424">
        <v>2</v>
      </c>
      <c r="J4190" s="417">
        <v>1</v>
      </c>
      <c r="K4190" s="954">
        <f t="shared" si="40"/>
        <v>2</v>
      </c>
      <c r="M4190" s="271"/>
      <c r="N4190" s="271"/>
      <c r="O4190" s="271"/>
    </row>
    <row r="4191" spans="3:15" s="421" customFormat="1" ht="15.6" customHeight="1">
      <c r="C4191" s="391">
        <v>2213</v>
      </c>
      <c r="D4191" s="414" t="s">
        <v>2224</v>
      </c>
      <c r="E4191" s="417">
        <v>1038464</v>
      </c>
      <c r="F4191" s="1475" t="s">
        <v>2232</v>
      </c>
      <c r="G4191" s="1476"/>
      <c r="H4191" s="1477"/>
      <c r="I4191" s="424">
        <v>7</v>
      </c>
      <c r="J4191" s="417">
        <v>1</v>
      </c>
      <c r="K4191" s="954">
        <f t="shared" si="40"/>
        <v>7</v>
      </c>
      <c r="M4191" s="271"/>
      <c r="N4191" s="271"/>
      <c r="O4191" s="271"/>
    </row>
    <row r="4192" spans="3:15" s="421" customFormat="1" ht="15.6" customHeight="1">
      <c r="C4192" s="391">
        <v>2214</v>
      </c>
      <c r="D4192" s="414" t="s">
        <v>2224</v>
      </c>
      <c r="E4192" s="417">
        <v>1038464</v>
      </c>
      <c r="F4192" s="1475" t="s">
        <v>2232</v>
      </c>
      <c r="G4192" s="1476"/>
      <c r="H4192" s="1477"/>
      <c r="I4192" s="424">
        <v>24</v>
      </c>
      <c r="J4192" s="417">
        <v>1</v>
      </c>
      <c r="K4192" s="954">
        <f t="shared" si="40"/>
        <v>24</v>
      </c>
      <c r="M4192" s="271"/>
      <c r="N4192" s="271"/>
      <c r="O4192" s="271"/>
    </row>
    <row r="4193" spans="3:15" s="421" customFormat="1" ht="15.6" customHeight="1">
      <c r="C4193" s="391">
        <v>2215</v>
      </c>
      <c r="D4193" s="414" t="s">
        <v>2224</v>
      </c>
      <c r="E4193" s="417">
        <v>1038465</v>
      </c>
      <c r="F4193" s="1475" t="s">
        <v>2233</v>
      </c>
      <c r="G4193" s="1476"/>
      <c r="H4193" s="1477"/>
      <c r="I4193" s="424">
        <v>17</v>
      </c>
      <c r="J4193" s="417">
        <v>1</v>
      </c>
      <c r="K4193" s="954">
        <f t="shared" si="40"/>
        <v>17</v>
      </c>
      <c r="M4193" s="271"/>
      <c r="N4193" s="271"/>
      <c r="O4193" s="271"/>
    </row>
    <row r="4194" spans="3:15" s="421" customFormat="1" ht="15.6" customHeight="1">
      <c r="C4194" s="391">
        <v>2216</v>
      </c>
      <c r="D4194" s="414" t="s">
        <v>2224</v>
      </c>
      <c r="E4194" s="417">
        <v>1038465</v>
      </c>
      <c r="F4194" s="1475" t="s">
        <v>2233</v>
      </c>
      <c r="G4194" s="1476"/>
      <c r="H4194" s="1477"/>
      <c r="I4194" s="424">
        <v>79</v>
      </c>
      <c r="J4194" s="417">
        <v>1</v>
      </c>
      <c r="K4194" s="954">
        <f t="shared" si="40"/>
        <v>79</v>
      </c>
      <c r="M4194" s="271"/>
      <c r="N4194" s="271"/>
      <c r="O4194" s="271"/>
    </row>
    <row r="4195" spans="3:15" s="421" customFormat="1" ht="15.6" customHeight="1">
      <c r="C4195" s="391">
        <v>2217</v>
      </c>
      <c r="D4195" s="414" t="s">
        <v>2224</v>
      </c>
      <c r="E4195" s="417">
        <v>1038465</v>
      </c>
      <c r="F4195" s="1475" t="s">
        <v>2233</v>
      </c>
      <c r="G4195" s="1476"/>
      <c r="H4195" s="1477"/>
      <c r="I4195" s="424">
        <v>22</v>
      </c>
      <c r="J4195" s="417">
        <v>1</v>
      </c>
      <c r="K4195" s="954">
        <f t="shared" si="40"/>
        <v>22</v>
      </c>
      <c r="M4195" s="271"/>
      <c r="N4195" s="271"/>
      <c r="O4195" s="271"/>
    </row>
    <row r="4196" spans="3:15" s="421" customFormat="1" ht="15.6" customHeight="1">
      <c r="C4196" s="391">
        <v>2218</v>
      </c>
      <c r="D4196" s="414" t="s">
        <v>2224</v>
      </c>
      <c r="E4196" s="417">
        <v>1038465</v>
      </c>
      <c r="F4196" s="1475" t="s">
        <v>2233</v>
      </c>
      <c r="G4196" s="1476"/>
      <c r="H4196" s="1477"/>
      <c r="I4196" s="424">
        <v>41</v>
      </c>
      <c r="J4196" s="417">
        <v>1</v>
      </c>
      <c r="K4196" s="954">
        <f t="shared" si="40"/>
        <v>41</v>
      </c>
      <c r="M4196" s="271"/>
      <c r="N4196" s="271"/>
      <c r="O4196" s="271"/>
    </row>
    <row r="4197" spans="3:15" s="421" customFormat="1" ht="15.6" customHeight="1">
      <c r="C4197" s="391">
        <v>2219</v>
      </c>
      <c r="D4197" s="414" t="s">
        <v>2224</v>
      </c>
      <c r="E4197" s="417">
        <v>1038465</v>
      </c>
      <c r="F4197" s="1475" t="s">
        <v>2233</v>
      </c>
      <c r="G4197" s="1476"/>
      <c r="H4197" s="1477"/>
      <c r="I4197" s="424">
        <v>15</v>
      </c>
      <c r="J4197" s="417">
        <v>1</v>
      </c>
      <c r="K4197" s="954">
        <f t="shared" si="40"/>
        <v>15</v>
      </c>
      <c r="M4197" s="271"/>
      <c r="N4197" s="271"/>
      <c r="O4197" s="271"/>
    </row>
    <row r="4198" spans="3:15" s="421" customFormat="1" ht="15.6" customHeight="1">
      <c r="C4198" s="391">
        <v>2220</v>
      </c>
      <c r="D4198" s="414" t="s">
        <v>2224</v>
      </c>
      <c r="E4198" s="417">
        <v>1038465</v>
      </c>
      <c r="F4198" s="1475" t="s">
        <v>2233</v>
      </c>
      <c r="G4198" s="1476"/>
      <c r="H4198" s="1477"/>
      <c r="I4198" s="424">
        <v>3</v>
      </c>
      <c r="J4198" s="417">
        <v>1</v>
      </c>
      <c r="K4198" s="954">
        <f t="shared" si="40"/>
        <v>3</v>
      </c>
      <c r="M4198" s="271"/>
      <c r="N4198" s="271"/>
      <c r="O4198" s="271"/>
    </row>
    <row r="4199" spans="3:15" s="421" customFormat="1" ht="15.6" customHeight="1">
      <c r="C4199" s="391">
        <v>2221</v>
      </c>
      <c r="D4199" s="414" t="s">
        <v>2224</v>
      </c>
      <c r="E4199" s="417">
        <v>1038465</v>
      </c>
      <c r="F4199" s="1475" t="s">
        <v>2233</v>
      </c>
      <c r="G4199" s="1476"/>
      <c r="H4199" s="1477"/>
      <c r="I4199" s="424">
        <v>6</v>
      </c>
      <c r="J4199" s="417">
        <v>1</v>
      </c>
      <c r="K4199" s="954">
        <f t="shared" si="40"/>
        <v>6</v>
      </c>
      <c r="M4199" s="271"/>
      <c r="N4199" s="271"/>
      <c r="O4199" s="271"/>
    </row>
    <row r="4200" spans="3:15" s="421" customFormat="1" ht="15.6" customHeight="1">
      <c r="C4200" s="391">
        <v>2222</v>
      </c>
      <c r="D4200" s="414" t="s">
        <v>2224</v>
      </c>
      <c r="E4200" s="417">
        <v>1038465</v>
      </c>
      <c r="F4200" s="1475" t="s">
        <v>2233</v>
      </c>
      <c r="G4200" s="1476"/>
      <c r="H4200" s="1477"/>
      <c r="I4200" s="424">
        <v>28</v>
      </c>
      <c r="J4200" s="417">
        <v>1</v>
      </c>
      <c r="K4200" s="954">
        <f t="shared" si="40"/>
        <v>28</v>
      </c>
      <c r="M4200" s="271"/>
      <c r="N4200" s="271"/>
      <c r="O4200" s="271"/>
    </row>
    <row r="4201" spans="3:15" s="421" customFormat="1" ht="15.6" customHeight="1">
      <c r="C4201" s="391">
        <v>2223</v>
      </c>
      <c r="D4201" s="414" t="s">
        <v>2224</v>
      </c>
      <c r="E4201" s="417">
        <v>1038465</v>
      </c>
      <c r="F4201" s="1475" t="s">
        <v>2233</v>
      </c>
      <c r="G4201" s="1476"/>
      <c r="H4201" s="1477"/>
      <c r="I4201" s="424">
        <v>30</v>
      </c>
      <c r="J4201" s="417">
        <v>1</v>
      </c>
      <c r="K4201" s="954">
        <f t="shared" si="40"/>
        <v>30</v>
      </c>
      <c r="M4201" s="271"/>
      <c r="N4201" s="271"/>
      <c r="O4201" s="271"/>
    </row>
    <row r="4202" spans="3:15" s="421" customFormat="1" ht="15.6" customHeight="1">
      <c r="C4202" s="391">
        <v>2224</v>
      </c>
      <c r="D4202" s="414" t="s">
        <v>2224</v>
      </c>
      <c r="E4202" s="417">
        <v>1038466</v>
      </c>
      <c r="F4202" s="1475" t="s">
        <v>2234</v>
      </c>
      <c r="G4202" s="1476"/>
      <c r="H4202" s="1477"/>
      <c r="I4202" s="424">
        <v>2</v>
      </c>
      <c r="J4202" s="417">
        <v>1</v>
      </c>
      <c r="K4202" s="954">
        <f t="shared" si="40"/>
        <v>2</v>
      </c>
      <c r="M4202" s="271"/>
      <c r="N4202" s="271"/>
      <c r="O4202" s="271"/>
    </row>
    <row r="4203" spans="3:15" s="421" customFormat="1" ht="15.6" customHeight="1">
      <c r="C4203" s="391">
        <v>2225</v>
      </c>
      <c r="D4203" s="414" t="s">
        <v>2224</v>
      </c>
      <c r="E4203" s="417">
        <v>1038466</v>
      </c>
      <c r="F4203" s="1475" t="s">
        <v>2234</v>
      </c>
      <c r="G4203" s="1476"/>
      <c r="H4203" s="1477"/>
      <c r="I4203" s="424">
        <v>15</v>
      </c>
      <c r="J4203" s="417">
        <v>1</v>
      </c>
      <c r="K4203" s="954">
        <f t="shared" si="40"/>
        <v>15</v>
      </c>
      <c r="M4203" s="271"/>
      <c r="N4203" s="271"/>
      <c r="O4203" s="271"/>
    </row>
    <row r="4204" spans="3:15" s="421" customFormat="1" ht="15.6" customHeight="1">
      <c r="C4204" s="391">
        <v>2226</v>
      </c>
      <c r="D4204" s="414" t="s">
        <v>2224</v>
      </c>
      <c r="E4204" s="417">
        <v>1038466</v>
      </c>
      <c r="F4204" s="1475" t="s">
        <v>2234</v>
      </c>
      <c r="G4204" s="1476"/>
      <c r="H4204" s="1477"/>
      <c r="I4204" s="424">
        <v>12</v>
      </c>
      <c r="J4204" s="417">
        <v>1</v>
      </c>
      <c r="K4204" s="954">
        <f t="shared" si="40"/>
        <v>12</v>
      </c>
      <c r="M4204" s="271"/>
      <c r="N4204" s="271"/>
      <c r="O4204" s="271"/>
    </row>
    <row r="4205" spans="3:15" s="421" customFormat="1" ht="15.6" customHeight="1">
      <c r="C4205" s="391">
        <v>2227</v>
      </c>
      <c r="D4205" s="414" t="s">
        <v>2224</v>
      </c>
      <c r="E4205" s="417">
        <v>1038467</v>
      </c>
      <c r="F4205" s="1475" t="s">
        <v>3107</v>
      </c>
      <c r="G4205" s="1476"/>
      <c r="H4205" s="1477"/>
      <c r="I4205" s="424">
        <v>24</v>
      </c>
      <c r="J4205" s="417">
        <v>1</v>
      </c>
      <c r="K4205" s="954">
        <f t="shared" si="40"/>
        <v>24</v>
      </c>
      <c r="M4205" s="271"/>
      <c r="N4205" s="271"/>
      <c r="O4205" s="271"/>
    </row>
    <row r="4206" spans="3:15" s="421" customFormat="1" ht="15.6" customHeight="1">
      <c r="C4206" s="391">
        <v>2228</v>
      </c>
      <c r="D4206" s="414" t="s">
        <v>2224</v>
      </c>
      <c r="E4206" s="417">
        <v>1038467</v>
      </c>
      <c r="F4206" s="1475" t="s">
        <v>3107</v>
      </c>
      <c r="G4206" s="1476"/>
      <c r="H4206" s="1477"/>
      <c r="I4206" s="424">
        <v>6</v>
      </c>
      <c r="J4206" s="417">
        <v>1</v>
      </c>
      <c r="K4206" s="954">
        <f t="shared" si="40"/>
        <v>6</v>
      </c>
      <c r="M4206" s="271"/>
      <c r="N4206" s="271"/>
      <c r="O4206" s="271"/>
    </row>
    <row r="4207" spans="3:15" s="421" customFormat="1" ht="15.6" customHeight="1">
      <c r="C4207" s="391">
        <v>2229</v>
      </c>
      <c r="D4207" s="414" t="s">
        <v>2224</v>
      </c>
      <c r="E4207" s="417">
        <v>1038468</v>
      </c>
      <c r="F4207" s="1475" t="s">
        <v>2235</v>
      </c>
      <c r="G4207" s="1476"/>
      <c r="H4207" s="1477"/>
      <c r="I4207" s="424">
        <v>20</v>
      </c>
      <c r="J4207" s="417">
        <v>1</v>
      </c>
      <c r="K4207" s="954">
        <f t="shared" si="40"/>
        <v>20</v>
      </c>
      <c r="M4207" s="271"/>
      <c r="N4207" s="271"/>
      <c r="O4207" s="271"/>
    </row>
    <row r="4208" spans="3:15" s="421" customFormat="1" ht="15.6" customHeight="1">
      <c r="C4208" s="391">
        <v>2230</v>
      </c>
      <c r="D4208" s="414" t="s">
        <v>2224</v>
      </c>
      <c r="E4208" s="417">
        <v>1038469</v>
      </c>
      <c r="F4208" s="1475" t="s">
        <v>3145</v>
      </c>
      <c r="G4208" s="1476"/>
      <c r="H4208" s="1477"/>
      <c r="I4208" s="424">
        <v>2</v>
      </c>
      <c r="J4208" s="417">
        <v>1</v>
      </c>
      <c r="K4208" s="954">
        <f t="shared" si="40"/>
        <v>2</v>
      </c>
      <c r="M4208" s="271"/>
      <c r="N4208" s="271"/>
      <c r="O4208" s="271"/>
    </row>
    <row r="4209" spans="3:15" s="421" customFormat="1" ht="15.6" customHeight="1">
      <c r="C4209" s="391">
        <v>2231</v>
      </c>
      <c r="D4209" s="414" t="s">
        <v>2224</v>
      </c>
      <c r="E4209" s="417">
        <v>1224466</v>
      </c>
      <c r="F4209" s="1475" t="s">
        <v>5714</v>
      </c>
      <c r="G4209" s="1476"/>
      <c r="H4209" s="1477"/>
      <c r="I4209" s="424">
        <v>25</v>
      </c>
      <c r="J4209" s="417">
        <v>1</v>
      </c>
      <c r="K4209" s="954">
        <f t="shared" si="40"/>
        <v>25</v>
      </c>
      <c r="M4209" s="271"/>
      <c r="N4209" s="271"/>
      <c r="O4209" s="271"/>
    </row>
    <row r="4210" spans="3:15" s="421" customFormat="1" ht="15.6" customHeight="1">
      <c r="C4210" s="391">
        <v>2232</v>
      </c>
      <c r="D4210" s="414" t="s">
        <v>2224</v>
      </c>
      <c r="E4210" s="417">
        <v>1224468</v>
      </c>
      <c r="F4210" s="1475" t="s">
        <v>5715</v>
      </c>
      <c r="G4210" s="1476"/>
      <c r="H4210" s="1477"/>
      <c r="I4210" s="424">
        <v>25</v>
      </c>
      <c r="J4210" s="417">
        <v>1</v>
      </c>
      <c r="K4210" s="954">
        <f t="shared" si="40"/>
        <v>25</v>
      </c>
      <c r="M4210" s="271"/>
      <c r="N4210" s="271"/>
      <c r="O4210" s="271"/>
    </row>
    <row r="4211" spans="3:15" s="421" customFormat="1" ht="15.6" customHeight="1">
      <c r="C4211" s="391">
        <v>2233</v>
      </c>
      <c r="D4211" s="414" t="s">
        <v>2224</v>
      </c>
      <c r="E4211" s="417">
        <v>1038474</v>
      </c>
      <c r="F4211" s="1475" t="s">
        <v>3146</v>
      </c>
      <c r="G4211" s="1476"/>
      <c r="H4211" s="1477"/>
      <c r="I4211" s="424">
        <v>7</v>
      </c>
      <c r="J4211" s="417">
        <v>1</v>
      </c>
      <c r="K4211" s="954">
        <f t="shared" si="40"/>
        <v>7</v>
      </c>
      <c r="M4211" s="271"/>
      <c r="N4211" s="271"/>
      <c r="O4211" s="271"/>
    </row>
    <row r="4212" spans="3:15" s="421" customFormat="1" ht="15.6" customHeight="1">
      <c r="C4212" s="391">
        <v>2234</v>
      </c>
      <c r="D4212" s="414" t="s">
        <v>2224</v>
      </c>
      <c r="E4212" s="417">
        <v>1038474</v>
      </c>
      <c r="F4212" s="1475" t="s">
        <v>3146</v>
      </c>
      <c r="G4212" s="1476"/>
      <c r="H4212" s="1477"/>
      <c r="I4212" s="424">
        <v>6</v>
      </c>
      <c r="J4212" s="417">
        <v>1</v>
      </c>
      <c r="K4212" s="954">
        <f t="shared" si="40"/>
        <v>6</v>
      </c>
      <c r="M4212" s="271"/>
      <c r="N4212" s="271"/>
      <c r="O4212" s="271"/>
    </row>
    <row r="4213" spans="3:15" s="421" customFormat="1" ht="15.6" customHeight="1">
      <c r="C4213" s="391">
        <v>2235</v>
      </c>
      <c r="D4213" s="414" t="s">
        <v>2224</v>
      </c>
      <c r="E4213" s="417">
        <v>1038474</v>
      </c>
      <c r="F4213" s="1475" t="s">
        <v>3146</v>
      </c>
      <c r="G4213" s="1476"/>
      <c r="H4213" s="1477"/>
      <c r="I4213" s="424">
        <v>7</v>
      </c>
      <c r="J4213" s="417">
        <v>1</v>
      </c>
      <c r="K4213" s="954">
        <f t="shared" si="40"/>
        <v>7</v>
      </c>
      <c r="M4213" s="271"/>
      <c r="N4213" s="271"/>
      <c r="O4213" s="271"/>
    </row>
    <row r="4214" spans="3:15" s="421" customFormat="1" ht="15.6" customHeight="1">
      <c r="C4214" s="391">
        <v>2236</v>
      </c>
      <c r="D4214" s="414" t="s">
        <v>2224</v>
      </c>
      <c r="E4214" s="417">
        <v>1038474</v>
      </c>
      <c r="F4214" s="1475" t="s">
        <v>3146</v>
      </c>
      <c r="G4214" s="1476"/>
      <c r="H4214" s="1477"/>
      <c r="I4214" s="424">
        <v>4</v>
      </c>
      <c r="J4214" s="417">
        <v>1</v>
      </c>
      <c r="K4214" s="954">
        <f t="shared" si="40"/>
        <v>4</v>
      </c>
      <c r="M4214" s="271"/>
      <c r="N4214" s="271"/>
      <c r="O4214" s="271"/>
    </row>
    <row r="4215" spans="3:15" s="421" customFormat="1" ht="15.6" customHeight="1">
      <c r="C4215" s="391">
        <v>2237</v>
      </c>
      <c r="D4215" s="414" t="s">
        <v>2224</v>
      </c>
      <c r="E4215" s="417">
        <v>1038475</v>
      </c>
      <c r="F4215" s="1475" t="s">
        <v>3130</v>
      </c>
      <c r="G4215" s="1476"/>
      <c r="H4215" s="1477"/>
      <c r="I4215" s="424">
        <v>31</v>
      </c>
      <c r="J4215" s="417">
        <v>1</v>
      </c>
      <c r="K4215" s="954">
        <f t="shared" si="40"/>
        <v>31</v>
      </c>
      <c r="M4215" s="271"/>
      <c r="N4215" s="271"/>
      <c r="O4215" s="271"/>
    </row>
    <row r="4216" spans="3:15" s="421" customFormat="1" ht="15.6" customHeight="1">
      <c r="C4216" s="391">
        <v>2238</v>
      </c>
      <c r="D4216" s="414" t="s">
        <v>2224</v>
      </c>
      <c r="E4216" s="417">
        <v>1038475</v>
      </c>
      <c r="F4216" s="1475" t="s">
        <v>3130</v>
      </c>
      <c r="G4216" s="1476"/>
      <c r="H4216" s="1477"/>
      <c r="I4216" s="424">
        <v>14</v>
      </c>
      <c r="J4216" s="417">
        <v>1</v>
      </c>
      <c r="K4216" s="954">
        <f t="shared" si="40"/>
        <v>14</v>
      </c>
      <c r="M4216" s="271"/>
      <c r="N4216" s="271"/>
      <c r="O4216" s="271"/>
    </row>
    <row r="4217" spans="3:15" s="421" customFormat="1" ht="15.6" customHeight="1">
      <c r="C4217" s="391">
        <v>2239</v>
      </c>
      <c r="D4217" s="414" t="s">
        <v>2224</v>
      </c>
      <c r="E4217" s="417">
        <v>1038475</v>
      </c>
      <c r="F4217" s="1475" t="s">
        <v>3130</v>
      </c>
      <c r="G4217" s="1476"/>
      <c r="H4217" s="1477"/>
      <c r="I4217" s="424">
        <v>22</v>
      </c>
      <c r="J4217" s="417">
        <v>1</v>
      </c>
      <c r="K4217" s="954">
        <f t="shared" si="40"/>
        <v>22</v>
      </c>
      <c r="M4217" s="271"/>
      <c r="N4217" s="271"/>
      <c r="O4217" s="271"/>
    </row>
    <row r="4218" spans="3:15" s="421" customFormat="1" ht="15.6" customHeight="1">
      <c r="C4218" s="391">
        <v>2240</v>
      </c>
      <c r="D4218" s="414" t="s">
        <v>2224</v>
      </c>
      <c r="E4218" s="417">
        <v>1038475</v>
      </c>
      <c r="F4218" s="1475" t="s">
        <v>3130</v>
      </c>
      <c r="G4218" s="1476"/>
      <c r="H4218" s="1477"/>
      <c r="I4218" s="424">
        <v>15</v>
      </c>
      <c r="J4218" s="417">
        <v>1</v>
      </c>
      <c r="K4218" s="954">
        <f t="shared" si="40"/>
        <v>15</v>
      </c>
      <c r="M4218" s="271"/>
      <c r="N4218" s="271"/>
      <c r="O4218" s="271"/>
    </row>
    <row r="4219" spans="3:15" s="421" customFormat="1" ht="15.6" customHeight="1">
      <c r="C4219" s="391">
        <v>2241</v>
      </c>
      <c r="D4219" s="414" t="s">
        <v>2224</v>
      </c>
      <c r="E4219" s="417">
        <v>1038475</v>
      </c>
      <c r="F4219" s="1475" t="s">
        <v>3130</v>
      </c>
      <c r="G4219" s="1476"/>
      <c r="H4219" s="1477"/>
      <c r="I4219" s="424">
        <v>26</v>
      </c>
      <c r="J4219" s="417">
        <v>1</v>
      </c>
      <c r="K4219" s="954">
        <f t="shared" si="40"/>
        <v>26</v>
      </c>
      <c r="M4219" s="271"/>
      <c r="N4219" s="271"/>
      <c r="O4219" s="271"/>
    </row>
    <row r="4220" spans="3:15" s="421" customFormat="1" ht="15.6" customHeight="1">
      <c r="C4220" s="391">
        <v>2242</v>
      </c>
      <c r="D4220" s="414" t="s">
        <v>2224</v>
      </c>
      <c r="E4220" s="417">
        <v>1038476</v>
      </c>
      <c r="F4220" s="1475" t="s">
        <v>3131</v>
      </c>
      <c r="G4220" s="1476"/>
      <c r="H4220" s="1477"/>
      <c r="I4220" s="424">
        <v>11</v>
      </c>
      <c r="J4220" s="417">
        <v>1</v>
      </c>
      <c r="K4220" s="954">
        <f t="shared" si="40"/>
        <v>11</v>
      </c>
      <c r="M4220" s="271"/>
      <c r="N4220" s="271"/>
      <c r="O4220" s="271"/>
    </row>
    <row r="4221" spans="3:15" s="421" customFormat="1" ht="15.6" customHeight="1">
      <c r="C4221" s="391">
        <v>2243</v>
      </c>
      <c r="D4221" s="414" t="s">
        <v>2224</v>
      </c>
      <c r="E4221" s="417">
        <v>1038476</v>
      </c>
      <c r="F4221" s="1475" t="s">
        <v>3131</v>
      </c>
      <c r="G4221" s="1476"/>
      <c r="H4221" s="1477"/>
      <c r="I4221" s="424">
        <v>1</v>
      </c>
      <c r="J4221" s="417">
        <v>1</v>
      </c>
      <c r="K4221" s="954">
        <f t="shared" si="40"/>
        <v>1</v>
      </c>
      <c r="M4221" s="271"/>
      <c r="N4221" s="271"/>
      <c r="O4221" s="271"/>
    </row>
    <row r="4222" spans="3:15" s="421" customFormat="1" ht="15.6" customHeight="1">
      <c r="C4222" s="391">
        <v>2244</v>
      </c>
      <c r="D4222" s="414" t="s">
        <v>2224</v>
      </c>
      <c r="E4222" s="417">
        <v>1038476</v>
      </c>
      <c r="F4222" s="1475" t="s">
        <v>3131</v>
      </c>
      <c r="G4222" s="1476"/>
      <c r="H4222" s="1477"/>
      <c r="I4222" s="424">
        <v>60</v>
      </c>
      <c r="J4222" s="417">
        <v>1</v>
      </c>
      <c r="K4222" s="954">
        <f t="shared" si="40"/>
        <v>60</v>
      </c>
      <c r="M4222" s="271"/>
      <c r="N4222" s="271"/>
      <c r="O4222" s="271"/>
    </row>
    <row r="4223" spans="3:15" s="421" customFormat="1" ht="15.6" customHeight="1">
      <c r="C4223" s="391">
        <v>2245</v>
      </c>
      <c r="D4223" s="414" t="s">
        <v>2224</v>
      </c>
      <c r="E4223" s="417">
        <v>1038476</v>
      </c>
      <c r="F4223" s="1475" t="s">
        <v>3131</v>
      </c>
      <c r="G4223" s="1476"/>
      <c r="H4223" s="1477"/>
      <c r="I4223" s="424">
        <v>10</v>
      </c>
      <c r="J4223" s="417">
        <v>1</v>
      </c>
      <c r="K4223" s="954">
        <f t="shared" si="40"/>
        <v>10</v>
      </c>
      <c r="M4223" s="271"/>
      <c r="N4223" s="271"/>
      <c r="O4223" s="271"/>
    </row>
    <row r="4224" spans="3:15" s="421" customFormat="1" ht="15.6" customHeight="1">
      <c r="C4224" s="391">
        <v>2246</v>
      </c>
      <c r="D4224" s="414" t="s">
        <v>2224</v>
      </c>
      <c r="E4224" s="417">
        <v>1038476</v>
      </c>
      <c r="F4224" s="1475" t="s">
        <v>3131</v>
      </c>
      <c r="G4224" s="1476"/>
      <c r="H4224" s="1477"/>
      <c r="I4224" s="424">
        <v>26</v>
      </c>
      <c r="J4224" s="417">
        <v>1</v>
      </c>
      <c r="K4224" s="954">
        <f t="shared" si="40"/>
        <v>26</v>
      </c>
      <c r="M4224" s="271"/>
      <c r="N4224" s="271"/>
      <c r="O4224" s="271"/>
    </row>
    <row r="4225" spans="3:15" s="421" customFormat="1" ht="15.6" customHeight="1">
      <c r="C4225" s="391">
        <v>2247</v>
      </c>
      <c r="D4225" s="414" t="s">
        <v>2224</v>
      </c>
      <c r="E4225" s="417">
        <v>1038477</v>
      </c>
      <c r="F4225" s="1475" t="s">
        <v>3147</v>
      </c>
      <c r="G4225" s="1476"/>
      <c r="H4225" s="1477"/>
      <c r="I4225" s="424">
        <v>5</v>
      </c>
      <c r="J4225" s="417">
        <v>1</v>
      </c>
      <c r="K4225" s="954">
        <f t="shared" si="40"/>
        <v>5</v>
      </c>
      <c r="M4225" s="271"/>
      <c r="N4225" s="271"/>
      <c r="O4225" s="271"/>
    </row>
    <row r="4226" spans="3:15" s="421" customFormat="1" ht="15.6" customHeight="1">
      <c r="C4226" s="391">
        <v>2248</v>
      </c>
      <c r="D4226" s="414" t="s">
        <v>2224</v>
      </c>
      <c r="E4226" s="417">
        <v>1038477</v>
      </c>
      <c r="F4226" s="1475" t="s">
        <v>3147</v>
      </c>
      <c r="G4226" s="1476"/>
      <c r="H4226" s="1477"/>
      <c r="I4226" s="424">
        <v>10</v>
      </c>
      <c r="J4226" s="417">
        <v>1</v>
      </c>
      <c r="K4226" s="954">
        <f t="shared" si="40"/>
        <v>10</v>
      </c>
      <c r="M4226" s="271"/>
      <c r="N4226" s="271"/>
      <c r="O4226" s="271"/>
    </row>
    <row r="4227" spans="3:15" s="421" customFormat="1" ht="15.6" customHeight="1">
      <c r="C4227" s="391">
        <v>2249</v>
      </c>
      <c r="D4227" s="414" t="s">
        <v>2224</v>
      </c>
      <c r="E4227" s="417">
        <v>1038477</v>
      </c>
      <c r="F4227" s="1475" t="s">
        <v>3147</v>
      </c>
      <c r="G4227" s="1476"/>
      <c r="H4227" s="1477"/>
      <c r="I4227" s="424">
        <v>20</v>
      </c>
      <c r="J4227" s="417">
        <v>1</v>
      </c>
      <c r="K4227" s="954">
        <f t="shared" si="40"/>
        <v>20</v>
      </c>
      <c r="M4227" s="271"/>
      <c r="N4227" s="271"/>
      <c r="O4227" s="271"/>
    </row>
    <row r="4228" spans="3:15" s="421" customFormat="1" ht="15.6" customHeight="1">
      <c r="C4228" s="391">
        <v>2250</v>
      </c>
      <c r="D4228" s="414" t="s">
        <v>2224</v>
      </c>
      <c r="E4228" s="417">
        <v>1038477</v>
      </c>
      <c r="F4228" s="1475" t="s">
        <v>3147</v>
      </c>
      <c r="G4228" s="1476"/>
      <c r="H4228" s="1477"/>
      <c r="I4228" s="424">
        <v>50</v>
      </c>
      <c r="J4228" s="417">
        <v>1</v>
      </c>
      <c r="K4228" s="954">
        <f t="shared" si="40"/>
        <v>50</v>
      </c>
      <c r="M4228" s="271"/>
      <c r="N4228" s="271"/>
      <c r="O4228" s="271"/>
    </row>
    <row r="4229" spans="3:15" s="421" customFormat="1" ht="15.6" customHeight="1">
      <c r="C4229" s="391">
        <v>2251</v>
      </c>
      <c r="D4229" s="414" t="s">
        <v>2224</v>
      </c>
      <c r="E4229" s="417">
        <v>1038477</v>
      </c>
      <c r="F4229" s="1475" t="s">
        <v>3147</v>
      </c>
      <c r="G4229" s="1476"/>
      <c r="H4229" s="1477"/>
      <c r="I4229" s="424">
        <v>7</v>
      </c>
      <c r="J4229" s="417">
        <v>1</v>
      </c>
      <c r="K4229" s="954">
        <f t="shared" si="40"/>
        <v>7</v>
      </c>
      <c r="M4229" s="271"/>
      <c r="N4229" s="271"/>
      <c r="O4229" s="271"/>
    </row>
    <row r="4230" spans="3:15" s="421" customFormat="1" ht="15.6" customHeight="1">
      <c r="C4230" s="391">
        <v>2252</v>
      </c>
      <c r="D4230" s="414" t="s">
        <v>2224</v>
      </c>
      <c r="E4230" s="417">
        <v>1038478</v>
      </c>
      <c r="F4230" s="1475" t="s">
        <v>3132</v>
      </c>
      <c r="G4230" s="1476"/>
      <c r="H4230" s="1477"/>
      <c r="I4230" s="424">
        <v>2</v>
      </c>
      <c r="J4230" s="417">
        <v>1</v>
      </c>
      <c r="K4230" s="954">
        <f t="shared" si="40"/>
        <v>2</v>
      </c>
      <c r="M4230" s="271"/>
      <c r="N4230" s="271"/>
      <c r="O4230" s="271"/>
    </row>
    <row r="4231" spans="3:15" s="421" customFormat="1" ht="15.6" customHeight="1">
      <c r="C4231" s="391">
        <v>2253</v>
      </c>
      <c r="D4231" s="414" t="s">
        <v>2224</v>
      </c>
      <c r="E4231" s="417">
        <v>1038478</v>
      </c>
      <c r="F4231" s="1475" t="s">
        <v>3132</v>
      </c>
      <c r="G4231" s="1476"/>
      <c r="H4231" s="1477"/>
      <c r="I4231" s="424">
        <v>4</v>
      </c>
      <c r="J4231" s="417">
        <v>1</v>
      </c>
      <c r="K4231" s="954">
        <f t="shared" si="40"/>
        <v>4</v>
      </c>
      <c r="M4231" s="271"/>
      <c r="N4231" s="271"/>
      <c r="O4231" s="271"/>
    </row>
    <row r="4232" spans="3:15" s="421" customFormat="1" ht="15.6" customHeight="1">
      <c r="C4232" s="391">
        <v>2254</v>
      </c>
      <c r="D4232" s="414" t="s">
        <v>2224</v>
      </c>
      <c r="E4232" s="417">
        <v>1038479</v>
      </c>
      <c r="F4232" s="1475" t="s">
        <v>3133</v>
      </c>
      <c r="G4232" s="1476"/>
      <c r="H4232" s="1477"/>
      <c r="I4232" s="424">
        <v>1</v>
      </c>
      <c r="J4232" s="417">
        <v>1</v>
      </c>
      <c r="K4232" s="954">
        <f t="shared" si="40"/>
        <v>1</v>
      </c>
      <c r="M4232" s="271"/>
      <c r="N4232" s="271"/>
      <c r="O4232" s="271"/>
    </row>
    <row r="4233" spans="3:15" s="421" customFormat="1" ht="15.6" customHeight="1">
      <c r="C4233" s="391">
        <v>2255</v>
      </c>
      <c r="D4233" s="414" t="s">
        <v>2224</v>
      </c>
      <c r="E4233" s="417">
        <v>1366952</v>
      </c>
      <c r="F4233" s="1475" t="s">
        <v>3148</v>
      </c>
      <c r="G4233" s="1476"/>
      <c r="H4233" s="1477"/>
      <c r="I4233" s="424">
        <v>50</v>
      </c>
      <c r="J4233" s="417">
        <v>1</v>
      </c>
      <c r="K4233" s="954">
        <f t="shared" si="40"/>
        <v>50</v>
      </c>
      <c r="M4233" s="271"/>
      <c r="N4233" s="271"/>
      <c r="O4233" s="271"/>
    </row>
    <row r="4234" spans="3:15" s="421" customFormat="1" ht="15.6" customHeight="1">
      <c r="C4234" s="391">
        <v>2256</v>
      </c>
      <c r="D4234" s="414" t="s">
        <v>2224</v>
      </c>
      <c r="E4234" s="417">
        <v>1366952</v>
      </c>
      <c r="F4234" s="1475" t="s">
        <v>3148</v>
      </c>
      <c r="G4234" s="1476"/>
      <c r="H4234" s="1477"/>
      <c r="I4234" s="424">
        <v>25</v>
      </c>
      <c r="J4234" s="417">
        <v>1</v>
      </c>
      <c r="K4234" s="954">
        <f t="shared" si="40"/>
        <v>25</v>
      </c>
      <c r="M4234" s="271"/>
      <c r="N4234" s="271"/>
      <c r="O4234" s="271"/>
    </row>
    <row r="4235" spans="3:15" s="421" customFormat="1" ht="15.6" customHeight="1">
      <c r="C4235" s="391">
        <v>2257</v>
      </c>
      <c r="D4235" s="414" t="s">
        <v>2224</v>
      </c>
      <c r="E4235" s="417">
        <v>1366953</v>
      </c>
      <c r="F4235" s="1475" t="s">
        <v>3172</v>
      </c>
      <c r="G4235" s="1476"/>
      <c r="H4235" s="1477"/>
      <c r="I4235" s="424">
        <v>99</v>
      </c>
      <c r="J4235" s="417">
        <v>1</v>
      </c>
      <c r="K4235" s="954">
        <f t="shared" si="40"/>
        <v>99</v>
      </c>
      <c r="M4235" s="271"/>
      <c r="N4235" s="271"/>
      <c r="O4235" s="271"/>
    </row>
    <row r="4236" spans="3:15" s="421" customFormat="1" ht="15.6" customHeight="1">
      <c r="C4236" s="391">
        <v>2258</v>
      </c>
      <c r="D4236" s="414" t="s">
        <v>2224</v>
      </c>
      <c r="E4236" s="417">
        <v>1366954</v>
      </c>
      <c r="F4236" s="1475" t="s">
        <v>3118</v>
      </c>
      <c r="G4236" s="1476"/>
      <c r="H4236" s="1477"/>
      <c r="I4236" s="424">
        <v>1</v>
      </c>
      <c r="J4236" s="417">
        <v>1</v>
      </c>
      <c r="K4236" s="954">
        <f t="shared" si="40"/>
        <v>1</v>
      </c>
      <c r="M4236" s="271"/>
      <c r="N4236" s="271"/>
      <c r="O4236" s="271"/>
    </row>
    <row r="4237" spans="3:15" s="421" customFormat="1" ht="15.6" customHeight="1">
      <c r="C4237" s="391">
        <v>2259</v>
      </c>
      <c r="D4237" s="414" t="s">
        <v>2224</v>
      </c>
      <c r="E4237" s="417">
        <v>1144647</v>
      </c>
      <c r="F4237" s="1475" t="s">
        <v>3305</v>
      </c>
      <c r="G4237" s="1476"/>
      <c r="H4237" s="1477"/>
      <c r="I4237" s="424">
        <v>38</v>
      </c>
      <c r="J4237" s="417">
        <v>1</v>
      </c>
      <c r="K4237" s="954">
        <f t="shared" si="40"/>
        <v>38</v>
      </c>
      <c r="M4237" s="271"/>
      <c r="N4237" s="271"/>
      <c r="O4237" s="271"/>
    </row>
    <row r="4238" spans="3:15" s="421" customFormat="1" ht="15.6" customHeight="1">
      <c r="C4238" s="391">
        <v>2260</v>
      </c>
      <c r="D4238" s="414" t="s">
        <v>2224</v>
      </c>
      <c r="E4238" s="417">
        <v>2500172</v>
      </c>
      <c r="F4238" s="1475" t="s">
        <v>3236</v>
      </c>
      <c r="G4238" s="1476"/>
      <c r="H4238" s="1477"/>
      <c r="I4238" s="424">
        <v>8</v>
      </c>
      <c r="J4238" s="417">
        <v>1</v>
      </c>
      <c r="K4238" s="954">
        <f t="shared" si="40"/>
        <v>8</v>
      </c>
      <c r="M4238" s="271"/>
      <c r="N4238" s="271"/>
      <c r="O4238" s="271"/>
    </row>
    <row r="4239" spans="3:15" s="421" customFormat="1" ht="15.6" customHeight="1">
      <c r="C4239" s="391">
        <v>2261</v>
      </c>
      <c r="D4239" s="414" t="s">
        <v>2224</v>
      </c>
      <c r="E4239" s="417">
        <v>1312106</v>
      </c>
      <c r="F4239" s="1475" t="s">
        <v>3125</v>
      </c>
      <c r="G4239" s="1476"/>
      <c r="H4239" s="1477"/>
      <c r="I4239" s="424">
        <v>81</v>
      </c>
      <c r="J4239" s="417">
        <v>0.2</v>
      </c>
      <c r="K4239" s="954">
        <f t="shared" si="40"/>
        <v>16.2</v>
      </c>
      <c r="M4239" s="271"/>
      <c r="N4239" s="271"/>
      <c r="O4239" s="271"/>
    </row>
    <row r="4240" spans="3:15" s="421" customFormat="1" ht="15.6" customHeight="1">
      <c r="C4240" s="391">
        <v>2262</v>
      </c>
      <c r="D4240" s="414" t="s">
        <v>2224</v>
      </c>
      <c r="E4240" s="417">
        <v>1312106</v>
      </c>
      <c r="F4240" s="1475" t="s">
        <v>3125</v>
      </c>
      <c r="G4240" s="1476"/>
      <c r="H4240" s="1477"/>
      <c r="I4240" s="424">
        <v>159</v>
      </c>
      <c r="J4240" s="417">
        <v>0.2</v>
      </c>
      <c r="K4240" s="954">
        <f t="shared" si="40"/>
        <v>31.8</v>
      </c>
      <c r="M4240" s="271"/>
      <c r="N4240" s="271"/>
      <c r="O4240" s="271"/>
    </row>
    <row r="4241" spans="3:15" s="421" customFormat="1" ht="15.6" customHeight="1">
      <c r="C4241" s="391">
        <v>2263</v>
      </c>
      <c r="D4241" s="414" t="s">
        <v>2224</v>
      </c>
      <c r="E4241" s="417">
        <v>1312106</v>
      </c>
      <c r="F4241" s="1475" t="s">
        <v>3125</v>
      </c>
      <c r="G4241" s="1476"/>
      <c r="H4241" s="1477"/>
      <c r="I4241" s="424">
        <v>38</v>
      </c>
      <c r="J4241" s="417">
        <v>0.2</v>
      </c>
      <c r="K4241" s="954">
        <f t="shared" si="40"/>
        <v>7.6000000000000005</v>
      </c>
      <c r="M4241" s="271"/>
      <c r="N4241" s="271"/>
      <c r="O4241" s="271"/>
    </row>
    <row r="4242" spans="3:15" s="421" customFormat="1" ht="15.6" customHeight="1">
      <c r="C4242" s="391">
        <v>2264</v>
      </c>
      <c r="D4242" s="414" t="s">
        <v>2224</v>
      </c>
      <c r="E4242" s="417">
        <v>1014505</v>
      </c>
      <c r="F4242" s="1475" t="s">
        <v>3108</v>
      </c>
      <c r="G4242" s="1476"/>
      <c r="H4242" s="1477"/>
      <c r="I4242" s="424">
        <v>27</v>
      </c>
      <c r="J4242" s="417">
        <v>0.1</v>
      </c>
      <c r="K4242" s="954">
        <f t="shared" si="40"/>
        <v>2.7</v>
      </c>
      <c r="M4242" s="271"/>
      <c r="N4242" s="271"/>
      <c r="O4242" s="271"/>
    </row>
    <row r="4243" spans="3:15" s="421" customFormat="1" ht="15.6" customHeight="1">
      <c r="C4243" s="391">
        <v>2265</v>
      </c>
      <c r="D4243" s="414" t="s">
        <v>2224</v>
      </c>
      <c r="E4243" s="417">
        <v>1014505</v>
      </c>
      <c r="F4243" s="1475" t="s">
        <v>3108</v>
      </c>
      <c r="G4243" s="1476"/>
      <c r="H4243" s="1477"/>
      <c r="I4243" s="424">
        <v>27</v>
      </c>
      <c r="J4243" s="417">
        <v>0.1</v>
      </c>
      <c r="K4243" s="954">
        <f t="shared" si="40"/>
        <v>2.7</v>
      </c>
      <c r="M4243" s="271"/>
      <c r="N4243" s="271"/>
      <c r="O4243" s="271"/>
    </row>
    <row r="4244" spans="3:15" s="421" customFormat="1" ht="15.6" customHeight="1">
      <c r="C4244" s="391">
        <v>2266</v>
      </c>
      <c r="D4244" s="414" t="s">
        <v>2224</v>
      </c>
      <c r="E4244" s="417">
        <v>1014505</v>
      </c>
      <c r="F4244" s="1475" t="s">
        <v>3108</v>
      </c>
      <c r="G4244" s="1476"/>
      <c r="H4244" s="1477"/>
      <c r="I4244" s="424">
        <v>41</v>
      </c>
      <c r="J4244" s="417">
        <v>0.1</v>
      </c>
      <c r="K4244" s="954">
        <f t="shared" si="40"/>
        <v>4.1000000000000005</v>
      </c>
      <c r="M4244" s="271"/>
      <c r="N4244" s="271"/>
      <c r="O4244" s="271"/>
    </row>
    <row r="4245" spans="3:15" s="421" customFormat="1" ht="15.6" customHeight="1">
      <c r="C4245" s="391">
        <v>2267</v>
      </c>
      <c r="D4245" s="414" t="s">
        <v>2224</v>
      </c>
      <c r="E4245" s="417">
        <v>1014505</v>
      </c>
      <c r="F4245" s="1475" t="s">
        <v>3108</v>
      </c>
      <c r="G4245" s="1476"/>
      <c r="H4245" s="1477"/>
      <c r="I4245" s="424">
        <v>41</v>
      </c>
      <c r="J4245" s="417">
        <v>0.1</v>
      </c>
      <c r="K4245" s="954">
        <f t="shared" si="40"/>
        <v>4.1000000000000005</v>
      </c>
      <c r="M4245" s="271"/>
      <c r="N4245" s="271"/>
      <c r="O4245" s="271"/>
    </row>
    <row r="4246" spans="3:15" s="421" customFormat="1" ht="15.6" customHeight="1">
      <c r="C4246" s="391">
        <v>2268</v>
      </c>
      <c r="D4246" s="414" t="s">
        <v>2224</v>
      </c>
      <c r="E4246" s="417">
        <v>1014505</v>
      </c>
      <c r="F4246" s="1475" t="s">
        <v>3108</v>
      </c>
      <c r="G4246" s="1476"/>
      <c r="H4246" s="1477"/>
      <c r="I4246" s="424">
        <v>39</v>
      </c>
      <c r="J4246" s="417">
        <v>0.1</v>
      </c>
      <c r="K4246" s="954">
        <f t="shared" si="40"/>
        <v>3.9000000000000004</v>
      </c>
      <c r="M4246" s="271"/>
      <c r="N4246" s="271"/>
      <c r="O4246" s="271"/>
    </row>
    <row r="4247" spans="3:15" s="421" customFormat="1" ht="15.6" customHeight="1">
      <c r="C4247" s="391">
        <v>2269</v>
      </c>
      <c r="D4247" s="414" t="s">
        <v>2224</v>
      </c>
      <c r="E4247" s="417">
        <v>1014505</v>
      </c>
      <c r="F4247" s="1475" t="s">
        <v>3108</v>
      </c>
      <c r="G4247" s="1476"/>
      <c r="H4247" s="1477"/>
      <c r="I4247" s="424">
        <v>20</v>
      </c>
      <c r="J4247" s="417">
        <v>0.1</v>
      </c>
      <c r="K4247" s="954">
        <f t="shared" si="40"/>
        <v>2</v>
      </c>
      <c r="M4247" s="271"/>
      <c r="N4247" s="271"/>
      <c r="O4247" s="271"/>
    </row>
    <row r="4248" spans="3:15" s="421" customFormat="1" ht="15.6" customHeight="1">
      <c r="C4248" s="391">
        <v>2270</v>
      </c>
      <c r="D4248" s="414" t="s">
        <v>2224</v>
      </c>
      <c r="E4248" s="417">
        <v>1014505</v>
      </c>
      <c r="F4248" s="1475" t="s">
        <v>3108</v>
      </c>
      <c r="G4248" s="1476"/>
      <c r="H4248" s="1477"/>
      <c r="I4248" s="424">
        <v>15</v>
      </c>
      <c r="J4248" s="417">
        <v>0.1</v>
      </c>
      <c r="K4248" s="954">
        <f t="shared" ref="K4248:K4311" si="41">I4248*J4248</f>
        <v>1.5</v>
      </c>
      <c r="M4248" s="271"/>
      <c r="N4248" s="271"/>
      <c r="O4248" s="271"/>
    </row>
    <row r="4249" spans="3:15" s="421" customFormat="1" ht="15.6" customHeight="1">
      <c r="C4249" s="391">
        <v>2271</v>
      </c>
      <c r="D4249" s="414" t="s">
        <v>2224</v>
      </c>
      <c r="E4249" s="417">
        <v>1014154</v>
      </c>
      <c r="F4249" s="1475" t="s">
        <v>3110</v>
      </c>
      <c r="G4249" s="1476"/>
      <c r="H4249" s="1477"/>
      <c r="I4249" s="424">
        <v>8</v>
      </c>
      <c r="J4249" s="417">
        <v>0.1</v>
      </c>
      <c r="K4249" s="954">
        <f t="shared" si="41"/>
        <v>0.8</v>
      </c>
      <c r="M4249" s="271"/>
      <c r="N4249" s="271"/>
      <c r="O4249" s="271"/>
    </row>
    <row r="4250" spans="3:15" s="421" customFormat="1" ht="15.6" customHeight="1">
      <c r="C4250" s="391">
        <v>2272</v>
      </c>
      <c r="D4250" s="414" t="s">
        <v>2224</v>
      </c>
      <c r="E4250" s="417">
        <v>1014154</v>
      </c>
      <c r="F4250" s="1475" t="s">
        <v>3110</v>
      </c>
      <c r="G4250" s="1476"/>
      <c r="H4250" s="1477"/>
      <c r="I4250" s="424">
        <v>16</v>
      </c>
      <c r="J4250" s="417">
        <v>0.1</v>
      </c>
      <c r="K4250" s="954">
        <f t="shared" si="41"/>
        <v>1.6</v>
      </c>
      <c r="M4250" s="271"/>
      <c r="N4250" s="271"/>
      <c r="O4250" s="271"/>
    </row>
    <row r="4251" spans="3:15" s="421" customFormat="1" ht="15.6" customHeight="1">
      <c r="C4251" s="391">
        <v>2273</v>
      </c>
      <c r="D4251" s="414" t="s">
        <v>2224</v>
      </c>
      <c r="E4251" s="417">
        <v>1014154</v>
      </c>
      <c r="F4251" s="1475" t="s">
        <v>3110</v>
      </c>
      <c r="G4251" s="1476"/>
      <c r="H4251" s="1477"/>
      <c r="I4251" s="424">
        <v>48</v>
      </c>
      <c r="J4251" s="417">
        <v>0.1</v>
      </c>
      <c r="K4251" s="954">
        <f t="shared" si="41"/>
        <v>4.8000000000000007</v>
      </c>
      <c r="M4251" s="271"/>
      <c r="N4251" s="271"/>
      <c r="O4251" s="271"/>
    </row>
    <row r="4252" spans="3:15" s="421" customFormat="1" ht="15.6" customHeight="1">
      <c r="C4252" s="391">
        <v>2274</v>
      </c>
      <c r="D4252" s="414" t="s">
        <v>2224</v>
      </c>
      <c r="E4252" s="417">
        <v>1014154</v>
      </c>
      <c r="F4252" s="1475" t="s">
        <v>3110</v>
      </c>
      <c r="G4252" s="1476"/>
      <c r="H4252" s="1477"/>
      <c r="I4252" s="424">
        <v>17</v>
      </c>
      <c r="J4252" s="417">
        <v>0.1</v>
      </c>
      <c r="K4252" s="954">
        <f t="shared" si="41"/>
        <v>1.7000000000000002</v>
      </c>
      <c r="M4252" s="271"/>
      <c r="N4252" s="271"/>
      <c r="O4252" s="271"/>
    </row>
    <row r="4253" spans="3:15" s="421" customFormat="1" ht="15.6" customHeight="1">
      <c r="C4253" s="391">
        <v>2275</v>
      </c>
      <c r="D4253" s="414" t="s">
        <v>2224</v>
      </c>
      <c r="E4253" s="417">
        <v>1014154</v>
      </c>
      <c r="F4253" s="1475" t="s">
        <v>3110</v>
      </c>
      <c r="G4253" s="1476"/>
      <c r="H4253" s="1477"/>
      <c r="I4253" s="424">
        <v>30</v>
      </c>
      <c r="J4253" s="417">
        <v>0.1</v>
      </c>
      <c r="K4253" s="954">
        <f t="shared" si="41"/>
        <v>3</v>
      </c>
      <c r="M4253" s="271"/>
      <c r="N4253" s="271"/>
      <c r="O4253" s="271"/>
    </row>
    <row r="4254" spans="3:15" s="421" customFormat="1" ht="15.6" customHeight="1">
      <c r="C4254" s="391">
        <v>2276</v>
      </c>
      <c r="D4254" s="414" t="s">
        <v>2224</v>
      </c>
      <c r="E4254" s="417">
        <v>1334499</v>
      </c>
      <c r="F4254" s="1475" t="s">
        <v>3087</v>
      </c>
      <c r="G4254" s="1476"/>
      <c r="H4254" s="1477"/>
      <c r="I4254" s="424">
        <v>396</v>
      </c>
      <c r="J4254" s="417">
        <v>0.1</v>
      </c>
      <c r="K4254" s="954">
        <f t="shared" si="41"/>
        <v>39.6</v>
      </c>
      <c r="M4254" s="271"/>
      <c r="N4254" s="271"/>
      <c r="O4254" s="271"/>
    </row>
    <row r="4255" spans="3:15" s="421" customFormat="1" ht="15.6" customHeight="1">
      <c r="C4255" s="391">
        <v>2277</v>
      </c>
      <c r="D4255" s="414" t="s">
        <v>2224</v>
      </c>
      <c r="E4255" s="417">
        <v>1334499</v>
      </c>
      <c r="F4255" s="1475" t="s">
        <v>3087</v>
      </c>
      <c r="G4255" s="1476"/>
      <c r="H4255" s="1477"/>
      <c r="I4255" s="424">
        <v>378</v>
      </c>
      <c r="J4255" s="417">
        <v>0.1</v>
      </c>
      <c r="K4255" s="954">
        <f t="shared" si="41"/>
        <v>37.800000000000004</v>
      </c>
      <c r="M4255" s="271"/>
      <c r="N4255" s="271"/>
      <c r="O4255" s="271"/>
    </row>
    <row r="4256" spans="3:15" s="421" customFormat="1" ht="15.6" customHeight="1">
      <c r="C4256" s="391">
        <v>2278</v>
      </c>
      <c r="D4256" s="414" t="s">
        <v>2224</v>
      </c>
      <c r="E4256" s="417">
        <v>1334499</v>
      </c>
      <c r="F4256" s="1475" t="s">
        <v>3087</v>
      </c>
      <c r="G4256" s="1476"/>
      <c r="H4256" s="1477"/>
      <c r="I4256" s="424">
        <v>2</v>
      </c>
      <c r="J4256" s="417">
        <v>0.1</v>
      </c>
      <c r="K4256" s="954">
        <f t="shared" si="41"/>
        <v>0.2</v>
      </c>
      <c r="M4256" s="271"/>
      <c r="N4256" s="271"/>
      <c r="O4256" s="271"/>
    </row>
    <row r="4257" spans="3:15" s="421" customFormat="1" ht="15.6" customHeight="1">
      <c r="C4257" s="391">
        <v>2279</v>
      </c>
      <c r="D4257" s="414" t="s">
        <v>2224</v>
      </c>
      <c r="E4257" s="417">
        <v>1334499</v>
      </c>
      <c r="F4257" s="1475" t="s">
        <v>3087</v>
      </c>
      <c r="G4257" s="1476"/>
      <c r="H4257" s="1477"/>
      <c r="I4257" s="424">
        <v>382</v>
      </c>
      <c r="J4257" s="417">
        <v>0.1</v>
      </c>
      <c r="K4257" s="954">
        <f t="shared" si="41"/>
        <v>38.200000000000003</v>
      </c>
      <c r="M4257" s="271"/>
      <c r="N4257" s="271"/>
      <c r="O4257" s="271"/>
    </row>
    <row r="4258" spans="3:15" s="421" customFormat="1" ht="15.6" customHeight="1">
      <c r="C4258" s="391">
        <v>2280</v>
      </c>
      <c r="D4258" s="414" t="s">
        <v>2224</v>
      </c>
      <c r="E4258" s="417">
        <v>1334499</v>
      </c>
      <c r="F4258" s="1475" t="s">
        <v>3087</v>
      </c>
      <c r="G4258" s="1476"/>
      <c r="H4258" s="1477"/>
      <c r="I4258" s="424">
        <v>16</v>
      </c>
      <c r="J4258" s="417">
        <v>0.1</v>
      </c>
      <c r="K4258" s="954">
        <f t="shared" si="41"/>
        <v>1.6</v>
      </c>
      <c r="M4258" s="271"/>
      <c r="N4258" s="271"/>
      <c r="O4258" s="271"/>
    </row>
    <row r="4259" spans="3:15" s="421" customFormat="1" ht="15.6" customHeight="1">
      <c r="C4259" s="391">
        <v>2281</v>
      </c>
      <c r="D4259" s="414" t="s">
        <v>2224</v>
      </c>
      <c r="E4259" s="417">
        <v>1334499</v>
      </c>
      <c r="F4259" s="1475" t="s">
        <v>3087</v>
      </c>
      <c r="G4259" s="1476"/>
      <c r="H4259" s="1477"/>
      <c r="I4259" s="424">
        <v>3</v>
      </c>
      <c r="J4259" s="417">
        <v>0.1</v>
      </c>
      <c r="K4259" s="954">
        <f t="shared" si="41"/>
        <v>0.30000000000000004</v>
      </c>
      <c r="M4259" s="271"/>
      <c r="N4259" s="271"/>
      <c r="O4259" s="271"/>
    </row>
    <row r="4260" spans="3:15" s="421" customFormat="1" ht="15.6" customHeight="1">
      <c r="C4260" s="391">
        <v>2282</v>
      </c>
      <c r="D4260" s="414" t="s">
        <v>2224</v>
      </c>
      <c r="E4260" s="417">
        <v>1334499</v>
      </c>
      <c r="F4260" s="1475" t="s">
        <v>3087</v>
      </c>
      <c r="G4260" s="1476"/>
      <c r="H4260" s="1477"/>
      <c r="I4260" s="424">
        <v>388</v>
      </c>
      <c r="J4260" s="417">
        <v>0.1</v>
      </c>
      <c r="K4260" s="954">
        <f t="shared" si="41"/>
        <v>38.800000000000004</v>
      </c>
      <c r="M4260" s="271"/>
      <c r="N4260" s="271"/>
      <c r="O4260" s="271"/>
    </row>
    <row r="4261" spans="3:15" s="421" customFormat="1" ht="15.6" customHeight="1">
      <c r="C4261" s="391">
        <v>2283</v>
      </c>
      <c r="D4261" s="414" t="s">
        <v>2224</v>
      </c>
      <c r="E4261" s="417">
        <v>1334499</v>
      </c>
      <c r="F4261" s="1475" t="s">
        <v>3087</v>
      </c>
      <c r="G4261" s="1476"/>
      <c r="H4261" s="1477"/>
      <c r="I4261" s="424">
        <v>40</v>
      </c>
      <c r="J4261" s="417">
        <v>0.1</v>
      </c>
      <c r="K4261" s="954">
        <f t="shared" si="41"/>
        <v>4</v>
      </c>
      <c r="M4261" s="271"/>
      <c r="N4261" s="271"/>
      <c r="O4261" s="271"/>
    </row>
    <row r="4262" spans="3:15" s="421" customFormat="1" ht="15.6" customHeight="1">
      <c r="C4262" s="391">
        <v>2284</v>
      </c>
      <c r="D4262" s="414" t="s">
        <v>2224</v>
      </c>
      <c r="E4262" s="417">
        <v>1334499</v>
      </c>
      <c r="F4262" s="1475" t="s">
        <v>3087</v>
      </c>
      <c r="G4262" s="1476"/>
      <c r="H4262" s="1477"/>
      <c r="I4262" s="424">
        <v>42</v>
      </c>
      <c r="J4262" s="417">
        <v>0.1</v>
      </c>
      <c r="K4262" s="954">
        <f t="shared" si="41"/>
        <v>4.2</v>
      </c>
      <c r="M4262" s="271"/>
      <c r="N4262" s="271"/>
      <c r="O4262" s="271"/>
    </row>
    <row r="4263" spans="3:15" s="421" customFormat="1" ht="15.6" customHeight="1">
      <c r="C4263" s="391">
        <v>2285</v>
      </c>
      <c r="D4263" s="414" t="s">
        <v>2224</v>
      </c>
      <c r="E4263" s="417">
        <v>1334499</v>
      </c>
      <c r="F4263" s="1475" t="s">
        <v>3087</v>
      </c>
      <c r="G4263" s="1476"/>
      <c r="H4263" s="1477"/>
      <c r="I4263" s="424">
        <v>18</v>
      </c>
      <c r="J4263" s="417">
        <v>0.1</v>
      </c>
      <c r="K4263" s="954">
        <f t="shared" si="41"/>
        <v>1.8</v>
      </c>
      <c r="M4263" s="271"/>
      <c r="N4263" s="271"/>
      <c r="O4263" s="271"/>
    </row>
    <row r="4264" spans="3:15" s="421" customFormat="1" ht="15.6" customHeight="1">
      <c r="C4264" s="391">
        <v>2286</v>
      </c>
      <c r="D4264" s="414" t="s">
        <v>2224</v>
      </c>
      <c r="E4264" s="417">
        <v>1334499</v>
      </c>
      <c r="F4264" s="1475" t="s">
        <v>3087</v>
      </c>
      <c r="G4264" s="1476"/>
      <c r="H4264" s="1477"/>
      <c r="I4264" s="424">
        <v>27</v>
      </c>
      <c r="J4264" s="417">
        <v>0.1</v>
      </c>
      <c r="K4264" s="954">
        <f t="shared" si="41"/>
        <v>2.7</v>
      </c>
      <c r="M4264" s="271"/>
      <c r="N4264" s="271"/>
      <c r="O4264" s="271"/>
    </row>
    <row r="4265" spans="3:15" s="421" customFormat="1" ht="15.6" customHeight="1">
      <c r="C4265" s="391">
        <v>2287</v>
      </c>
      <c r="D4265" s="414" t="s">
        <v>2224</v>
      </c>
      <c r="E4265" s="417">
        <v>1334497</v>
      </c>
      <c r="F4265" s="1475" t="s">
        <v>3089</v>
      </c>
      <c r="G4265" s="1476"/>
      <c r="H4265" s="1477"/>
      <c r="I4265" s="424">
        <v>41</v>
      </c>
      <c r="J4265" s="417">
        <v>0.1</v>
      </c>
      <c r="K4265" s="954">
        <f t="shared" si="41"/>
        <v>4.1000000000000005</v>
      </c>
      <c r="M4265" s="271"/>
      <c r="N4265" s="271"/>
      <c r="O4265" s="271"/>
    </row>
    <row r="4266" spans="3:15" s="421" customFormat="1" ht="15.6" customHeight="1">
      <c r="C4266" s="391">
        <v>2288</v>
      </c>
      <c r="D4266" s="414" t="s">
        <v>2224</v>
      </c>
      <c r="E4266" s="417">
        <v>1334497</v>
      </c>
      <c r="F4266" s="1475" t="s">
        <v>3089</v>
      </c>
      <c r="G4266" s="1476"/>
      <c r="H4266" s="1477"/>
      <c r="I4266" s="424">
        <v>82</v>
      </c>
      <c r="J4266" s="417">
        <v>0.1</v>
      </c>
      <c r="K4266" s="954">
        <f t="shared" si="41"/>
        <v>8.2000000000000011</v>
      </c>
      <c r="M4266" s="271"/>
      <c r="N4266" s="271"/>
      <c r="O4266" s="271"/>
    </row>
    <row r="4267" spans="3:15" s="421" customFormat="1" ht="15.6" customHeight="1">
      <c r="C4267" s="391">
        <v>2289</v>
      </c>
      <c r="D4267" s="414" t="s">
        <v>2224</v>
      </c>
      <c r="E4267" s="417">
        <v>1048016</v>
      </c>
      <c r="F4267" s="1475" t="s">
        <v>5716</v>
      </c>
      <c r="G4267" s="1476"/>
      <c r="H4267" s="1477"/>
      <c r="I4267" s="424">
        <v>2</v>
      </c>
      <c r="J4267" s="417">
        <v>0.2</v>
      </c>
      <c r="K4267" s="954">
        <f t="shared" si="41"/>
        <v>0.4</v>
      </c>
      <c r="M4267" s="271"/>
      <c r="N4267" s="271"/>
      <c r="O4267" s="271"/>
    </row>
    <row r="4268" spans="3:15" s="421" customFormat="1" ht="15.6" customHeight="1">
      <c r="C4268" s="391">
        <v>2290</v>
      </c>
      <c r="D4268" s="414" t="s">
        <v>2224</v>
      </c>
      <c r="E4268" s="417">
        <v>1048016</v>
      </c>
      <c r="F4268" s="1475" t="s">
        <v>5716</v>
      </c>
      <c r="G4268" s="1476"/>
      <c r="H4268" s="1477"/>
      <c r="I4268" s="424">
        <v>2</v>
      </c>
      <c r="J4268" s="417">
        <v>0.2</v>
      </c>
      <c r="K4268" s="954">
        <f t="shared" si="41"/>
        <v>0.4</v>
      </c>
      <c r="M4268" s="271"/>
      <c r="N4268" s="271"/>
      <c r="O4268" s="271"/>
    </row>
    <row r="4269" spans="3:15" s="421" customFormat="1" ht="15.6" customHeight="1">
      <c r="C4269" s="391">
        <v>2291</v>
      </c>
      <c r="D4269" s="414" t="s">
        <v>2224</v>
      </c>
      <c r="E4269" s="417">
        <v>1048016</v>
      </c>
      <c r="F4269" s="1475" t="s">
        <v>5716</v>
      </c>
      <c r="G4269" s="1476"/>
      <c r="H4269" s="1477"/>
      <c r="I4269" s="424">
        <v>5</v>
      </c>
      <c r="J4269" s="417">
        <v>0.2</v>
      </c>
      <c r="K4269" s="954">
        <f t="shared" si="41"/>
        <v>1</v>
      </c>
      <c r="M4269" s="271"/>
      <c r="N4269" s="271"/>
      <c r="O4269" s="271"/>
    </row>
    <row r="4270" spans="3:15" s="421" customFormat="1" ht="15.6" customHeight="1">
      <c r="C4270" s="391">
        <v>2292</v>
      </c>
      <c r="D4270" s="414" t="s">
        <v>2224</v>
      </c>
      <c r="E4270" s="417">
        <v>1149896</v>
      </c>
      <c r="F4270" s="1475" t="s">
        <v>3111</v>
      </c>
      <c r="G4270" s="1476"/>
      <c r="H4270" s="1477"/>
      <c r="I4270" s="424">
        <v>15</v>
      </c>
      <c r="J4270" s="417">
        <v>0.2</v>
      </c>
      <c r="K4270" s="954">
        <f t="shared" si="41"/>
        <v>3</v>
      </c>
      <c r="M4270" s="271"/>
      <c r="N4270" s="271"/>
      <c r="O4270" s="271"/>
    </row>
    <row r="4271" spans="3:15" s="421" customFormat="1" ht="15.6" customHeight="1">
      <c r="C4271" s="391">
        <v>2293</v>
      </c>
      <c r="D4271" s="414" t="s">
        <v>2224</v>
      </c>
      <c r="E4271" s="417">
        <v>1149896</v>
      </c>
      <c r="F4271" s="1475" t="s">
        <v>3111</v>
      </c>
      <c r="G4271" s="1476"/>
      <c r="H4271" s="1477"/>
      <c r="I4271" s="424">
        <v>54</v>
      </c>
      <c r="J4271" s="417">
        <v>0.2</v>
      </c>
      <c r="K4271" s="954">
        <f t="shared" si="41"/>
        <v>10.8</v>
      </c>
      <c r="M4271" s="271"/>
      <c r="N4271" s="271"/>
      <c r="O4271" s="271"/>
    </row>
    <row r="4272" spans="3:15" s="421" customFormat="1" ht="15.6" customHeight="1">
      <c r="C4272" s="391">
        <v>2294</v>
      </c>
      <c r="D4272" s="414" t="s">
        <v>2224</v>
      </c>
      <c r="E4272" s="417">
        <v>1149896</v>
      </c>
      <c r="F4272" s="1475" t="s">
        <v>3111</v>
      </c>
      <c r="G4272" s="1476"/>
      <c r="H4272" s="1477"/>
      <c r="I4272" s="424">
        <v>78</v>
      </c>
      <c r="J4272" s="417">
        <v>0.2</v>
      </c>
      <c r="K4272" s="954">
        <f t="shared" si="41"/>
        <v>15.600000000000001</v>
      </c>
      <c r="M4272" s="271"/>
      <c r="N4272" s="271"/>
      <c r="O4272" s="271"/>
    </row>
    <row r="4273" spans="3:15" s="421" customFormat="1" ht="15.6" customHeight="1">
      <c r="C4273" s="391">
        <v>2295</v>
      </c>
      <c r="D4273" s="414" t="s">
        <v>2224</v>
      </c>
      <c r="E4273" s="417">
        <v>1149896</v>
      </c>
      <c r="F4273" s="1475" t="s">
        <v>3111</v>
      </c>
      <c r="G4273" s="1476"/>
      <c r="H4273" s="1477"/>
      <c r="I4273" s="424">
        <v>82</v>
      </c>
      <c r="J4273" s="417">
        <v>0.2</v>
      </c>
      <c r="K4273" s="954">
        <f t="shared" si="41"/>
        <v>16.400000000000002</v>
      </c>
      <c r="M4273" s="271"/>
      <c r="N4273" s="271"/>
      <c r="O4273" s="271"/>
    </row>
    <row r="4274" spans="3:15" s="421" customFormat="1" ht="15.6" customHeight="1">
      <c r="C4274" s="391">
        <v>2296</v>
      </c>
      <c r="D4274" s="414" t="s">
        <v>2224</v>
      </c>
      <c r="E4274" s="417">
        <v>1149896</v>
      </c>
      <c r="F4274" s="1475" t="s">
        <v>3111</v>
      </c>
      <c r="G4274" s="1476"/>
      <c r="H4274" s="1477"/>
      <c r="I4274" s="424">
        <v>52</v>
      </c>
      <c r="J4274" s="417">
        <v>0.2</v>
      </c>
      <c r="K4274" s="954">
        <f t="shared" si="41"/>
        <v>10.4</v>
      </c>
      <c r="M4274" s="271"/>
      <c r="N4274" s="271"/>
      <c r="O4274" s="271"/>
    </row>
    <row r="4275" spans="3:15" s="421" customFormat="1" ht="15.6" customHeight="1">
      <c r="C4275" s="391">
        <v>2297</v>
      </c>
      <c r="D4275" s="414" t="s">
        <v>2224</v>
      </c>
      <c r="E4275" s="417">
        <v>1149896</v>
      </c>
      <c r="F4275" s="1475" t="s">
        <v>3111</v>
      </c>
      <c r="G4275" s="1476"/>
      <c r="H4275" s="1477"/>
      <c r="I4275" s="424">
        <v>82</v>
      </c>
      <c r="J4275" s="417">
        <v>0.2</v>
      </c>
      <c r="K4275" s="954">
        <f t="shared" si="41"/>
        <v>16.400000000000002</v>
      </c>
      <c r="M4275" s="271"/>
      <c r="N4275" s="271"/>
      <c r="O4275" s="271"/>
    </row>
    <row r="4276" spans="3:15" s="421" customFormat="1" ht="15.6" customHeight="1">
      <c r="C4276" s="391">
        <v>2298</v>
      </c>
      <c r="D4276" s="414" t="s">
        <v>2224</v>
      </c>
      <c r="E4276" s="417">
        <v>1149896</v>
      </c>
      <c r="F4276" s="1475" t="s">
        <v>3111</v>
      </c>
      <c r="G4276" s="1476"/>
      <c r="H4276" s="1477"/>
      <c r="I4276" s="424">
        <v>52</v>
      </c>
      <c r="J4276" s="417">
        <v>0.2</v>
      </c>
      <c r="K4276" s="954">
        <f t="shared" si="41"/>
        <v>10.4</v>
      </c>
      <c r="M4276" s="271"/>
      <c r="N4276" s="271"/>
      <c r="O4276" s="271"/>
    </row>
    <row r="4277" spans="3:15" s="421" customFormat="1" ht="15.6" customHeight="1">
      <c r="C4277" s="391">
        <v>2299</v>
      </c>
      <c r="D4277" s="414" t="s">
        <v>2224</v>
      </c>
      <c r="E4277" s="417">
        <v>1149896</v>
      </c>
      <c r="F4277" s="1475" t="s">
        <v>3111</v>
      </c>
      <c r="G4277" s="1476"/>
      <c r="H4277" s="1477"/>
      <c r="I4277" s="424">
        <v>20</v>
      </c>
      <c r="J4277" s="417">
        <v>0.2</v>
      </c>
      <c r="K4277" s="954">
        <f t="shared" si="41"/>
        <v>4</v>
      </c>
      <c r="M4277" s="271"/>
      <c r="N4277" s="271"/>
      <c r="O4277" s="271"/>
    </row>
    <row r="4278" spans="3:15" s="421" customFormat="1" ht="15.6" customHeight="1">
      <c r="C4278" s="391">
        <v>2300</v>
      </c>
      <c r="D4278" s="414" t="s">
        <v>2224</v>
      </c>
      <c r="E4278" s="417">
        <v>1149896</v>
      </c>
      <c r="F4278" s="1475" t="s">
        <v>3111</v>
      </c>
      <c r="G4278" s="1476"/>
      <c r="H4278" s="1477"/>
      <c r="I4278" s="424">
        <v>40</v>
      </c>
      <c r="J4278" s="417">
        <v>0.2</v>
      </c>
      <c r="K4278" s="954">
        <f t="shared" si="41"/>
        <v>8</v>
      </c>
      <c r="M4278" s="271"/>
      <c r="N4278" s="271"/>
      <c r="O4278" s="271"/>
    </row>
    <row r="4279" spans="3:15" s="421" customFormat="1" ht="15.6" customHeight="1">
      <c r="C4279" s="391">
        <v>2301</v>
      </c>
      <c r="D4279" s="414" t="s">
        <v>2224</v>
      </c>
      <c r="E4279" s="417">
        <v>1071608</v>
      </c>
      <c r="F4279" s="1475" t="s">
        <v>3092</v>
      </c>
      <c r="G4279" s="1476"/>
      <c r="H4279" s="1477"/>
      <c r="I4279" s="424">
        <v>382</v>
      </c>
      <c r="J4279" s="417">
        <v>0.2</v>
      </c>
      <c r="K4279" s="954">
        <f t="shared" si="41"/>
        <v>76.400000000000006</v>
      </c>
      <c r="M4279" s="271"/>
      <c r="N4279" s="271"/>
      <c r="O4279" s="271"/>
    </row>
    <row r="4280" spans="3:15" s="421" customFormat="1" ht="15.6" customHeight="1">
      <c r="C4280" s="391">
        <v>2302</v>
      </c>
      <c r="D4280" s="414" t="s">
        <v>2224</v>
      </c>
      <c r="E4280" s="417">
        <v>1071608</v>
      </c>
      <c r="F4280" s="1475" t="s">
        <v>3092</v>
      </c>
      <c r="G4280" s="1476"/>
      <c r="H4280" s="1477"/>
      <c r="I4280" s="424">
        <v>16</v>
      </c>
      <c r="J4280" s="417">
        <v>0.2</v>
      </c>
      <c r="K4280" s="954">
        <f t="shared" si="41"/>
        <v>3.2</v>
      </c>
      <c r="M4280" s="271"/>
      <c r="N4280" s="271"/>
      <c r="O4280" s="271"/>
    </row>
    <row r="4281" spans="3:15" s="421" customFormat="1" ht="15.6" customHeight="1">
      <c r="C4281" s="391">
        <v>2303</v>
      </c>
      <c r="D4281" s="414" t="s">
        <v>2224</v>
      </c>
      <c r="E4281" s="417">
        <v>1071608</v>
      </c>
      <c r="F4281" s="1475" t="s">
        <v>3092</v>
      </c>
      <c r="G4281" s="1476"/>
      <c r="H4281" s="1477"/>
      <c r="I4281" s="424">
        <v>5</v>
      </c>
      <c r="J4281" s="417">
        <v>0.2</v>
      </c>
      <c r="K4281" s="954">
        <f t="shared" si="41"/>
        <v>1</v>
      </c>
      <c r="M4281" s="271"/>
      <c r="N4281" s="271"/>
      <c r="O4281" s="271"/>
    </row>
    <row r="4282" spans="3:15" s="421" customFormat="1" ht="15.6" customHeight="1">
      <c r="C4282" s="391">
        <v>2304</v>
      </c>
      <c r="D4282" s="414" t="s">
        <v>2224</v>
      </c>
      <c r="E4282" s="417">
        <v>1071608</v>
      </c>
      <c r="F4282" s="1475" t="s">
        <v>3092</v>
      </c>
      <c r="G4282" s="1476"/>
      <c r="H4282" s="1477"/>
      <c r="I4282" s="424">
        <v>35</v>
      </c>
      <c r="J4282" s="417">
        <v>0.2</v>
      </c>
      <c r="K4282" s="954">
        <f t="shared" si="41"/>
        <v>7</v>
      </c>
      <c r="M4282" s="271"/>
      <c r="N4282" s="271"/>
      <c r="O4282" s="271"/>
    </row>
    <row r="4283" spans="3:15" s="421" customFormat="1" ht="15.6" customHeight="1">
      <c r="C4283" s="391">
        <v>2305</v>
      </c>
      <c r="D4283" s="414" t="s">
        <v>2224</v>
      </c>
      <c r="E4283" s="417">
        <v>1071608</v>
      </c>
      <c r="F4283" s="1475" t="s">
        <v>3092</v>
      </c>
      <c r="G4283" s="1476"/>
      <c r="H4283" s="1477"/>
      <c r="I4283" s="424">
        <v>24</v>
      </c>
      <c r="J4283" s="417">
        <v>0.2</v>
      </c>
      <c r="K4283" s="954">
        <f t="shared" si="41"/>
        <v>4.8000000000000007</v>
      </c>
      <c r="M4283" s="271"/>
      <c r="N4283" s="271"/>
      <c r="O4283" s="271"/>
    </row>
    <row r="4284" spans="3:15" s="421" customFormat="1" ht="15.6" customHeight="1">
      <c r="C4284" s="391">
        <v>2306</v>
      </c>
      <c r="D4284" s="414" t="s">
        <v>2224</v>
      </c>
      <c r="E4284" s="417">
        <v>1071608</v>
      </c>
      <c r="F4284" s="1475" t="s">
        <v>3092</v>
      </c>
      <c r="G4284" s="1476"/>
      <c r="H4284" s="1477"/>
      <c r="I4284" s="424">
        <v>3</v>
      </c>
      <c r="J4284" s="417">
        <v>0.2</v>
      </c>
      <c r="K4284" s="954">
        <f t="shared" si="41"/>
        <v>0.60000000000000009</v>
      </c>
      <c r="M4284" s="271"/>
      <c r="N4284" s="271"/>
      <c r="O4284" s="271"/>
    </row>
    <row r="4285" spans="3:15" s="421" customFormat="1" ht="15.6" customHeight="1">
      <c r="C4285" s="391">
        <v>2307</v>
      </c>
      <c r="D4285" s="414" t="s">
        <v>2224</v>
      </c>
      <c r="E4285" s="417">
        <v>1071608</v>
      </c>
      <c r="F4285" s="1475" t="s">
        <v>3092</v>
      </c>
      <c r="G4285" s="1476"/>
      <c r="H4285" s="1477"/>
      <c r="I4285" s="424">
        <v>16</v>
      </c>
      <c r="J4285" s="417">
        <v>0.2</v>
      </c>
      <c r="K4285" s="954">
        <f t="shared" si="41"/>
        <v>3.2</v>
      </c>
      <c r="M4285" s="271"/>
      <c r="N4285" s="271"/>
      <c r="O4285" s="271"/>
    </row>
    <row r="4286" spans="3:15" s="421" customFormat="1" ht="15.6" customHeight="1">
      <c r="C4286" s="391">
        <v>2308</v>
      </c>
      <c r="D4286" s="414" t="s">
        <v>2224</v>
      </c>
      <c r="E4286" s="417">
        <v>1071608</v>
      </c>
      <c r="F4286" s="1475" t="s">
        <v>3092</v>
      </c>
      <c r="G4286" s="1476"/>
      <c r="H4286" s="1477"/>
      <c r="I4286" s="424">
        <v>30</v>
      </c>
      <c r="J4286" s="417">
        <v>0.2</v>
      </c>
      <c r="K4286" s="954">
        <f t="shared" si="41"/>
        <v>6</v>
      </c>
      <c r="M4286" s="271"/>
      <c r="N4286" s="271"/>
      <c r="O4286" s="271"/>
    </row>
    <row r="4287" spans="3:15" s="421" customFormat="1" ht="15.6" customHeight="1">
      <c r="C4287" s="391">
        <v>2309</v>
      </c>
      <c r="D4287" s="414" t="s">
        <v>2224</v>
      </c>
      <c r="E4287" s="417">
        <v>1071608</v>
      </c>
      <c r="F4287" s="1475" t="s">
        <v>3092</v>
      </c>
      <c r="G4287" s="1476"/>
      <c r="H4287" s="1477"/>
      <c r="I4287" s="424">
        <v>15</v>
      </c>
      <c r="J4287" s="417">
        <v>0.2</v>
      </c>
      <c r="K4287" s="954">
        <f t="shared" si="41"/>
        <v>3</v>
      </c>
      <c r="M4287" s="271"/>
      <c r="N4287" s="271"/>
      <c r="O4287" s="271"/>
    </row>
    <row r="4288" spans="3:15" s="421" customFormat="1" ht="15.6" customHeight="1">
      <c r="C4288" s="391">
        <v>2310</v>
      </c>
      <c r="D4288" s="414" t="s">
        <v>2224</v>
      </c>
      <c r="E4288" s="417">
        <v>1071608</v>
      </c>
      <c r="F4288" s="1475" t="s">
        <v>3092</v>
      </c>
      <c r="G4288" s="1476"/>
      <c r="H4288" s="1477"/>
      <c r="I4288" s="424">
        <v>30</v>
      </c>
      <c r="J4288" s="417">
        <v>0.2</v>
      </c>
      <c r="K4288" s="954">
        <f t="shared" si="41"/>
        <v>6</v>
      </c>
      <c r="M4288" s="271"/>
      <c r="N4288" s="271"/>
      <c r="O4288" s="271"/>
    </row>
    <row r="4289" spans="3:15" s="421" customFormat="1" ht="15.6" customHeight="1">
      <c r="C4289" s="391">
        <v>2311</v>
      </c>
      <c r="D4289" s="414" t="s">
        <v>2224</v>
      </c>
      <c r="E4289" s="417">
        <v>1071608</v>
      </c>
      <c r="F4289" s="1475" t="s">
        <v>3092</v>
      </c>
      <c r="G4289" s="1476"/>
      <c r="H4289" s="1477"/>
      <c r="I4289" s="424">
        <v>25</v>
      </c>
      <c r="J4289" s="417">
        <v>0.2</v>
      </c>
      <c r="K4289" s="954">
        <f t="shared" si="41"/>
        <v>5</v>
      </c>
      <c r="M4289" s="271"/>
      <c r="N4289" s="271"/>
      <c r="O4289" s="271"/>
    </row>
    <row r="4290" spans="3:15" s="421" customFormat="1" ht="15.6" customHeight="1">
      <c r="C4290" s="391">
        <v>2312</v>
      </c>
      <c r="D4290" s="414" t="s">
        <v>2224</v>
      </c>
      <c r="E4290" s="417">
        <v>1071608</v>
      </c>
      <c r="F4290" s="1475" t="s">
        <v>3092</v>
      </c>
      <c r="G4290" s="1476"/>
      <c r="H4290" s="1477"/>
      <c r="I4290" s="424">
        <v>31</v>
      </c>
      <c r="J4290" s="417">
        <v>0.2</v>
      </c>
      <c r="K4290" s="954">
        <f t="shared" si="41"/>
        <v>6.2</v>
      </c>
      <c r="M4290" s="271"/>
      <c r="N4290" s="271"/>
      <c r="O4290" s="271"/>
    </row>
    <row r="4291" spans="3:15" s="421" customFormat="1" ht="15.6" customHeight="1">
      <c r="C4291" s="391">
        <v>2313</v>
      </c>
      <c r="D4291" s="414" t="s">
        <v>2224</v>
      </c>
      <c r="E4291" s="417">
        <v>1071608</v>
      </c>
      <c r="F4291" s="1475" t="s">
        <v>3092</v>
      </c>
      <c r="G4291" s="1476"/>
      <c r="H4291" s="1477"/>
      <c r="I4291" s="424">
        <v>16</v>
      </c>
      <c r="J4291" s="417">
        <v>0.2</v>
      </c>
      <c r="K4291" s="954">
        <f t="shared" si="41"/>
        <v>3.2</v>
      </c>
      <c r="M4291" s="271"/>
      <c r="N4291" s="271"/>
      <c r="O4291" s="271"/>
    </row>
    <row r="4292" spans="3:15" s="421" customFormat="1" ht="15.6" customHeight="1">
      <c r="C4292" s="391">
        <v>2314</v>
      </c>
      <c r="D4292" s="414" t="s">
        <v>2224</v>
      </c>
      <c r="E4292" s="417">
        <v>1071608</v>
      </c>
      <c r="F4292" s="1475" t="s">
        <v>3092</v>
      </c>
      <c r="G4292" s="1476"/>
      <c r="H4292" s="1477"/>
      <c r="I4292" s="424">
        <v>20</v>
      </c>
      <c r="J4292" s="417">
        <v>0.2</v>
      </c>
      <c r="K4292" s="954">
        <f t="shared" si="41"/>
        <v>4</v>
      </c>
      <c r="M4292" s="271"/>
      <c r="N4292" s="271"/>
      <c r="O4292" s="271"/>
    </row>
    <row r="4293" spans="3:15" s="421" customFormat="1" ht="15.6" customHeight="1">
      <c r="C4293" s="391">
        <v>2315</v>
      </c>
      <c r="D4293" s="414" t="s">
        <v>2224</v>
      </c>
      <c r="E4293" s="417">
        <v>1071607</v>
      </c>
      <c r="F4293" s="1475" t="s">
        <v>3093</v>
      </c>
      <c r="G4293" s="1476"/>
      <c r="H4293" s="1477"/>
      <c r="I4293" s="424">
        <v>388</v>
      </c>
      <c r="J4293" s="417">
        <v>0.2</v>
      </c>
      <c r="K4293" s="954">
        <f t="shared" si="41"/>
        <v>77.600000000000009</v>
      </c>
      <c r="M4293" s="271"/>
      <c r="N4293" s="271"/>
      <c r="O4293" s="271"/>
    </row>
    <row r="4294" spans="3:15" s="421" customFormat="1" ht="15.6" customHeight="1">
      <c r="C4294" s="391">
        <v>2316</v>
      </c>
      <c r="D4294" s="414" t="s">
        <v>2224</v>
      </c>
      <c r="E4294" s="417">
        <v>1071607</v>
      </c>
      <c r="F4294" s="1475" t="s">
        <v>3093</v>
      </c>
      <c r="G4294" s="1476"/>
      <c r="H4294" s="1477"/>
      <c r="I4294" s="424">
        <v>11</v>
      </c>
      <c r="J4294" s="417">
        <v>0.2</v>
      </c>
      <c r="K4294" s="954">
        <f t="shared" si="41"/>
        <v>2.2000000000000002</v>
      </c>
      <c r="M4294" s="271"/>
      <c r="N4294" s="271"/>
      <c r="O4294" s="271"/>
    </row>
    <row r="4295" spans="3:15" s="421" customFormat="1" ht="15.6" customHeight="1">
      <c r="C4295" s="391">
        <v>2317</v>
      </c>
      <c r="D4295" s="414" t="s">
        <v>2224</v>
      </c>
      <c r="E4295" s="417">
        <v>1071607</v>
      </c>
      <c r="F4295" s="1475" t="s">
        <v>3093</v>
      </c>
      <c r="G4295" s="1476"/>
      <c r="H4295" s="1477"/>
      <c r="I4295" s="424">
        <v>350</v>
      </c>
      <c r="J4295" s="417">
        <v>0.2</v>
      </c>
      <c r="K4295" s="954">
        <f t="shared" si="41"/>
        <v>70</v>
      </c>
      <c r="M4295" s="271"/>
      <c r="N4295" s="271"/>
      <c r="O4295" s="271"/>
    </row>
    <row r="4296" spans="3:15" s="421" customFormat="1" ht="15.6" customHeight="1">
      <c r="C4296" s="391">
        <v>2318</v>
      </c>
      <c r="D4296" s="414" t="s">
        <v>2224</v>
      </c>
      <c r="E4296" s="417">
        <v>1071607</v>
      </c>
      <c r="F4296" s="1475" t="s">
        <v>3093</v>
      </c>
      <c r="G4296" s="1476"/>
      <c r="H4296" s="1477"/>
      <c r="I4296" s="424">
        <v>11</v>
      </c>
      <c r="J4296" s="417">
        <v>0.2</v>
      </c>
      <c r="K4296" s="954">
        <f t="shared" si="41"/>
        <v>2.2000000000000002</v>
      </c>
      <c r="M4296" s="271"/>
      <c r="N4296" s="271"/>
      <c r="O4296" s="271"/>
    </row>
    <row r="4297" spans="3:15" s="421" customFormat="1" ht="15.6" customHeight="1">
      <c r="C4297" s="391">
        <v>2319</v>
      </c>
      <c r="D4297" s="414" t="s">
        <v>2224</v>
      </c>
      <c r="E4297" s="417">
        <v>1071607</v>
      </c>
      <c r="F4297" s="1475" t="s">
        <v>3093</v>
      </c>
      <c r="G4297" s="1476"/>
      <c r="H4297" s="1477"/>
      <c r="I4297" s="424">
        <v>37</v>
      </c>
      <c r="J4297" s="417">
        <v>0.2</v>
      </c>
      <c r="K4297" s="954">
        <f t="shared" si="41"/>
        <v>7.4</v>
      </c>
      <c r="M4297" s="271"/>
      <c r="N4297" s="271"/>
      <c r="O4297" s="271"/>
    </row>
    <row r="4298" spans="3:15" s="421" customFormat="1" ht="15.6" customHeight="1">
      <c r="C4298" s="391">
        <v>2320</v>
      </c>
      <c r="D4298" s="414" t="s">
        <v>2224</v>
      </c>
      <c r="E4298" s="417">
        <v>1071607</v>
      </c>
      <c r="F4298" s="1475" t="s">
        <v>3093</v>
      </c>
      <c r="G4298" s="1476"/>
      <c r="H4298" s="1477"/>
      <c r="I4298" s="424">
        <v>40</v>
      </c>
      <c r="J4298" s="417">
        <v>0.2</v>
      </c>
      <c r="K4298" s="954">
        <f t="shared" si="41"/>
        <v>8</v>
      </c>
      <c r="M4298" s="271"/>
      <c r="N4298" s="271"/>
      <c r="O4298" s="271"/>
    </row>
    <row r="4299" spans="3:15" s="421" customFormat="1" ht="15.6" customHeight="1">
      <c r="C4299" s="391">
        <v>2321</v>
      </c>
      <c r="D4299" s="414" t="s">
        <v>2224</v>
      </c>
      <c r="E4299" s="417">
        <v>1071607</v>
      </c>
      <c r="F4299" s="1475" t="s">
        <v>3093</v>
      </c>
      <c r="G4299" s="1476"/>
      <c r="H4299" s="1477"/>
      <c r="I4299" s="424">
        <v>1</v>
      </c>
      <c r="J4299" s="417">
        <v>0.2</v>
      </c>
      <c r="K4299" s="954">
        <f t="shared" si="41"/>
        <v>0.2</v>
      </c>
      <c r="M4299" s="271"/>
      <c r="N4299" s="271"/>
      <c r="O4299" s="271"/>
    </row>
    <row r="4300" spans="3:15" s="421" customFormat="1" ht="15.6" customHeight="1">
      <c r="C4300" s="391">
        <v>2322</v>
      </c>
      <c r="D4300" s="414" t="s">
        <v>2224</v>
      </c>
      <c r="E4300" s="417">
        <v>1071607</v>
      </c>
      <c r="F4300" s="1475" t="s">
        <v>3093</v>
      </c>
      <c r="G4300" s="1476"/>
      <c r="H4300" s="1477"/>
      <c r="I4300" s="424">
        <v>8</v>
      </c>
      <c r="J4300" s="417">
        <v>0.2</v>
      </c>
      <c r="K4300" s="954">
        <f t="shared" si="41"/>
        <v>1.6</v>
      </c>
      <c r="M4300" s="271"/>
      <c r="N4300" s="271"/>
      <c r="O4300" s="271"/>
    </row>
    <row r="4301" spans="3:15" s="421" customFormat="1" ht="15.6" customHeight="1">
      <c r="C4301" s="391">
        <v>2323</v>
      </c>
      <c r="D4301" s="414" t="s">
        <v>2224</v>
      </c>
      <c r="E4301" s="417">
        <v>1071607</v>
      </c>
      <c r="F4301" s="1475" t="s">
        <v>3093</v>
      </c>
      <c r="G4301" s="1476"/>
      <c r="H4301" s="1477"/>
      <c r="I4301" s="424">
        <v>36</v>
      </c>
      <c r="J4301" s="417">
        <v>0.2</v>
      </c>
      <c r="K4301" s="954">
        <f t="shared" si="41"/>
        <v>7.2</v>
      </c>
      <c r="M4301" s="271"/>
      <c r="N4301" s="271"/>
      <c r="O4301" s="271"/>
    </row>
    <row r="4302" spans="3:15" s="421" customFormat="1" ht="15.6" customHeight="1">
      <c r="C4302" s="391">
        <v>2324</v>
      </c>
      <c r="D4302" s="414" t="s">
        <v>2224</v>
      </c>
      <c r="E4302" s="417">
        <v>1071607</v>
      </c>
      <c r="F4302" s="1475" t="s">
        <v>3093</v>
      </c>
      <c r="G4302" s="1476"/>
      <c r="H4302" s="1477"/>
      <c r="I4302" s="424">
        <v>32</v>
      </c>
      <c r="J4302" s="417">
        <v>0.2</v>
      </c>
      <c r="K4302" s="954">
        <f t="shared" si="41"/>
        <v>6.4</v>
      </c>
      <c r="M4302" s="271"/>
      <c r="N4302" s="271"/>
      <c r="O4302" s="271"/>
    </row>
    <row r="4303" spans="3:15" s="421" customFormat="1" ht="15.6" customHeight="1">
      <c r="C4303" s="391">
        <v>2325</v>
      </c>
      <c r="D4303" s="414" t="s">
        <v>2224</v>
      </c>
      <c r="E4303" s="417">
        <v>1071607</v>
      </c>
      <c r="F4303" s="1475" t="s">
        <v>3093</v>
      </c>
      <c r="G4303" s="1476"/>
      <c r="H4303" s="1477"/>
      <c r="I4303" s="424">
        <v>2</v>
      </c>
      <c r="J4303" s="417">
        <v>0.2</v>
      </c>
      <c r="K4303" s="954">
        <f t="shared" si="41"/>
        <v>0.4</v>
      </c>
      <c r="M4303" s="271"/>
      <c r="N4303" s="271"/>
      <c r="O4303" s="271"/>
    </row>
    <row r="4304" spans="3:15" s="421" customFormat="1" ht="15.6" customHeight="1">
      <c r="C4304" s="391">
        <v>2326</v>
      </c>
      <c r="D4304" s="414" t="s">
        <v>2224</v>
      </c>
      <c r="E4304" s="417">
        <v>1149897</v>
      </c>
      <c r="F4304" s="1475" t="s">
        <v>3094</v>
      </c>
      <c r="G4304" s="1476"/>
      <c r="H4304" s="1477"/>
      <c r="I4304" s="424">
        <v>1</v>
      </c>
      <c r="J4304" s="417">
        <v>0.2</v>
      </c>
      <c r="K4304" s="954">
        <f t="shared" si="41"/>
        <v>0.2</v>
      </c>
      <c r="M4304" s="271"/>
      <c r="N4304" s="271"/>
      <c r="O4304" s="271"/>
    </row>
    <row r="4305" spans="3:15" s="421" customFormat="1" ht="15.6" customHeight="1">
      <c r="C4305" s="391">
        <v>2327</v>
      </c>
      <c r="D4305" s="414" t="s">
        <v>2224</v>
      </c>
      <c r="E4305" s="417">
        <v>1149897</v>
      </c>
      <c r="F4305" s="1475" t="s">
        <v>3094</v>
      </c>
      <c r="G4305" s="1476"/>
      <c r="H4305" s="1477"/>
      <c r="I4305" s="424">
        <v>5</v>
      </c>
      <c r="J4305" s="417">
        <v>0.2</v>
      </c>
      <c r="K4305" s="954">
        <f t="shared" si="41"/>
        <v>1</v>
      </c>
      <c r="M4305" s="271"/>
      <c r="N4305" s="271"/>
      <c r="O4305" s="271"/>
    </row>
    <row r="4306" spans="3:15" s="421" customFormat="1" ht="15.6" customHeight="1">
      <c r="C4306" s="391">
        <v>2328</v>
      </c>
      <c r="D4306" s="414" t="s">
        <v>2224</v>
      </c>
      <c r="E4306" s="417">
        <v>1149897</v>
      </c>
      <c r="F4306" s="1475" t="s">
        <v>3094</v>
      </c>
      <c r="G4306" s="1476"/>
      <c r="H4306" s="1477"/>
      <c r="I4306" s="424">
        <v>42</v>
      </c>
      <c r="J4306" s="417">
        <v>0.2</v>
      </c>
      <c r="K4306" s="954">
        <f t="shared" si="41"/>
        <v>8.4</v>
      </c>
      <c r="M4306" s="271"/>
      <c r="N4306" s="271"/>
      <c r="O4306" s="271"/>
    </row>
    <row r="4307" spans="3:15" s="421" customFormat="1" ht="15.6" customHeight="1">
      <c r="C4307" s="391">
        <v>2329</v>
      </c>
      <c r="D4307" s="414" t="s">
        <v>2224</v>
      </c>
      <c r="E4307" s="417">
        <v>1149897</v>
      </c>
      <c r="F4307" s="1475" t="s">
        <v>3094</v>
      </c>
      <c r="G4307" s="1476"/>
      <c r="H4307" s="1477"/>
      <c r="I4307" s="424">
        <v>17</v>
      </c>
      <c r="J4307" s="417">
        <v>0.2</v>
      </c>
      <c r="K4307" s="954">
        <f t="shared" si="41"/>
        <v>3.4000000000000004</v>
      </c>
      <c r="M4307" s="271"/>
      <c r="N4307" s="271"/>
      <c r="O4307" s="271"/>
    </row>
    <row r="4308" spans="3:15" s="421" customFormat="1" ht="15.6" customHeight="1">
      <c r="C4308" s="391">
        <v>2330</v>
      </c>
      <c r="D4308" s="414" t="s">
        <v>2224</v>
      </c>
      <c r="E4308" s="417">
        <v>1149897</v>
      </c>
      <c r="F4308" s="1475" t="s">
        <v>3094</v>
      </c>
      <c r="G4308" s="1476"/>
      <c r="H4308" s="1477"/>
      <c r="I4308" s="424">
        <v>31</v>
      </c>
      <c r="J4308" s="417">
        <v>0.2</v>
      </c>
      <c r="K4308" s="954">
        <f t="shared" si="41"/>
        <v>6.2</v>
      </c>
      <c r="M4308" s="271"/>
      <c r="N4308" s="271"/>
      <c r="O4308" s="271"/>
    </row>
    <row r="4309" spans="3:15" s="421" customFormat="1" ht="15.6" customHeight="1">
      <c r="C4309" s="391">
        <v>2331</v>
      </c>
      <c r="D4309" s="414" t="s">
        <v>2224</v>
      </c>
      <c r="E4309" s="417">
        <v>1149897</v>
      </c>
      <c r="F4309" s="1475" t="s">
        <v>3094</v>
      </c>
      <c r="G4309" s="1476"/>
      <c r="H4309" s="1477"/>
      <c r="I4309" s="424">
        <v>42</v>
      </c>
      <c r="J4309" s="417">
        <v>0.2</v>
      </c>
      <c r="K4309" s="954">
        <f t="shared" si="41"/>
        <v>8.4</v>
      </c>
      <c r="M4309" s="271"/>
      <c r="N4309" s="271"/>
      <c r="O4309" s="271"/>
    </row>
    <row r="4310" spans="3:15" s="421" customFormat="1" ht="15.6" customHeight="1">
      <c r="C4310" s="391">
        <v>2332</v>
      </c>
      <c r="D4310" s="414" t="s">
        <v>2224</v>
      </c>
      <c r="E4310" s="417">
        <v>1149897</v>
      </c>
      <c r="F4310" s="1475" t="s">
        <v>3094</v>
      </c>
      <c r="G4310" s="1476"/>
      <c r="H4310" s="1477"/>
      <c r="I4310" s="424">
        <v>30</v>
      </c>
      <c r="J4310" s="417">
        <v>0.2</v>
      </c>
      <c r="K4310" s="954">
        <f t="shared" si="41"/>
        <v>6</v>
      </c>
      <c r="M4310" s="271"/>
      <c r="N4310" s="271"/>
      <c r="O4310" s="271"/>
    </row>
    <row r="4311" spans="3:15" s="421" customFormat="1" ht="15.6" customHeight="1">
      <c r="C4311" s="391">
        <v>2333</v>
      </c>
      <c r="D4311" s="414" t="s">
        <v>2224</v>
      </c>
      <c r="E4311" s="417">
        <v>1149897</v>
      </c>
      <c r="F4311" s="1475" t="s">
        <v>3094</v>
      </c>
      <c r="G4311" s="1476"/>
      <c r="H4311" s="1477"/>
      <c r="I4311" s="424">
        <v>19</v>
      </c>
      <c r="J4311" s="417">
        <v>0.2</v>
      </c>
      <c r="K4311" s="954">
        <f t="shared" si="41"/>
        <v>3.8000000000000003</v>
      </c>
      <c r="M4311" s="271"/>
      <c r="N4311" s="271"/>
      <c r="O4311" s="271"/>
    </row>
    <row r="4312" spans="3:15" s="421" customFormat="1" ht="15.6" customHeight="1">
      <c r="C4312" s="391">
        <v>2334</v>
      </c>
      <c r="D4312" s="414" t="s">
        <v>2224</v>
      </c>
      <c r="E4312" s="417">
        <v>1896319</v>
      </c>
      <c r="F4312" s="1475" t="s">
        <v>3112</v>
      </c>
      <c r="G4312" s="1476"/>
      <c r="H4312" s="1477"/>
      <c r="I4312" s="424">
        <v>10</v>
      </c>
      <c r="J4312" s="417">
        <v>0.2</v>
      </c>
      <c r="K4312" s="954">
        <f t="shared" ref="K4312:K4375" si="42">I4312*J4312</f>
        <v>2</v>
      </c>
      <c r="M4312" s="271"/>
      <c r="N4312" s="271"/>
      <c r="O4312" s="271"/>
    </row>
    <row r="4313" spans="3:15" s="421" customFormat="1" ht="15.6" customHeight="1">
      <c r="C4313" s="391">
        <v>2335</v>
      </c>
      <c r="D4313" s="414" t="s">
        <v>2224</v>
      </c>
      <c r="E4313" s="417">
        <v>1896318</v>
      </c>
      <c r="F4313" s="1475" t="s">
        <v>3113</v>
      </c>
      <c r="G4313" s="1476"/>
      <c r="H4313" s="1477"/>
      <c r="I4313" s="424">
        <v>4</v>
      </c>
      <c r="J4313" s="417">
        <v>0.2</v>
      </c>
      <c r="K4313" s="954">
        <f t="shared" si="42"/>
        <v>0.8</v>
      </c>
      <c r="M4313" s="271"/>
      <c r="N4313" s="271"/>
      <c r="O4313" s="271"/>
    </row>
    <row r="4314" spans="3:15" s="421" customFormat="1" ht="15.6" customHeight="1">
      <c r="C4314" s="391">
        <v>2336</v>
      </c>
      <c r="D4314" s="414" t="s">
        <v>2224</v>
      </c>
      <c r="E4314" s="417">
        <v>1896318</v>
      </c>
      <c r="F4314" s="1475" t="s">
        <v>3113</v>
      </c>
      <c r="G4314" s="1476"/>
      <c r="H4314" s="1477"/>
      <c r="I4314" s="424">
        <v>60</v>
      </c>
      <c r="J4314" s="417">
        <v>0.2</v>
      </c>
      <c r="K4314" s="954">
        <f t="shared" si="42"/>
        <v>12</v>
      </c>
      <c r="M4314" s="271"/>
      <c r="N4314" s="271"/>
      <c r="O4314" s="271"/>
    </row>
    <row r="4315" spans="3:15" s="421" customFormat="1" ht="15.6" customHeight="1">
      <c r="C4315" s="391">
        <v>2337</v>
      </c>
      <c r="D4315" s="414" t="s">
        <v>2224</v>
      </c>
      <c r="E4315" s="417">
        <v>1896318</v>
      </c>
      <c r="F4315" s="1475" t="s">
        <v>3113</v>
      </c>
      <c r="G4315" s="1476"/>
      <c r="H4315" s="1477"/>
      <c r="I4315" s="424">
        <v>72</v>
      </c>
      <c r="J4315" s="417">
        <v>0.2</v>
      </c>
      <c r="K4315" s="954">
        <f t="shared" si="42"/>
        <v>14.4</v>
      </c>
      <c r="M4315" s="271"/>
      <c r="N4315" s="271"/>
      <c r="O4315" s="271"/>
    </row>
    <row r="4316" spans="3:15" s="421" customFormat="1" ht="15.6" customHeight="1">
      <c r="C4316" s="391">
        <v>2338</v>
      </c>
      <c r="D4316" s="414" t="s">
        <v>2224</v>
      </c>
      <c r="E4316" s="417">
        <v>1896318</v>
      </c>
      <c r="F4316" s="1475" t="s">
        <v>3113</v>
      </c>
      <c r="G4316" s="1476"/>
      <c r="H4316" s="1477"/>
      <c r="I4316" s="424">
        <v>70</v>
      </c>
      <c r="J4316" s="417">
        <v>0.2</v>
      </c>
      <c r="K4316" s="954">
        <f t="shared" si="42"/>
        <v>14</v>
      </c>
      <c r="M4316" s="271"/>
      <c r="N4316" s="271"/>
      <c r="O4316" s="271"/>
    </row>
    <row r="4317" spans="3:15" s="421" customFormat="1" ht="15.6" customHeight="1">
      <c r="C4317" s="391">
        <v>2339</v>
      </c>
      <c r="D4317" s="414" t="s">
        <v>2224</v>
      </c>
      <c r="E4317" s="417">
        <v>1896318</v>
      </c>
      <c r="F4317" s="1475" t="s">
        <v>3113</v>
      </c>
      <c r="G4317" s="1476"/>
      <c r="H4317" s="1477"/>
      <c r="I4317" s="424">
        <v>56</v>
      </c>
      <c r="J4317" s="417">
        <v>0.2</v>
      </c>
      <c r="K4317" s="954">
        <f t="shared" si="42"/>
        <v>11.200000000000001</v>
      </c>
      <c r="M4317" s="271"/>
      <c r="N4317" s="271"/>
      <c r="O4317" s="271"/>
    </row>
    <row r="4318" spans="3:15" s="421" customFormat="1" ht="15.6" customHeight="1">
      <c r="C4318" s="391">
        <v>2340</v>
      </c>
      <c r="D4318" s="414" t="s">
        <v>2224</v>
      </c>
      <c r="E4318" s="417">
        <v>1896318</v>
      </c>
      <c r="F4318" s="1475" t="s">
        <v>3113</v>
      </c>
      <c r="G4318" s="1476"/>
      <c r="H4318" s="1477"/>
      <c r="I4318" s="424">
        <v>62</v>
      </c>
      <c r="J4318" s="417">
        <v>0.2</v>
      </c>
      <c r="K4318" s="954">
        <f t="shared" si="42"/>
        <v>12.4</v>
      </c>
      <c r="M4318" s="271"/>
      <c r="N4318" s="271"/>
      <c r="O4318" s="271"/>
    </row>
    <row r="4319" spans="3:15" s="421" customFormat="1" ht="15.6" customHeight="1">
      <c r="C4319" s="391">
        <v>2341</v>
      </c>
      <c r="D4319" s="414" t="s">
        <v>2224</v>
      </c>
      <c r="E4319" s="417">
        <v>1896317</v>
      </c>
      <c r="F4319" s="1475" t="s">
        <v>3114</v>
      </c>
      <c r="G4319" s="1476"/>
      <c r="H4319" s="1477"/>
      <c r="I4319" s="424">
        <v>6</v>
      </c>
      <c r="J4319" s="417">
        <v>0.2</v>
      </c>
      <c r="K4319" s="954">
        <f t="shared" si="42"/>
        <v>1.2000000000000002</v>
      </c>
      <c r="M4319" s="271"/>
      <c r="N4319" s="271"/>
      <c r="O4319" s="271"/>
    </row>
    <row r="4320" spans="3:15" s="421" customFormat="1" ht="15.6" customHeight="1">
      <c r="C4320" s="391">
        <v>2342</v>
      </c>
      <c r="D4320" s="414" t="s">
        <v>2224</v>
      </c>
      <c r="E4320" s="417">
        <v>1047630</v>
      </c>
      <c r="F4320" s="1475" t="s">
        <v>2238</v>
      </c>
      <c r="G4320" s="1476"/>
      <c r="H4320" s="1477"/>
      <c r="I4320" s="424">
        <v>5</v>
      </c>
      <c r="J4320" s="417">
        <v>0.1</v>
      </c>
      <c r="K4320" s="954">
        <f t="shared" si="42"/>
        <v>0.5</v>
      </c>
      <c r="M4320" s="271"/>
      <c r="N4320" s="271"/>
      <c r="O4320" s="271"/>
    </row>
    <row r="4321" spans="3:15" s="421" customFormat="1" ht="15.6" customHeight="1">
      <c r="C4321" s="391">
        <v>2343</v>
      </c>
      <c r="D4321" s="414" t="s">
        <v>2224</v>
      </c>
      <c r="E4321" s="417">
        <v>1047630</v>
      </c>
      <c r="F4321" s="1475" t="s">
        <v>2238</v>
      </c>
      <c r="G4321" s="1476"/>
      <c r="H4321" s="1477"/>
      <c r="I4321" s="424">
        <v>24</v>
      </c>
      <c r="J4321" s="417">
        <v>0.1</v>
      </c>
      <c r="K4321" s="954">
        <f t="shared" si="42"/>
        <v>2.4000000000000004</v>
      </c>
      <c r="M4321" s="271"/>
      <c r="N4321" s="271"/>
      <c r="O4321" s="271"/>
    </row>
    <row r="4322" spans="3:15" s="421" customFormat="1" ht="15.6" customHeight="1">
      <c r="C4322" s="391">
        <v>2344</v>
      </c>
      <c r="D4322" s="414" t="s">
        <v>2224</v>
      </c>
      <c r="E4322" s="417">
        <v>1047630</v>
      </c>
      <c r="F4322" s="1475" t="s">
        <v>2238</v>
      </c>
      <c r="G4322" s="1476"/>
      <c r="H4322" s="1477"/>
      <c r="I4322" s="424">
        <v>7</v>
      </c>
      <c r="J4322" s="417">
        <v>0.1</v>
      </c>
      <c r="K4322" s="954">
        <f t="shared" si="42"/>
        <v>0.70000000000000007</v>
      </c>
      <c r="M4322" s="271"/>
      <c r="N4322" s="271"/>
      <c r="O4322" s="271"/>
    </row>
    <row r="4323" spans="3:15" s="421" customFormat="1" ht="15.6" customHeight="1">
      <c r="C4323" s="391">
        <v>2345</v>
      </c>
      <c r="D4323" s="414" t="s">
        <v>2224</v>
      </c>
      <c r="E4323" s="417">
        <v>1047630</v>
      </c>
      <c r="F4323" s="1475" t="s">
        <v>2238</v>
      </c>
      <c r="G4323" s="1476"/>
      <c r="H4323" s="1477"/>
      <c r="I4323" s="424">
        <v>16</v>
      </c>
      <c r="J4323" s="417">
        <v>0.1</v>
      </c>
      <c r="K4323" s="954">
        <f t="shared" si="42"/>
        <v>1.6</v>
      </c>
      <c r="M4323" s="271"/>
      <c r="N4323" s="271"/>
      <c r="O4323" s="271"/>
    </row>
    <row r="4324" spans="3:15" s="421" customFormat="1" ht="15.6" customHeight="1">
      <c r="C4324" s="391">
        <v>2346</v>
      </c>
      <c r="D4324" s="414" t="s">
        <v>2224</v>
      </c>
      <c r="E4324" s="417">
        <v>1047630</v>
      </c>
      <c r="F4324" s="1475" t="s">
        <v>2238</v>
      </c>
      <c r="G4324" s="1476"/>
      <c r="H4324" s="1477"/>
      <c r="I4324" s="424">
        <v>8</v>
      </c>
      <c r="J4324" s="417">
        <v>0.1</v>
      </c>
      <c r="K4324" s="954">
        <f t="shared" si="42"/>
        <v>0.8</v>
      </c>
      <c r="M4324" s="271"/>
      <c r="N4324" s="271"/>
      <c r="O4324" s="271"/>
    </row>
    <row r="4325" spans="3:15" s="421" customFormat="1" ht="15.6" customHeight="1">
      <c r="C4325" s="391">
        <v>2347</v>
      </c>
      <c r="D4325" s="414" t="s">
        <v>2224</v>
      </c>
      <c r="E4325" s="417">
        <v>1047630</v>
      </c>
      <c r="F4325" s="1475" t="s">
        <v>2238</v>
      </c>
      <c r="G4325" s="1476"/>
      <c r="H4325" s="1477"/>
      <c r="I4325" s="424">
        <v>10</v>
      </c>
      <c r="J4325" s="417">
        <v>0.1</v>
      </c>
      <c r="K4325" s="954">
        <f t="shared" si="42"/>
        <v>1</v>
      </c>
      <c r="M4325" s="271"/>
      <c r="N4325" s="271"/>
      <c r="O4325" s="271"/>
    </row>
    <row r="4326" spans="3:15" s="421" customFormat="1" ht="15.6" customHeight="1">
      <c r="C4326" s="391">
        <v>2348</v>
      </c>
      <c r="D4326" s="414" t="s">
        <v>2224</v>
      </c>
      <c r="E4326" s="417">
        <v>1333457</v>
      </c>
      <c r="F4326" s="1475" t="s">
        <v>3292</v>
      </c>
      <c r="G4326" s="1476"/>
      <c r="H4326" s="1477"/>
      <c r="I4326" s="424">
        <v>18</v>
      </c>
      <c r="J4326" s="417">
        <v>0.1</v>
      </c>
      <c r="K4326" s="954">
        <f t="shared" si="42"/>
        <v>1.8</v>
      </c>
      <c r="M4326" s="271"/>
      <c r="N4326" s="271"/>
      <c r="O4326" s="271"/>
    </row>
    <row r="4327" spans="3:15" s="421" customFormat="1" ht="15.6" customHeight="1">
      <c r="C4327" s="391">
        <v>2349</v>
      </c>
      <c r="D4327" s="414" t="s">
        <v>2224</v>
      </c>
      <c r="E4327" s="417">
        <v>1333457</v>
      </c>
      <c r="F4327" s="1475" t="s">
        <v>3292</v>
      </c>
      <c r="G4327" s="1476"/>
      <c r="H4327" s="1477"/>
      <c r="I4327" s="424">
        <v>10</v>
      </c>
      <c r="J4327" s="417">
        <v>0.1</v>
      </c>
      <c r="K4327" s="954">
        <f t="shared" si="42"/>
        <v>1</v>
      </c>
      <c r="M4327" s="271"/>
      <c r="N4327" s="271"/>
      <c r="O4327" s="271"/>
    </row>
    <row r="4328" spans="3:15" s="421" customFormat="1" ht="15.6" customHeight="1">
      <c r="C4328" s="391">
        <v>2350</v>
      </c>
      <c r="D4328" s="414" t="s">
        <v>2224</v>
      </c>
      <c r="E4328" s="417">
        <v>1477156</v>
      </c>
      <c r="F4328" s="1475" t="s">
        <v>3315</v>
      </c>
      <c r="G4328" s="1476"/>
      <c r="H4328" s="1477"/>
      <c r="I4328" s="424">
        <v>10</v>
      </c>
      <c r="J4328" s="417">
        <v>0.5</v>
      </c>
      <c r="K4328" s="954">
        <f t="shared" si="42"/>
        <v>5</v>
      </c>
      <c r="M4328" s="271"/>
      <c r="N4328" s="271"/>
      <c r="O4328" s="271"/>
    </row>
    <row r="4329" spans="3:15" s="421" customFormat="1" ht="15.6" customHeight="1">
      <c r="C4329" s="391">
        <v>2351</v>
      </c>
      <c r="D4329" s="414" t="s">
        <v>2224</v>
      </c>
      <c r="E4329" s="417">
        <v>1144559</v>
      </c>
      <c r="F4329" s="1475" t="s">
        <v>3245</v>
      </c>
      <c r="G4329" s="1476"/>
      <c r="H4329" s="1477"/>
      <c r="I4329" s="424">
        <v>39</v>
      </c>
      <c r="J4329" s="417">
        <v>0.5</v>
      </c>
      <c r="K4329" s="954">
        <f t="shared" si="42"/>
        <v>19.5</v>
      </c>
      <c r="M4329" s="271"/>
      <c r="N4329" s="271"/>
      <c r="O4329" s="271"/>
    </row>
    <row r="4330" spans="3:15" s="421" customFormat="1" ht="15.6" customHeight="1">
      <c r="C4330" s="391">
        <v>2352</v>
      </c>
      <c r="D4330" s="414" t="s">
        <v>2224</v>
      </c>
      <c r="E4330" s="417">
        <v>1144558</v>
      </c>
      <c r="F4330" s="1475" t="s">
        <v>3120</v>
      </c>
      <c r="G4330" s="1476"/>
      <c r="H4330" s="1477"/>
      <c r="I4330" s="424">
        <v>24</v>
      </c>
      <c r="J4330" s="417">
        <v>0.5</v>
      </c>
      <c r="K4330" s="954">
        <f t="shared" si="42"/>
        <v>12</v>
      </c>
      <c r="M4330" s="271"/>
      <c r="N4330" s="271"/>
      <c r="O4330" s="271"/>
    </row>
    <row r="4331" spans="3:15" s="421" customFormat="1" ht="15.6" customHeight="1">
      <c r="C4331" s="391">
        <v>2353</v>
      </c>
      <c r="D4331" s="414" t="s">
        <v>2224</v>
      </c>
      <c r="E4331" s="417">
        <v>1144557</v>
      </c>
      <c r="F4331" s="1475" t="s">
        <v>3122</v>
      </c>
      <c r="G4331" s="1476"/>
      <c r="H4331" s="1477"/>
      <c r="I4331" s="424">
        <v>38</v>
      </c>
      <c r="J4331" s="417">
        <v>0.5</v>
      </c>
      <c r="K4331" s="954">
        <f t="shared" si="42"/>
        <v>19</v>
      </c>
      <c r="M4331" s="271"/>
      <c r="N4331" s="271"/>
      <c r="O4331" s="271"/>
    </row>
    <row r="4332" spans="3:15" s="421" customFormat="1" ht="15.6" customHeight="1">
      <c r="C4332" s="391">
        <v>2354</v>
      </c>
      <c r="D4332" s="414" t="s">
        <v>2224</v>
      </c>
      <c r="E4332" s="417">
        <v>1144560</v>
      </c>
      <c r="F4332" s="1475" t="s">
        <v>5645</v>
      </c>
      <c r="G4332" s="1476"/>
      <c r="H4332" s="1477"/>
      <c r="I4332" s="424">
        <v>202</v>
      </c>
      <c r="J4332" s="417">
        <v>0.5</v>
      </c>
      <c r="K4332" s="954">
        <f t="shared" si="42"/>
        <v>101</v>
      </c>
      <c r="M4332" s="271"/>
      <c r="N4332" s="271"/>
      <c r="O4332" s="271"/>
    </row>
    <row r="4333" spans="3:15" s="421" customFormat="1" ht="15.6" customHeight="1">
      <c r="C4333" s="391">
        <v>2355</v>
      </c>
      <c r="D4333" s="414" t="s">
        <v>2224</v>
      </c>
      <c r="E4333" s="417">
        <v>1190300</v>
      </c>
      <c r="F4333" s="1475" t="s">
        <v>3095</v>
      </c>
      <c r="G4333" s="1476"/>
      <c r="H4333" s="1477"/>
      <c r="I4333" s="424">
        <v>5</v>
      </c>
      <c r="J4333" s="417">
        <v>0.1</v>
      </c>
      <c r="K4333" s="954">
        <f t="shared" si="42"/>
        <v>0.5</v>
      </c>
      <c r="M4333" s="271"/>
      <c r="N4333" s="271"/>
      <c r="O4333" s="271"/>
    </row>
    <row r="4334" spans="3:15" s="421" customFormat="1" ht="15.6" customHeight="1">
      <c r="C4334" s="391">
        <v>2356</v>
      </c>
      <c r="D4334" s="414" t="s">
        <v>2224</v>
      </c>
      <c r="E4334" s="417">
        <v>1190300</v>
      </c>
      <c r="F4334" s="1475" t="s">
        <v>3095</v>
      </c>
      <c r="G4334" s="1476"/>
      <c r="H4334" s="1477"/>
      <c r="I4334" s="424">
        <v>5</v>
      </c>
      <c r="J4334" s="417">
        <v>0.1</v>
      </c>
      <c r="K4334" s="954">
        <f t="shared" si="42"/>
        <v>0.5</v>
      </c>
      <c r="M4334" s="271"/>
      <c r="N4334" s="271"/>
      <c r="O4334" s="271"/>
    </row>
    <row r="4335" spans="3:15" s="421" customFormat="1" ht="15.6" customHeight="1">
      <c r="C4335" s="391">
        <v>2357</v>
      </c>
      <c r="D4335" s="414" t="s">
        <v>2224</v>
      </c>
      <c r="E4335" s="417">
        <v>1495272</v>
      </c>
      <c r="F4335" s="1475" t="s">
        <v>3095</v>
      </c>
      <c r="G4335" s="1476"/>
      <c r="H4335" s="1477"/>
      <c r="I4335" s="424">
        <v>7</v>
      </c>
      <c r="J4335" s="417">
        <v>0.1</v>
      </c>
      <c r="K4335" s="954">
        <f t="shared" si="42"/>
        <v>0.70000000000000007</v>
      </c>
      <c r="M4335" s="271"/>
      <c r="N4335" s="271"/>
      <c r="O4335" s="271"/>
    </row>
    <row r="4336" spans="3:15" s="421" customFormat="1" ht="15.6" customHeight="1">
      <c r="C4336" s="391">
        <v>2358</v>
      </c>
      <c r="D4336" s="414" t="s">
        <v>2224</v>
      </c>
      <c r="E4336" s="417">
        <v>1190300</v>
      </c>
      <c r="F4336" s="1475" t="s">
        <v>3095</v>
      </c>
      <c r="G4336" s="1476"/>
      <c r="H4336" s="1477"/>
      <c r="I4336" s="424">
        <v>2</v>
      </c>
      <c r="J4336" s="417">
        <v>0.2</v>
      </c>
      <c r="K4336" s="954">
        <f t="shared" si="42"/>
        <v>0.4</v>
      </c>
      <c r="M4336" s="271"/>
      <c r="N4336" s="271"/>
      <c r="O4336" s="271"/>
    </row>
    <row r="4337" spans="3:15" s="421" customFormat="1" ht="15.6" customHeight="1">
      <c r="C4337" s="391">
        <v>2359</v>
      </c>
      <c r="D4337" s="414" t="s">
        <v>2224</v>
      </c>
      <c r="E4337" s="417">
        <v>1495272</v>
      </c>
      <c r="F4337" s="1475" t="s">
        <v>3095</v>
      </c>
      <c r="G4337" s="1476"/>
      <c r="H4337" s="1477"/>
      <c r="I4337" s="424">
        <v>4</v>
      </c>
      <c r="J4337" s="417">
        <v>0.2</v>
      </c>
      <c r="K4337" s="954">
        <f t="shared" si="42"/>
        <v>0.8</v>
      </c>
      <c r="M4337" s="271"/>
      <c r="N4337" s="271"/>
      <c r="O4337" s="271"/>
    </row>
    <row r="4338" spans="3:15" s="421" customFormat="1" ht="15.6" customHeight="1">
      <c r="C4338" s="391">
        <v>2360</v>
      </c>
      <c r="D4338" s="414" t="s">
        <v>2224</v>
      </c>
      <c r="E4338" s="417">
        <v>1047243</v>
      </c>
      <c r="F4338" s="1475" t="s">
        <v>3194</v>
      </c>
      <c r="G4338" s="1476"/>
      <c r="H4338" s="1477"/>
      <c r="I4338" s="424">
        <v>13</v>
      </c>
      <c r="J4338" s="417">
        <v>0.1</v>
      </c>
      <c r="K4338" s="954">
        <f t="shared" si="42"/>
        <v>1.3</v>
      </c>
      <c r="M4338" s="271"/>
      <c r="N4338" s="271"/>
      <c r="O4338" s="271"/>
    </row>
    <row r="4339" spans="3:15" s="421" customFormat="1" ht="15.6" customHeight="1">
      <c r="C4339" s="391">
        <v>2361</v>
      </c>
      <c r="D4339" s="414" t="s">
        <v>2224</v>
      </c>
      <c r="E4339" s="417">
        <v>1047243</v>
      </c>
      <c r="F4339" s="1475" t="s">
        <v>3194</v>
      </c>
      <c r="G4339" s="1476"/>
      <c r="H4339" s="1477"/>
      <c r="I4339" s="424">
        <v>5</v>
      </c>
      <c r="J4339" s="417">
        <v>0.1</v>
      </c>
      <c r="K4339" s="954">
        <f t="shared" si="42"/>
        <v>0.5</v>
      </c>
      <c r="M4339" s="271"/>
      <c r="N4339" s="271"/>
      <c r="O4339" s="271"/>
    </row>
    <row r="4340" spans="3:15" s="421" customFormat="1" ht="15.6" customHeight="1">
      <c r="C4340" s="391">
        <v>2362</v>
      </c>
      <c r="D4340" s="414" t="s">
        <v>2224</v>
      </c>
      <c r="E4340" s="417">
        <v>1047243</v>
      </c>
      <c r="F4340" s="1475" t="s">
        <v>3194</v>
      </c>
      <c r="G4340" s="1476"/>
      <c r="H4340" s="1477"/>
      <c r="I4340" s="424">
        <v>10</v>
      </c>
      <c r="J4340" s="417">
        <v>0.1</v>
      </c>
      <c r="K4340" s="954">
        <f t="shared" si="42"/>
        <v>1</v>
      </c>
      <c r="M4340" s="271"/>
      <c r="N4340" s="271"/>
      <c r="O4340" s="271"/>
    </row>
    <row r="4341" spans="3:15" s="421" customFormat="1" ht="15.6" customHeight="1">
      <c r="C4341" s="391">
        <v>2363</v>
      </c>
      <c r="D4341" s="414" t="s">
        <v>2224</v>
      </c>
      <c r="E4341" s="417">
        <v>1047243</v>
      </c>
      <c r="F4341" s="1475" t="s">
        <v>3194</v>
      </c>
      <c r="G4341" s="1476"/>
      <c r="H4341" s="1477"/>
      <c r="I4341" s="424">
        <v>5</v>
      </c>
      <c r="J4341" s="417">
        <v>0.1</v>
      </c>
      <c r="K4341" s="954">
        <f t="shared" si="42"/>
        <v>0.5</v>
      </c>
      <c r="M4341" s="271"/>
      <c r="N4341" s="271"/>
      <c r="O4341" s="271"/>
    </row>
    <row r="4342" spans="3:15" s="421" customFormat="1" ht="15.6" customHeight="1">
      <c r="C4342" s="391">
        <v>2364</v>
      </c>
      <c r="D4342" s="414" t="s">
        <v>2224</v>
      </c>
      <c r="E4342" s="417">
        <v>1047243</v>
      </c>
      <c r="F4342" s="1475" t="s">
        <v>3194</v>
      </c>
      <c r="G4342" s="1476"/>
      <c r="H4342" s="1477"/>
      <c r="I4342" s="424">
        <v>5</v>
      </c>
      <c r="J4342" s="417">
        <v>0.1</v>
      </c>
      <c r="K4342" s="954">
        <f t="shared" si="42"/>
        <v>0.5</v>
      </c>
      <c r="M4342" s="271"/>
      <c r="N4342" s="271"/>
      <c r="O4342" s="271"/>
    </row>
    <row r="4343" spans="3:15" s="421" customFormat="1" ht="15.6" customHeight="1">
      <c r="C4343" s="391">
        <v>2365</v>
      </c>
      <c r="D4343" s="414" t="s">
        <v>2224</v>
      </c>
      <c r="E4343" s="417">
        <v>1047243</v>
      </c>
      <c r="F4343" s="1475" t="s">
        <v>3194</v>
      </c>
      <c r="G4343" s="1476"/>
      <c r="H4343" s="1477"/>
      <c r="I4343" s="424">
        <v>7</v>
      </c>
      <c r="J4343" s="417">
        <v>0.1</v>
      </c>
      <c r="K4343" s="954">
        <f t="shared" si="42"/>
        <v>0.70000000000000007</v>
      </c>
      <c r="M4343" s="271"/>
      <c r="N4343" s="271"/>
      <c r="O4343" s="271"/>
    </row>
    <row r="4344" spans="3:15" s="421" customFormat="1" ht="15.6" customHeight="1">
      <c r="C4344" s="391">
        <v>2366</v>
      </c>
      <c r="D4344" s="414" t="s">
        <v>2224</v>
      </c>
      <c r="E4344" s="417">
        <v>1047243</v>
      </c>
      <c r="F4344" s="1475" t="s">
        <v>3194</v>
      </c>
      <c r="G4344" s="1476"/>
      <c r="H4344" s="1477"/>
      <c r="I4344" s="424">
        <v>4</v>
      </c>
      <c r="J4344" s="417">
        <v>0.1</v>
      </c>
      <c r="K4344" s="954">
        <f t="shared" si="42"/>
        <v>0.4</v>
      </c>
      <c r="M4344" s="271"/>
      <c r="N4344" s="271"/>
      <c r="O4344" s="271"/>
    </row>
    <row r="4345" spans="3:15" s="421" customFormat="1" ht="15.6" customHeight="1">
      <c r="C4345" s="391">
        <v>2367</v>
      </c>
      <c r="D4345" s="414" t="s">
        <v>2224</v>
      </c>
      <c r="E4345" s="417">
        <v>1047243</v>
      </c>
      <c r="F4345" s="1475" t="s">
        <v>3194</v>
      </c>
      <c r="G4345" s="1476"/>
      <c r="H4345" s="1477"/>
      <c r="I4345" s="424">
        <v>24</v>
      </c>
      <c r="J4345" s="417">
        <v>0.1</v>
      </c>
      <c r="K4345" s="954">
        <f t="shared" si="42"/>
        <v>2.4000000000000004</v>
      </c>
      <c r="M4345" s="271"/>
      <c r="N4345" s="271"/>
      <c r="O4345" s="271"/>
    </row>
    <row r="4346" spans="3:15" s="421" customFormat="1" ht="15.6" customHeight="1">
      <c r="C4346" s="391">
        <v>2368</v>
      </c>
      <c r="D4346" s="414" t="s">
        <v>2224</v>
      </c>
      <c r="E4346" s="417">
        <v>1315031</v>
      </c>
      <c r="F4346" s="1475" t="s">
        <v>5717</v>
      </c>
      <c r="G4346" s="1476"/>
      <c r="H4346" s="1477"/>
      <c r="I4346" s="424">
        <v>40</v>
      </c>
      <c r="J4346" s="417">
        <v>0.1</v>
      </c>
      <c r="K4346" s="954">
        <f t="shared" si="42"/>
        <v>4</v>
      </c>
      <c r="M4346" s="271"/>
      <c r="N4346" s="271"/>
      <c r="O4346" s="271"/>
    </row>
    <row r="4347" spans="3:15" s="421" customFormat="1" ht="15.6" customHeight="1">
      <c r="C4347" s="391">
        <v>2369</v>
      </c>
      <c r="D4347" s="414" t="s">
        <v>2224</v>
      </c>
      <c r="E4347" s="417">
        <v>1477158</v>
      </c>
      <c r="F4347" s="1475" t="s">
        <v>3096</v>
      </c>
      <c r="G4347" s="1476"/>
      <c r="H4347" s="1477"/>
      <c r="I4347" s="424">
        <v>24</v>
      </c>
      <c r="J4347" s="417">
        <v>1</v>
      </c>
      <c r="K4347" s="954">
        <f t="shared" si="42"/>
        <v>24</v>
      </c>
      <c r="M4347" s="271"/>
      <c r="N4347" s="271"/>
      <c r="O4347" s="271"/>
    </row>
    <row r="4348" spans="3:15" s="421" customFormat="1" ht="15.6" customHeight="1">
      <c r="C4348" s="391">
        <v>2370</v>
      </c>
      <c r="D4348" s="414" t="s">
        <v>2224</v>
      </c>
      <c r="E4348" s="417">
        <v>1146188</v>
      </c>
      <c r="F4348" s="1475" t="s">
        <v>3155</v>
      </c>
      <c r="G4348" s="1476"/>
      <c r="H4348" s="1477"/>
      <c r="I4348" s="424">
        <v>30</v>
      </c>
      <c r="J4348" s="417">
        <v>0.2</v>
      </c>
      <c r="K4348" s="954">
        <f t="shared" si="42"/>
        <v>6</v>
      </c>
      <c r="M4348" s="271"/>
      <c r="N4348" s="271"/>
      <c r="O4348" s="271"/>
    </row>
    <row r="4349" spans="3:15" s="421" customFormat="1" ht="15.6" customHeight="1">
      <c r="C4349" s="391">
        <v>2371</v>
      </c>
      <c r="D4349" s="414" t="s">
        <v>2224</v>
      </c>
      <c r="E4349" s="417">
        <v>1341757</v>
      </c>
      <c r="F4349" s="1475" t="s">
        <v>3097</v>
      </c>
      <c r="G4349" s="1476"/>
      <c r="H4349" s="1477"/>
      <c r="I4349" s="424">
        <v>20</v>
      </c>
      <c r="J4349" s="417">
        <v>4</v>
      </c>
      <c r="K4349" s="954">
        <f t="shared" si="42"/>
        <v>80</v>
      </c>
      <c r="M4349" s="271"/>
      <c r="N4349" s="271"/>
      <c r="O4349" s="271"/>
    </row>
    <row r="4350" spans="3:15" s="421" customFormat="1" ht="15.6" customHeight="1">
      <c r="C4350" s="391">
        <v>2372</v>
      </c>
      <c r="D4350" s="414" t="s">
        <v>2224</v>
      </c>
      <c r="E4350" s="417">
        <v>1249151</v>
      </c>
      <c r="F4350" s="1475" t="s">
        <v>1674</v>
      </c>
      <c r="G4350" s="1476"/>
      <c r="H4350" s="1477"/>
      <c r="I4350" s="424">
        <v>100</v>
      </c>
      <c r="J4350" s="417">
        <v>0.6</v>
      </c>
      <c r="K4350" s="954">
        <f t="shared" si="42"/>
        <v>60</v>
      </c>
      <c r="M4350" s="271"/>
      <c r="N4350" s="271"/>
      <c r="O4350" s="271"/>
    </row>
    <row r="4351" spans="3:15" s="421" customFormat="1" ht="15.6" customHeight="1">
      <c r="C4351" s="391">
        <v>2373</v>
      </c>
      <c r="D4351" s="414" t="s">
        <v>2224</v>
      </c>
      <c r="E4351" s="417">
        <v>1249151</v>
      </c>
      <c r="F4351" s="1475" t="s">
        <v>1674</v>
      </c>
      <c r="G4351" s="1476"/>
      <c r="H4351" s="1477"/>
      <c r="I4351" s="424">
        <v>10</v>
      </c>
      <c r="J4351" s="417">
        <v>0.6</v>
      </c>
      <c r="K4351" s="954">
        <f t="shared" si="42"/>
        <v>6</v>
      </c>
      <c r="M4351" s="271"/>
      <c r="N4351" s="271"/>
      <c r="O4351" s="271"/>
    </row>
    <row r="4352" spans="3:15" s="421" customFormat="1" ht="15.6" customHeight="1">
      <c r="C4352" s="391">
        <v>2374</v>
      </c>
      <c r="D4352" s="414" t="s">
        <v>2224</v>
      </c>
      <c r="E4352" s="417">
        <v>1249151</v>
      </c>
      <c r="F4352" s="1475" t="s">
        <v>1674</v>
      </c>
      <c r="G4352" s="1476"/>
      <c r="H4352" s="1477"/>
      <c r="I4352" s="424">
        <v>5</v>
      </c>
      <c r="J4352" s="417">
        <v>0.6</v>
      </c>
      <c r="K4352" s="954">
        <f t="shared" si="42"/>
        <v>3</v>
      </c>
      <c r="M4352" s="271"/>
      <c r="N4352" s="271"/>
      <c r="O4352" s="271"/>
    </row>
    <row r="4353" spans="3:15" s="421" customFormat="1" ht="15.6" customHeight="1">
      <c r="C4353" s="391">
        <v>2375</v>
      </c>
      <c r="D4353" s="414" t="s">
        <v>2224</v>
      </c>
      <c r="E4353" s="417">
        <v>1249151</v>
      </c>
      <c r="F4353" s="1475" t="s">
        <v>1674</v>
      </c>
      <c r="G4353" s="1476"/>
      <c r="H4353" s="1477"/>
      <c r="I4353" s="424">
        <v>5</v>
      </c>
      <c r="J4353" s="417">
        <v>0.6</v>
      </c>
      <c r="K4353" s="954">
        <f t="shared" si="42"/>
        <v>3</v>
      </c>
      <c r="M4353" s="271"/>
      <c r="N4353" s="271"/>
      <c r="O4353" s="271"/>
    </row>
    <row r="4354" spans="3:15" s="421" customFormat="1" ht="15.6" customHeight="1">
      <c r="C4354" s="391">
        <v>2376</v>
      </c>
      <c r="D4354" s="414" t="s">
        <v>2224</v>
      </c>
      <c r="E4354" s="417">
        <v>1249151</v>
      </c>
      <c r="F4354" s="1475" t="s">
        <v>1674</v>
      </c>
      <c r="G4354" s="1476"/>
      <c r="H4354" s="1477"/>
      <c r="I4354" s="424">
        <v>24</v>
      </c>
      <c r="J4354" s="417">
        <v>0.6</v>
      </c>
      <c r="K4354" s="954">
        <f t="shared" si="42"/>
        <v>14.399999999999999</v>
      </c>
      <c r="M4354" s="271"/>
      <c r="N4354" s="271"/>
      <c r="O4354" s="271"/>
    </row>
    <row r="4355" spans="3:15" s="421" customFormat="1" ht="15.6" customHeight="1">
      <c r="C4355" s="391">
        <v>2377</v>
      </c>
      <c r="D4355" s="414" t="s">
        <v>2224</v>
      </c>
      <c r="E4355" s="417">
        <v>1249151</v>
      </c>
      <c r="F4355" s="1475" t="s">
        <v>1674</v>
      </c>
      <c r="G4355" s="1476"/>
      <c r="H4355" s="1477"/>
      <c r="I4355" s="424">
        <v>7</v>
      </c>
      <c r="J4355" s="417">
        <v>0.6</v>
      </c>
      <c r="K4355" s="954">
        <f t="shared" si="42"/>
        <v>4.2</v>
      </c>
      <c r="M4355" s="271"/>
      <c r="N4355" s="271"/>
      <c r="O4355" s="271"/>
    </row>
    <row r="4356" spans="3:15" s="421" customFormat="1" ht="15.6" customHeight="1">
      <c r="C4356" s="391">
        <v>2378</v>
      </c>
      <c r="D4356" s="414" t="s">
        <v>2224</v>
      </c>
      <c r="E4356" s="417">
        <v>1249151</v>
      </c>
      <c r="F4356" s="1475" t="s">
        <v>1674</v>
      </c>
      <c r="G4356" s="1476"/>
      <c r="H4356" s="1477"/>
      <c r="I4356" s="424">
        <v>4</v>
      </c>
      <c r="J4356" s="417">
        <v>0.6</v>
      </c>
      <c r="K4356" s="954">
        <f t="shared" si="42"/>
        <v>2.4</v>
      </c>
      <c r="M4356" s="271"/>
      <c r="N4356" s="271"/>
      <c r="O4356" s="271"/>
    </row>
    <row r="4357" spans="3:15" s="421" customFormat="1" ht="15.6" customHeight="1">
      <c r="C4357" s="391">
        <v>2379</v>
      </c>
      <c r="D4357" s="414" t="s">
        <v>2224</v>
      </c>
      <c r="E4357" s="417">
        <v>1048380</v>
      </c>
      <c r="F4357" s="1475" t="s">
        <v>5718</v>
      </c>
      <c r="G4357" s="1476"/>
      <c r="H4357" s="1477"/>
      <c r="I4357" s="424">
        <v>1</v>
      </c>
      <c r="J4357" s="417">
        <v>2</v>
      </c>
      <c r="K4357" s="954">
        <f t="shared" si="42"/>
        <v>2</v>
      </c>
      <c r="M4357" s="271"/>
      <c r="N4357" s="271"/>
      <c r="O4357" s="271"/>
    </row>
    <row r="4358" spans="3:15" s="421" customFormat="1" ht="15.6" customHeight="1">
      <c r="C4358" s="391">
        <v>2380</v>
      </c>
      <c r="D4358" s="414" t="s">
        <v>2224</v>
      </c>
      <c r="E4358" s="417">
        <v>1745568</v>
      </c>
      <c r="F4358" s="1475" t="s">
        <v>3352</v>
      </c>
      <c r="G4358" s="1476"/>
      <c r="H4358" s="1477"/>
      <c r="I4358" s="424">
        <v>15</v>
      </c>
      <c r="J4358" s="417">
        <v>6</v>
      </c>
      <c r="K4358" s="954">
        <f t="shared" si="42"/>
        <v>90</v>
      </c>
      <c r="M4358" s="271"/>
      <c r="N4358" s="271"/>
      <c r="O4358" s="271"/>
    </row>
    <row r="4359" spans="3:15" s="421" customFormat="1" ht="15.6" customHeight="1">
      <c r="C4359" s="391">
        <v>2381</v>
      </c>
      <c r="D4359" s="414" t="s">
        <v>2224</v>
      </c>
      <c r="E4359" s="417">
        <v>1278181</v>
      </c>
      <c r="F4359" s="1475" t="s">
        <v>5650</v>
      </c>
      <c r="G4359" s="1476"/>
      <c r="H4359" s="1477"/>
      <c r="I4359" s="424">
        <v>4</v>
      </c>
      <c r="J4359" s="417">
        <v>6</v>
      </c>
      <c r="K4359" s="954">
        <f t="shared" si="42"/>
        <v>24</v>
      </c>
      <c r="M4359" s="271"/>
      <c r="N4359" s="271"/>
      <c r="O4359" s="271"/>
    </row>
    <row r="4360" spans="3:15" s="421" customFormat="1" ht="15.6" customHeight="1">
      <c r="C4360" s="391">
        <v>2382</v>
      </c>
      <c r="D4360" s="414" t="s">
        <v>2224</v>
      </c>
      <c r="E4360" s="417">
        <v>1306912</v>
      </c>
      <c r="F4360" s="1475" t="s">
        <v>3355</v>
      </c>
      <c r="G4360" s="1476"/>
      <c r="H4360" s="1477"/>
      <c r="I4360" s="424">
        <v>10</v>
      </c>
      <c r="J4360" s="417">
        <v>0.25</v>
      </c>
      <c r="K4360" s="954">
        <f t="shared" si="42"/>
        <v>2.5</v>
      </c>
      <c r="M4360" s="271"/>
      <c r="N4360" s="271"/>
      <c r="O4360" s="271"/>
    </row>
    <row r="4361" spans="3:15" s="421" customFormat="1" ht="15.6" customHeight="1">
      <c r="C4361" s="391">
        <v>2383</v>
      </c>
      <c r="D4361" s="414" t="s">
        <v>2224</v>
      </c>
      <c r="E4361" s="417">
        <v>1071629</v>
      </c>
      <c r="F4361" s="1475" t="s">
        <v>3134</v>
      </c>
      <c r="G4361" s="1476"/>
      <c r="H4361" s="1477"/>
      <c r="I4361" s="424">
        <v>205</v>
      </c>
      <c r="J4361" s="417">
        <v>0.6</v>
      </c>
      <c r="K4361" s="954">
        <f t="shared" si="42"/>
        <v>123</v>
      </c>
      <c r="M4361" s="271"/>
      <c r="N4361" s="271"/>
      <c r="O4361" s="271"/>
    </row>
    <row r="4362" spans="3:15" s="421" customFormat="1" ht="15.6" customHeight="1">
      <c r="C4362" s="391">
        <v>2384</v>
      </c>
      <c r="D4362" s="414" t="s">
        <v>2224</v>
      </c>
      <c r="E4362" s="417">
        <v>1369870</v>
      </c>
      <c r="F4362" s="1475" t="s">
        <v>3126</v>
      </c>
      <c r="G4362" s="1476"/>
      <c r="H4362" s="1477"/>
      <c r="I4362" s="424">
        <v>63</v>
      </c>
      <c r="J4362" s="417">
        <v>0.6</v>
      </c>
      <c r="K4362" s="954">
        <f t="shared" si="42"/>
        <v>37.799999999999997</v>
      </c>
      <c r="M4362" s="271"/>
      <c r="N4362" s="271"/>
      <c r="O4362" s="271"/>
    </row>
    <row r="4363" spans="3:15" s="421" customFormat="1" ht="15.6" customHeight="1">
      <c r="C4363" s="391">
        <v>2385</v>
      </c>
      <c r="D4363" s="414" t="s">
        <v>2224</v>
      </c>
      <c r="E4363" s="417">
        <v>1034390</v>
      </c>
      <c r="F4363" s="1475" t="s">
        <v>5653</v>
      </c>
      <c r="G4363" s="1476"/>
      <c r="H4363" s="1477"/>
      <c r="I4363" s="424">
        <v>200</v>
      </c>
      <c r="J4363" s="417">
        <v>0.1</v>
      </c>
      <c r="K4363" s="954">
        <f t="shared" si="42"/>
        <v>20</v>
      </c>
      <c r="M4363" s="271"/>
      <c r="N4363" s="271"/>
      <c r="O4363" s="271"/>
    </row>
    <row r="4364" spans="3:15" s="421" customFormat="1" ht="15.6" customHeight="1">
      <c r="C4364" s="391">
        <v>2386</v>
      </c>
      <c r="D4364" s="414" t="s">
        <v>2224</v>
      </c>
      <c r="E4364" s="417">
        <v>1562817</v>
      </c>
      <c r="F4364" s="1475" t="s">
        <v>3136</v>
      </c>
      <c r="G4364" s="1476"/>
      <c r="H4364" s="1477"/>
      <c r="I4364" s="424">
        <v>90</v>
      </c>
      <c r="J4364" s="417">
        <v>0.2</v>
      </c>
      <c r="K4364" s="954">
        <f t="shared" si="42"/>
        <v>18</v>
      </c>
      <c r="M4364" s="271"/>
      <c r="N4364" s="271"/>
      <c r="O4364" s="271"/>
    </row>
    <row r="4365" spans="3:15" s="421" customFormat="1" ht="15.6" customHeight="1">
      <c r="C4365" s="391">
        <v>2387</v>
      </c>
      <c r="D4365" s="414" t="s">
        <v>2224</v>
      </c>
      <c r="E4365" s="417">
        <v>1249146</v>
      </c>
      <c r="F4365" s="1475" t="s">
        <v>3137</v>
      </c>
      <c r="G4365" s="1476"/>
      <c r="H4365" s="1477"/>
      <c r="I4365" s="424">
        <v>100</v>
      </c>
      <c r="J4365" s="417">
        <v>2</v>
      </c>
      <c r="K4365" s="954">
        <f t="shared" si="42"/>
        <v>200</v>
      </c>
      <c r="M4365" s="271"/>
      <c r="N4365" s="271"/>
      <c r="O4365" s="271"/>
    </row>
    <row r="4366" spans="3:15" s="421" customFormat="1" ht="15.6" customHeight="1">
      <c r="C4366" s="391">
        <v>2388</v>
      </c>
      <c r="D4366" s="414" t="s">
        <v>2224</v>
      </c>
      <c r="E4366" s="417">
        <v>1249146</v>
      </c>
      <c r="F4366" s="1475" t="s">
        <v>3137</v>
      </c>
      <c r="G4366" s="1476"/>
      <c r="H4366" s="1477"/>
      <c r="I4366" s="424">
        <v>18</v>
      </c>
      <c r="J4366" s="417">
        <v>2</v>
      </c>
      <c r="K4366" s="954">
        <f t="shared" si="42"/>
        <v>36</v>
      </c>
      <c r="M4366" s="271"/>
      <c r="N4366" s="271"/>
      <c r="O4366" s="271"/>
    </row>
    <row r="4367" spans="3:15" s="421" customFormat="1" ht="15.6" customHeight="1">
      <c r="C4367" s="391">
        <v>2389</v>
      </c>
      <c r="D4367" s="414" t="s">
        <v>2224</v>
      </c>
      <c r="E4367" s="417">
        <v>1249146</v>
      </c>
      <c r="F4367" s="1475" t="s">
        <v>3137</v>
      </c>
      <c r="G4367" s="1476"/>
      <c r="H4367" s="1477"/>
      <c r="I4367" s="424">
        <v>65</v>
      </c>
      <c r="J4367" s="417">
        <v>2</v>
      </c>
      <c r="K4367" s="954">
        <f t="shared" si="42"/>
        <v>130</v>
      </c>
      <c r="M4367" s="271"/>
      <c r="N4367" s="271"/>
      <c r="O4367" s="271"/>
    </row>
    <row r="4368" spans="3:15" s="421" customFormat="1" ht="15.6" customHeight="1">
      <c r="C4368" s="391">
        <v>2390</v>
      </c>
      <c r="D4368" s="414" t="s">
        <v>2224</v>
      </c>
      <c r="E4368" s="417">
        <v>1249146</v>
      </c>
      <c r="F4368" s="1475" t="s">
        <v>3137</v>
      </c>
      <c r="G4368" s="1476"/>
      <c r="H4368" s="1477"/>
      <c r="I4368" s="424">
        <v>10</v>
      </c>
      <c r="J4368" s="417">
        <v>2</v>
      </c>
      <c r="K4368" s="954">
        <f t="shared" si="42"/>
        <v>20</v>
      </c>
      <c r="M4368" s="271"/>
      <c r="N4368" s="271"/>
      <c r="O4368" s="271"/>
    </row>
    <row r="4369" spans="3:15" s="421" customFormat="1" ht="15.6" customHeight="1">
      <c r="C4369" s="391">
        <v>2391</v>
      </c>
      <c r="D4369" s="414" t="s">
        <v>2224</v>
      </c>
      <c r="E4369" s="417">
        <v>1249146</v>
      </c>
      <c r="F4369" s="1475" t="s">
        <v>3137</v>
      </c>
      <c r="G4369" s="1476"/>
      <c r="H4369" s="1477"/>
      <c r="I4369" s="424">
        <v>5</v>
      </c>
      <c r="J4369" s="417">
        <v>2</v>
      </c>
      <c r="K4369" s="954">
        <f t="shared" si="42"/>
        <v>10</v>
      </c>
      <c r="M4369" s="271"/>
      <c r="N4369" s="271"/>
      <c r="O4369" s="271"/>
    </row>
    <row r="4370" spans="3:15" s="421" customFormat="1" ht="15.6" customHeight="1">
      <c r="C4370" s="391">
        <v>2392</v>
      </c>
      <c r="D4370" s="414" t="s">
        <v>2224</v>
      </c>
      <c r="E4370" s="417">
        <v>1249146</v>
      </c>
      <c r="F4370" s="1475" t="s">
        <v>3137</v>
      </c>
      <c r="G4370" s="1476"/>
      <c r="H4370" s="1477"/>
      <c r="I4370" s="424">
        <v>5</v>
      </c>
      <c r="J4370" s="417">
        <v>2</v>
      </c>
      <c r="K4370" s="954">
        <f t="shared" si="42"/>
        <v>10</v>
      </c>
      <c r="M4370" s="271"/>
      <c r="N4370" s="271"/>
      <c r="O4370" s="271"/>
    </row>
    <row r="4371" spans="3:15" s="421" customFormat="1" ht="15.6" customHeight="1">
      <c r="C4371" s="391">
        <v>2393</v>
      </c>
      <c r="D4371" s="414" t="s">
        <v>2224</v>
      </c>
      <c r="E4371" s="417">
        <v>1249146</v>
      </c>
      <c r="F4371" s="1475" t="s">
        <v>3137</v>
      </c>
      <c r="G4371" s="1476"/>
      <c r="H4371" s="1477"/>
      <c r="I4371" s="424">
        <v>7</v>
      </c>
      <c r="J4371" s="417">
        <v>2</v>
      </c>
      <c r="K4371" s="954">
        <f t="shared" si="42"/>
        <v>14</v>
      </c>
      <c r="M4371" s="271"/>
      <c r="N4371" s="271"/>
      <c r="O4371" s="271"/>
    </row>
    <row r="4372" spans="3:15" s="421" customFormat="1" ht="15.6" customHeight="1">
      <c r="C4372" s="391">
        <v>2394</v>
      </c>
      <c r="D4372" s="414" t="s">
        <v>2224</v>
      </c>
      <c r="E4372" s="417">
        <v>1249146</v>
      </c>
      <c r="F4372" s="1475" t="s">
        <v>3137</v>
      </c>
      <c r="G4372" s="1476"/>
      <c r="H4372" s="1477"/>
      <c r="I4372" s="424">
        <v>4</v>
      </c>
      <c r="J4372" s="417">
        <v>2</v>
      </c>
      <c r="K4372" s="954">
        <f t="shared" si="42"/>
        <v>8</v>
      </c>
      <c r="M4372" s="271"/>
      <c r="N4372" s="271"/>
      <c r="O4372" s="271"/>
    </row>
    <row r="4373" spans="3:15" s="421" customFormat="1" ht="15.6" customHeight="1">
      <c r="C4373" s="391">
        <v>2395</v>
      </c>
      <c r="D4373" s="414" t="s">
        <v>2224</v>
      </c>
      <c r="E4373" s="417">
        <v>1249146</v>
      </c>
      <c r="F4373" s="1475" t="s">
        <v>3137</v>
      </c>
      <c r="G4373" s="1476"/>
      <c r="H4373" s="1477"/>
      <c r="I4373" s="424">
        <v>10</v>
      </c>
      <c r="J4373" s="417">
        <v>2</v>
      </c>
      <c r="K4373" s="954">
        <f t="shared" si="42"/>
        <v>20</v>
      </c>
      <c r="M4373" s="271"/>
      <c r="N4373" s="271"/>
      <c r="O4373" s="271"/>
    </row>
    <row r="4374" spans="3:15" s="421" customFormat="1" ht="15.6" customHeight="1">
      <c r="C4374" s="391">
        <v>2396</v>
      </c>
      <c r="D4374" s="414" t="s">
        <v>2224</v>
      </c>
      <c r="E4374" s="417">
        <v>1202562</v>
      </c>
      <c r="F4374" s="1475" t="s">
        <v>3099</v>
      </c>
      <c r="G4374" s="1476"/>
      <c r="H4374" s="1477"/>
      <c r="I4374" s="424">
        <v>5</v>
      </c>
      <c r="J4374" s="417">
        <v>0.3</v>
      </c>
      <c r="K4374" s="954">
        <f t="shared" si="42"/>
        <v>1.5</v>
      </c>
      <c r="M4374" s="271"/>
      <c r="N4374" s="271"/>
      <c r="O4374" s="271"/>
    </row>
    <row r="4375" spans="3:15" s="421" customFormat="1" ht="15.6" customHeight="1">
      <c r="C4375" s="391">
        <v>2397</v>
      </c>
      <c r="D4375" s="414" t="s">
        <v>2224</v>
      </c>
      <c r="E4375" s="417">
        <v>1400498</v>
      </c>
      <c r="F4375" s="1475" t="s">
        <v>3100</v>
      </c>
      <c r="G4375" s="1476"/>
      <c r="H4375" s="1477"/>
      <c r="I4375" s="424">
        <v>18</v>
      </c>
      <c r="J4375" s="417">
        <v>0.3</v>
      </c>
      <c r="K4375" s="954">
        <f t="shared" si="42"/>
        <v>5.3999999999999995</v>
      </c>
      <c r="M4375" s="271"/>
      <c r="N4375" s="271"/>
      <c r="O4375" s="271"/>
    </row>
    <row r="4376" spans="3:15" s="421" customFormat="1" ht="15.6" customHeight="1">
      <c r="C4376" s="391">
        <v>2398</v>
      </c>
      <c r="D4376" s="414" t="s">
        <v>2224</v>
      </c>
      <c r="E4376" s="417">
        <v>1400498</v>
      </c>
      <c r="F4376" s="1475" t="s">
        <v>3100</v>
      </c>
      <c r="G4376" s="1476"/>
      <c r="H4376" s="1477"/>
      <c r="I4376" s="424">
        <v>10</v>
      </c>
      <c r="J4376" s="417">
        <v>0.3</v>
      </c>
      <c r="K4376" s="954">
        <f t="shared" ref="K4376:K4439" si="43">I4376*J4376</f>
        <v>3</v>
      </c>
      <c r="M4376" s="271"/>
      <c r="N4376" s="271"/>
      <c r="O4376" s="271"/>
    </row>
    <row r="4377" spans="3:15" s="421" customFormat="1" ht="15.6" customHeight="1">
      <c r="C4377" s="391">
        <v>2399</v>
      </c>
      <c r="D4377" s="414" t="s">
        <v>2224</v>
      </c>
      <c r="E4377" s="417">
        <v>1400498</v>
      </c>
      <c r="F4377" s="1475" t="s">
        <v>3100</v>
      </c>
      <c r="G4377" s="1476"/>
      <c r="H4377" s="1477"/>
      <c r="I4377" s="424">
        <v>5</v>
      </c>
      <c r="J4377" s="417">
        <v>0.3</v>
      </c>
      <c r="K4377" s="954">
        <f t="shared" si="43"/>
        <v>1.5</v>
      </c>
      <c r="M4377" s="271"/>
      <c r="N4377" s="271"/>
      <c r="O4377" s="271"/>
    </row>
    <row r="4378" spans="3:15" s="421" customFormat="1" ht="15.6" customHeight="1">
      <c r="C4378" s="391">
        <v>2400</v>
      </c>
      <c r="D4378" s="414" t="s">
        <v>2224</v>
      </c>
      <c r="E4378" s="417">
        <v>1400498</v>
      </c>
      <c r="F4378" s="1475" t="s">
        <v>3100</v>
      </c>
      <c r="G4378" s="1476"/>
      <c r="H4378" s="1477"/>
      <c r="I4378" s="424">
        <v>11</v>
      </c>
      <c r="J4378" s="417">
        <v>0.3</v>
      </c>
      <c r="K4378" s="954">
        <f t="shared" si="43"/>
        <v>3.3</v>
      </c>
      <c r="M4378" s="271"/>
      <c r="N4378" s="271"/>
      <c r="O4378" s="271"/>
    </row>
    <row r="4379" spans="3:15" s="421" customFormat="1" ht="15.6" customHeight="1">
      <c r="C4379" s="391">
        <v>2401</v>
      </c>
      <c r="D4379" s="414" t="s">
        <v>2224</v>
      </c>
      <c r="E4379" s="417">
        <v>1400498</v>
      </c>
      <c r="F4379" s="1475" t="s">
        <v>3100</v>
      </c>
      <c r="G4379" s="1476"/>
      <c r="H4379" s="1477"/>
      <c r="I4379" s="424">
        <v>10</v>
      </c>
      <c r="J4379" s="417">
        <v>0.3</v>
      </c>
      <c r="K4379" s="954">
        <f t="shared" si="43"/>
        <v>3</v>
      </c>
      <c r="M4379" s="271"/>
      <c r="N4379" s="271"/>
      <c r="O4379" s="271"/>
    </row>
    <row r="4380" spans="3:15" s="421" customFormat="1" ht="15.6" customHeight="1">
      <c r="C4380" s="391">
        <v>2402</v>
      </c>
      <c r="D4380" s="414" t="s">
        <v>2224</v>
      </c>
      <c r="E4380" s="417">
        <v>1229481</v>
      </c>
      <c r="F4380" s="1475" t="s">
        <v>5666</v>
      </c>
      <c r="G4380" s="1476"/>
      <c r="H4380" s="1477"/>
      <c r="I4380" s="424">
        <v>120</v>
      </c>
      <c r="J4380" s="417">
        <v>0.1</v>
      </c>
      <c r="K4380" s="954">
        <f t="shared" si="43"/>
        <v>12</v>
      </c>
      <c r="M4380" s="271"/>
      <c r="N4380" s="271"/>
      <c r="O4380" s="271"/>
    </row>
    <row r="4381" spans="3:15" s="421" customFormat="1" ht="15.6" customHeight="1">
      <c r="C4381" s="391">
        <v>2403</v>
      </c>
      <c r="D4381" s="414" t="s">
        <v>2224</v>
      </c>
      <c r="E4381" s="417">
        <v>1499073</v>
      </c>
      <c r="F4381" s="1475" t="s">
        <v>3255</v>
      </c>
      <c r="G4381" s="1476"/>
      <c r="H4381" s="1477"/>
      <c r="I4381" s="424">
        <v>7</v>
      </c>
      <c r="J4381" s="417">
        <v>0.1</v>
      </c>
      <c r="K4381" s="954">
        <f t="shared" si="43"/>
        <v>0.70000000000000007</v>
      </c>
      <c r="M4381" s="271"/>
      <c r="N4381" s="271"/>
      <c r="O4381" s="271"/>
    </row>
    <row r="4382" spans="3:15" s="421" customFormat="1" ht="15.6" customHeight="1">
      <c r="C4382" s="391">
        <v>2404</v>
      </c>
      <c r="D4382" s="414" t="s">
        <v>2224</v>
      </c>
      <c r="E4382" s="417">
        <v>1255017</v>
      </c>
      <c r="F4382" s="1475" t="s">
        <v>3317</v>
      </c>
      <c r="G4382" s="1476"/>
      <c r="H4382" s="1477"/>
      <c r="I4382" s="424">
        <v>1</v>
      </c>
      <c r="J4382" s="417">
        <v>0.1</v>
      </c>
      <c r="K4382" s="954">
        <f t="shared" si="43"/>
        <v>0.1</v>
      </c>
      <c r="M4382" s="271"/>
      <c r="N4382" s="271"/>
      <c r="O4382" s="271"/>
    </row>
    <row r="4383" spans="3:15" s="421" customFormat="1" ht="15.6" customHeight="1">
      <c r="C4383" s="391">
        <v>2405</v>
      </c>
      <c r="D4383" s="414" t="s">
        <v>2224</v>
      </c>
      <c r="E4383" s="417">
        <v>1350217</v>
      </c>
      <c r="F4383" s="1475" t="s">
        <v>3259</v>
      </c>
      <c r="G4383" s="1476"/>
      <c r="H4383" s="1477"/>
      <c r="I4383" s="424">
        <v>2</v>
      </c>
      <c r="J4383" s="417">
        <v>0.5</v>
      </c>
      <c r="K4383" s="954">
        <f t="shared" si="43"/>
        <v>1</v>
      </c>
      <c r="M4383" s="271"/>
      <c r="N4383" s="271"/>
      <c r="O4383" s="271"/>
    </row>
    <row r="4384" spans="3:15" s="421" customFormat="1" ht="15.6" customHeight="1">
      <c r="C4384" s="391">
        <v>2406</v>
      </c>
      <c r="D4384" s="414" t="s">
        <v>2224</v>
      </c>
      <c r="E4384" s="417">
        <v>1048178</v>
      </c>
      <c r="F4384" s="1475" t="s">
        <v>3138</v>
      </c>
      <c r="G4384" s="1476"/>
      <c r="H4384" s="1477"/>
      <c r="I4384" s="424">
        <v>60</v>
      </c>
      <c r="J4384" s="417">
        <v>0.1</v>
      </c>
      <c r="K4384" s="954">
        <f t="shared" si="43"/>
        <v>6</v>
      </c>
      <c r="M4384" s="271"/>
      <c r="N4384" s="271"/>
      <c r="O4384" s="271"/>
    </row>
    <row r="4385" spans="3:15" s="421" customFormat="1" ht="15.6" customHeight="1">
      <c r="C4385" s="391">
        <v>2407</v>
      </c>
      <c r="D4385" s="414" t="s">
        <v>2224</v>
      </c>
      <c r="E4385" s="417">
        <v>1463244</v>
      </c>
      <c r="F4385" s="1475" t="s">
        <v>3127</v>
      </c>
      <c r="G4385" s="1476"/>
      <c r="H4385" s="1477"/>
      <c r="I4385" s="424">
        <v>87</v>
      </c>
      <c r="J4385" s="417">
        <v>0.1</v>
      </c>
      <c r="K4385" s="954">
        <f t="shared" si="43"/>
        <v>8.7000000000000011</v>
      </c>
      <c r="M4385" s="271"/>
      <c r="N4385" s="271"/>
      <c r="O4385" s="271"/>
    </row>
    <row r="4386" spans="3:15" s="421" customFormat="1" ht="15.6" customHeight="1">
      <c r="C4386" s="391">
        <v>2408</v>
      </c>
      <c r="D4386" s="414" t="s">
        <v>2224</v>
      </c>
      <c r="E4386" s="417">
        <v>1034150</v>
      </c>
      <c r="F4386" s="1475" t="s">
        <v>3140</v>
      </c>
      <c r="G4386" s="1476"/>
      <c r="H4386" s="1477"/>
      <c r="I4386" s="424">
        <v>240</v>
      </c>
      <c r="J4386" s="417">
        <v>0.1</v>
      </c>
      <c r="K4386" s="954">
        <f t="shared" si="43"/>
        <v>24</v>
      </c>
      <c r="M4386" s="271"/>
      <c r="N4386" s="271"/>
      <c r="O4386" s="271"/>
    </row>
    <row r="4387" spans="3:15" s="421" customFormat="1" ht="15.6" customHeight="1">
      <c r="C4387" s="391">
        <v>2409</v>
      </c>
      <c r="D4387" s="414" t="s">
        <v>2224</v>
      </c>
      <c r="E4387" s="417">
        <v>1088711</v>
      </c>
      <c r="F4387" s="1475" t="s">
        <v>3200</v>
      </c>
      <c r="G4387" s="1476"/>
      <c r="H4387" s="1477"/>
      <c r="I4387" s="424">
        <v>21</v>
      </c>
      <c r="J4387" s="417">
        <v>1</v>
      </c>
      <c r="K4387" s="954">
        <f t="shared" si="43"/>
        <v>21</v>
      </c>
      <c r="M4387" s="271"/>
      <c r="N4387" s="271"/>
      <c r="O4387" s="271"/>
    </row>
    <row r="4388" spans="3:15" s="421" customFormat="1" ht="15.6" customHeight="1">
      <c r="C4388" s="391">
        <v>2410</v>
      </c>
      <c r="D4388" s="414" t="s">
        <v>2224</v>
      </c>
      <c r="E4388" s="417">
        <v>1088711</v>
      </c>
      <c r="F4388" s="1475" t="s">
        <v>3200</v>
      </c>
      <c r="G4388" s="1476"/>
      <c r="H4388" s="1477"/>
      <c r="I4388" s="424">
        <v>9</v>
      </c>
      <c r="J4388" s="417">
        <v>1</v>
      </c>
      <c r="K4388" s="954">
        <f t="shared" si="43"/>
        <v>9</v>
      </c>
      <c r="M4388" s="271"/>
      <c r="N4388" s="271"/>
      <c r="O4388" s="271"/>
    </row>
    <row r="4389" spans="3:15" s="421" customFormat="1" ht="15.6" customHeight="1">
      <c r="C4389" s="391">
        <v>2411</v>
      </c>
      <c r="D4389" s="414" t="s">
        <v>2224</v>
      </c>
      <c r="E4389" s="417">
        <v>1088711</v>
      </c>
      <c r="F4389" s="1475" t="s">
        <v>3200</v>
      </c>
      <c r="G4389" s="1476"/>
      <c r="H4389" s="1477"/>
      <c r="I4389" s="424">
        <v>18</v>
      </c>
      <c r="J4389" s="417">
        <v>1</v>
      </c>
      <c r="K4389" s="954">
        <f t="shared" si="43"/>
        <v>18</v>
      </c>
      <c r="M4389" s="271"/>
      <c r="N4389" s="271"/>
      <c r="O4389" s="271"/>
    </row>
    <row r="4390" spans="3:15" s="421" customFormat="1" ht="15.6" customHeight="1">
      <c r="C4390" s="391">
        <v>2412</v>
      </c>
      <c r="D4390" s="414" t="s">
        <v>2224</v>
      </c>
      <c r="E4390" s="417">
        <v>1088711</v>
      </c>
      <c r="F4390" s="1475" t="s">
        <v>3200</v>
      </c>
      <c r="G4390" s="1476"/>
      <c r="H4390" s="1477"/>
      <c r="I4390" s="424">
        <v>10</v>
      </c>
      <c r="J4390" s="417">
        <v>1</v>
      </c>
      <c r="K4390" s="954">
        <f t="shared" si="43"/>
        <v>10</v>
      </c>
      <c r="M4390" s="271"/>
      <c r="N4390" s="271"/>
      <c r="O4390" s="271"/>
    </row>
    <row r="4391" spans="3:15" s="421" customFormat="1" ht="15.6" customHeight="1">
      <c r="C4391" s="391">
        <v>2413</v>
      </c>
      <c r="D4391" s="414" t="s">
        <v>2224</v>
      </c>
      <c r="E4391" s="417">
        <v>1400353</v>
      </c>
      <c r="F4391" s="1475" t="s">
        <v>3141</v>
      </c>
      <c r="G4391" s="1476"/>
      <c r="H4391" s="1477"/>
      <c r="I4391" s="424">
        <v>46</v>
      </c>
      <c r="J4391" s="417">
        <v>3</v>
      </c>
      <c r="K4391" s="954">
        <f t="shared" si="43"/>
        <v>138</v>
      </c>
      <c r="M4391" s="271"/>
      <c r="N4391" s="271"/>
      <c r="O4391" s="271"/>
    </row>
    <row r="4392" spans="3:15" s="421" customFormat="1" ht="15.6" customHeight="1">
      <c r="C4392" s="391">
        <v>2414</v>
      </c>
      <c r="D4392" s="414" t="s">
        <v>2224</v>
      </c>
      <c r="E4392" s="417">
        <v>1400353</v>
      </c>
      <c r="F4392" s="1475" t="s">
        <v>3141</v>
      </c>
      <c r="G4392" s="1476"/>
      <c r="H4392" s="1477"/>
      <c r="I4392" s="424">
        <v>18</v>
      </c>
      <c r="J4392" s="417">
        <v>3</v>
      </c>
      <c r="K4392" s="954">
        <f t="shared" si="43"/>
        <v>54</v>
      </c>
      <c r="M4392" s="271"/>
      <c r="N4392" s="271"/>
      <c r="O4392" s="271"/>
    </row>
    <row r="4393" spans="3:15" s="421" customFormat="1" ht="15.6" customHeight="1">
      <c r="C4393" s="391">
        <v>2415</v>
      </c>
      <c r="D4393" s="414" t="s">
        <v>2224</v>
      </c>
      <c r="E4393" s="417">
        <v>1260244</v>
      </c>
      <c r="F4393" s="1475" t="s">
        <v>2239</v>
      </c>
      <c r="G4393" s="1476"/>
      <c r="H4393" s="1477"/>
      <c r="I4393" s="424">
        <v>20</v>
      </c>
      <c r="J4393" s="417">
        <v>2</v>
      </c>
      <c r="K4393" s="954">
        <f t="shared" si="43"/>
        <v>40</v>
      </c>
      <c r="M4393" s="271"/>
      <c r="N4393" s="271"/>
      <c r="O4393" s="271"/>
    </row>
    <row r="4394" spans="3:15" s="421" customFormat="1" ht="15.6" customHeight="1">
      <c r="C4394" s="391">
        <v>2416</v>
      </c>
      <c r="D4394" s="414" t="s">
        <v>2224</v>
      </c>
      <c r="E4394" s="417">
        <v>1260244</v>
      </c>
      <c r="F4394" s="1475" t="s">
        <v>2239</v>
      </c>
      <c r="G4394" s="1476"/>
      <c r="H4394" s="1477"/>
      <c r="I4394" s="424">
        <v>23</v>
      </c>
      <c r="J4394" s="417">
        <v>2</v>
      </c>
      <c r="K4394" s="954">
        <f t="shared" si="43"/>
        <v>46</v>
      </c>
      <c r="M4394" s="271"/>
      <c r="N4394" s="271"/>
      <c r="O4394" s="271"/>
    </row>
    <row r="4395" spans="3:15" s="421" customFormat="1" ht="15.6" customHeight="1">
      <c r="C4395" s="391">
        <v>2417</v>
      </c>
      <c r="D4395" s="414" t="s">
        <v>2224</v>
      </c>
      <c r="E4395" s="417">
        <v>1260244</v>
      </c>
      <c r="F4395" s="1475" t="s">
        <v>2239</v>
      </c>
      <c r="G4395" s="1476"/>
      <c r="H4395" s="1477"/>
      <c r="I4395" s="424">
        <v>10</v>
      </c>
      <c r="J4395" s="417">
        <v>2</v>
      </c>
      <c r="K4395" s="954">
        <f t="shared" si="43"/>
        <v>20</v>
      </c>
      <c r="M4395" s="271"/>
      <c r="N4395" s="271"/>
      <c r="O4395" s="271"/>
    </row>
    <row r="4396" spans="3:15" s="421" customFormat="1" ht="15.6" customHeight="1">
      <c r="C4396" s="391">
        <v>2418</v>
      </c>
      <c r="D4396" s="414" t="s">
        <v>2224</v>
      </c>
      <c r="E4396" s="417">
        <v>1260244</v>
      </c>
      <c r="F4396" s="1475" t="s">
        <v>2239</v>
      </c>
      <c r="G4396" s="1476"/>
      <c r="H4396" s="1477"/>
      <c r="I4396" s="424">
        <v>5</v>
      </c>
      <c r="J4396" s="417">
        <v>2</v>
      </c>
      <c r="K4396" s="954">
        <f t="shared" si="43"/>
        <v>10</v>
      </c>
      <c r="M4396" s="271"/>
      <c r="N4396" s="271"/>
      <c r="O4396" s="271"/>
    </row>
    <row r="4397" spans="3:15" s="421" customFormat="1" ht="15.6" customHeight="1">
      <c r="C4397" s="391">
        <v>2419</v>
      </c>
      <c r="D4397" s="414" t="s">
        <v>2224</v>
      </c>
      <c r="E4397" s="417">
        <v>1260244</v>
      </c>
      <c r="F4397" s="1475" t="s">
        <v>2239</v>
      </c>
      <c r="G4397" s="1476"/>
      <c r="H4397" s="1477"/>
      <c r="I4397" s="424">
        <v>5</v>
      </c>
      <c r="J4397" s="417">
        <v>2</v>
      </c>
      <c r="K4397" s="954">
        <f t="shared" si="43"/>
        <v>10</v>
      </c>
      <c r="M4397" s="271"/>
      <c r="N4397" s="271"/>
      <c r="O4397" s="271"/>
    </row>
    <row r="4398" spans="3:15" s="421" customFormat="1" ht="15.6" customHeight="1">
      <c r="C4398" s="391">
        <v>2420</v>
      </c>
      <c r="D4398" s="414" t="s">
        <v>2224</v>
      </c>
      <c r="E4398" s="417">
        <v>1260244</v>
      </c>
      <c r="F4398" s="1475" t="s">
        <v>2239</v>
      </c>
      <c r="G4398" s="1476"/>
      <c r="H4398" s="1477"/>
      <c r="I4398" s="424">
        <v>7</v>
      </c>
      <c r="J4398" s="417">
        <v>2</v>
      </c>
      <c r="K4398" s="954">
        <f t="shared" si="43"/>
        <v>14</v>
      </c>
      <c r="M4398" s="271"/>
      <c r="N4398" s="271"/>
      <c r="O4398" s="271"/>
    </row>
    <row r="4399" spans="3:15" s="421" customFormat="1" ht="15.6" customHeight="1">
      <c r="C4399" s="391">
        <v>2421</v>
      </c>
      <c r="D4399" s="414" t="s">
        <v>2224</v>
      </c>
      <c r="E4399" s="417">
        <v>1260244</v>
      </c>
      <c r="F4399" s="1475" t="s">
        <v>2239</v>
      </c>
      <c r="G4399" s="1476"/>
      <c r="H4399" s="1477"/>
      <c r="I4399" s="424">
        <v>7</v>
      </c>
      <c r="J4399" s="417">
        <v>2</v>
      </c>
      <c r="K4399" s="954">
        <f t="shared" si="43"/>
        <v>14</v>
      </c>
      <c r="M4399" s="271"/>
      <c r="N4399" s="271"/>
      <c r="O4399" s="271"/>
    </row>
    <row r="4400" spans="3:15" s="421" customFormat="1" ht="15.6" customHeight="1">
      <c r="C4400" s="391">
        <v>2422</v>
      </c>
      <c r="D4400" s="414" t="s">
        <v>2224</v>
      </c>
      <c r="E4400" s="417">
        <v>1260244</v>
      </c>
      <c r="F4400" s="1475" t="s">
        <v>2239</v>
      </c>
      <c r="G4400" s="1476"/>
      <c r="H4400" s="1477"/>
      <c r="I4400" s="424">
        <v>10</v>
      </c>
      <c r="J4400" s="417">
        <v>2</v>
      </c>
      <c r="K4400" s="954">
        <f t="shared" si="43"/>
        <v>20</v>
      </c>
      <c r="M4400" s="271"/>
      <c r="N4400" s="271"/>
      <c r="O4400" s="271"/>
    </row>
    <row r="4401" spans="3:15" s="421" customFormat="1" ht="15.6" customHeight="1">
      <c r="C4401" s="391">
        <v>2423</v>
      </c>
      <c r="D4401" s="414" t="s">
        <v>2224</v>
      </c>
      <c r="E4401" s="417">
        <v>1080635</v>
      </c>
      <c r="F4401" s="1475" t="s">
        <v>3142</v>
      </c>
      <c r="G4401" s="1476"/>
      <c r="H4401" s="1477"/>
      <c r="I4401" s="424">
        <v>90</v>
      </c>
      <c r="J4401" s="417">
        <v>2</v>
      </c>
      <c r="K4401" s="954">
        <f t="shared" si="43"/>
        <v>180</v>
      </c>
      <c r="M4401" s="271"/>
      <c r="N4401" s="271"/>
      <c r="O4401" s="271"/>
    </row>
    <row r="4402" spans="3:15" s="421" customFormat="1" ht="15.6" customHeight="1">
      <c r="C4402" s="391">
        <v>2424</v>
      </c>
      <c r="D4402" s="414" t="s">
        <v>2224</v>
      </c>
      <c r="E4402" s="417">
        <v>1024249</v>
      </c>
      <c r="F4402" s="1475" t="s">
        <v>3365</v>
      </c>
      <c r="G4402" s="1476"/>
      <c r="H4402" s="1477"/>
      <c r="I4402" s="424">
        <v>5</v>
      </c>
      <c r="J4402" s="417">
        <v>0.2</v>
      </c>
      <c r="K4402" s="954">
        <f t="shared" si="43"/>
        <v>1</v>
      </c>
      <c r="M4402" s="271"/>
      <c r="N4402" s="271"/>
      <c r="O4402" s="271"/>
    </row>
    <row r="4403" spans="3:15" s="421" customFormat="1" ht="15.6" customHeight="1">
      <c r="C4403" s="391">
        <v>2425</v>
      </c>
      <c r="D4403" s="414" t="s">
        <v>2224</v>
      </c>
      <c r="E4403" s="417">
        <v>1334474</v>
      </c>
      <c r="F4403" s="1475" t="s">
        <v>3101</v>
      </c>
      <c r="G4403" s="1476"/>
      <c r="H4403" s="1477"/>
      <c r="I4403" s="424">
        <v>396</v>
      </c>
      <c r="J4403" s="417">
        <v>0.06</v>
      </c>
      <c r="K4403" s="954">
        <f t="shared" si="43"/>
        <v>23.759999999999998</v>
      </c>
      <c r="M4403" s="271"/>
      <c r="N4403" s="271"/>
      <c r="O4403" s="271"/>
    </row>
    <row r="4404" spans="3:15" s="421" customFormat="1" ht="15.6" customHeight="1">
      <c r="C4404" s="391">
        <v>2426</v>
      </c>
      <c r="D4404" s="414" t="s">
        <v>2224</v>
      </c>
      <c r="E4404" s="417">
        <v>1334474</v>
      </c>
      <c r="F4404" s="1475" t="s">
        <v>3101</v>
      </c>
      <c r="G4404" s="1476"/>
      <c r="H4404" s="1477"/>
      <c r="I4404" s="424">
        <v>189</v>
      </c>
      <c r="J4404" s="417">
        <v>0.06</v>
      </c>
      <c r="K4404" s="954">
        <f t="shared" si="43"/>
        <v>11.34</v>
      </c>
      <c r="M4404" s="271"/>
      <c r="N4404" s="271"/>
      <c r="O4404" s="271"/>
    </row>
    <row r="4405" spans="3:15" s="421" customFormat="1" ht="15.6" customHeight="1">
      <c r="C4405" s="391">
        <v>2427</v>
      </c>
      <c r="D4405" s="414" t="s">
        <v>2224</v>
      </c>
      <c r="E4405" s="417">
        <v>1334471</v>
      </c>
      <c r="F4405" s="1475" t="s">
        <v>3102</v>
      </c>
      <c r="G4405" s="1476"/>
      <c r="H4405" s="1477"/>
      <c r="I4405" s="424">
        <v>2</v>
      </c>
      <c r="J4405" s="417">
        <v>0.06</v>
      </c>
      <c r="K4405" s="954">
        <f t="shared" si="43"/>
        <v>0.12</v>
      </c>
      <c r="M4405" s="271"/>
      <c r="N4405" s="271"/>
      <c r="O4405" s="271"/>
    </row>
    <row r="4406" spans="3:15" s="421" customFormat="1" ht="15.6" customHeight="1">
      <c r="C4406" s="391">
        <v>2428</v>
      </c>
      <c r="D4406" s="414" t="s">
        <v>2224</v>
      </c>
      <c r="E4406" s="417">
        <v>1334471</v>
      </c>
      <c r="F4406" s="1475" t="s">
        <v>3102</v>
      </c>
      <c r="G4406" s="1476"/>
      <c r="H4406" s="1477"/>
      <c r="I4406" s="424">
        <v>1</v>
      </c>
      <c r="J4406" s="417">
        <v>0.06</v>
      </c>
      <c r="K4406" s="954">
        <f t="shared" si="43"/>
        <v>0.06</v>
      </c>
      <c r="M4406" s="271"/>
      <c r="N4406" s="271"/>
      <c r="O4406" s="271"/>
    </row>
    <row r="4407" spans="3:15" s="421" customFormat="1" ht="15.6" customHeight="1">
      <c r="C4407" s="391">
        <v>2429</v>
      </c>
      <c r="D4407" s="414" t="s">
        <v>2224</v>
      </c>
      <c r="E4407" s="417">
        <v>1334471</v>
      </c>
      <c r="F4407" s="1475" t="s">
        <v>3102</v>
      </c>
      <c r="G4407" s="1476"/>
      <c r="H4407" s="1477"/>
      <c r="I4407" s="424">
        <v>34</v>
      </c>
      <c r="J4407" s="417">
        <v>0.06</v>
      </c>
      <c r="K4407" s="954">
        <f t="shared" si="43"/>
        <v>2.04</v>
      </c>
      <c r="M4407" s="271"/>
      <c r="N4407" s="271"/>
      <c r="O4407" s="271"/>
    </row>
    <row r="4408" spans="3:15" s="421" customFormat="1" ht="15.6" customHeight="1">
      <c r="C4408" s="391">
        <v>2430</v>
      </c>
      <c r="D4408" s="414" t="s">
        <v>2224</v>
      </c>
      <c r="E4408" s="417">
        <v>1334471</v>
      </c>
      <c r="F4408" s="1475" t="s">
        <v>3102</v>
      </c>
      <c r="G4408" s="1476"/>
      <c r="H4408" s="1477"/>
      <c r="I4408" s="424">
        <v>56</v>
      </c>
      <c r="J4408" s="417">
        <v>0.06</v>
      </c>
      <c r="K4408" s="954">
        <f t="shared" si="43"/>
        <v>3.36</v>
      </c>
      <c r="M4408" s="271"/>
      <c r="N4408" s="271"/>
      <c r="O4408" s="271"/>
    </row>
    <row r="4409" spans="3:15" s="421" customFormat="1" ht="15.6" customHeight="1">
      <c r="C4409" s="391">
        <v>2431</v>
      </c>
      <c r="D4409" s="414" t="s">
        <v>2224</v>
      </c>
      <c r="E4409" s="417">
        <v>1334471</v>
      </c>
      <c r="F4409" s="1475" t="s">
        <v>3102</v>
      </c>
      <c r="G4409" s="1476"/>
      <c r="H4409" s="1477"/>
      <c r="I4409" s="424">
        <v>30</v>
      </c>
      <c r="J4409" s="417">
        <v>0.06</v>
      </c>
      <c r="K4409" s="954">
        <f t="shared" si="43"/>
        <v>1.7999999999999998</v>
      </c>
      <c r="M4409" s="271"/>
      <c r="N4409" s="271"/>
      <c r="O4409" s="271"/>
    </row>
    <row r="4410" spans="3:15" s="421" customFormat="1" ht="15.6" customHeight="1">
      <c r="C4410" s="391">
        <v>2432</v>
      </c>
      <c r="D4410" s="414" t="s">
        <v>2224</v>
      </c>
      <c r="E4410" s="417">
        <v>1334471</v>
      </c>
      <c r="F4410" s="1475" t="s">
        <v>3102</v>
      </c>
      <c r="G4410" s="1476"/>
      <c r="H4410" s="1477"/>
      <c r="I4410" s="424">
        <v>16</v>
      </c>
      <c r="J4410" s="417">
        <v>0.06</v>
      </c>
      <c r="K4410" s="954">
        <f t="shared" si="43"/>
        <v>0.96</v>
      </c>
      <c r="M4410" s="271"/>
      <c r="N4410" s="271"/>
      <c r="O4410" s="271"/>
    </row>
    <row r="4411" spans="3:15" s="421" customFormat="1" ht="15.6" customHeight="1">
      <c r="C4411" s="391">
        <v>2433</v>
      </c>
      <c r="D4411" s="414" t="s">
        <v>2224</v>
      </c>
      <c r="E4411" s="417">
        <v>1334471</v>
      </c>
      <c r="F4411" s="1475" t="s">
        <v>3102</v>
      </c>
      <c r="G4411" s="1476"/>
      <c r="H4411" s="1477"/>
      <c r="I4411" s="424">
        <v>10</v>
      </c>
      <c r="J4411" s="417">
        <v>0.06</v>
      </c>
      <c r="K4411" s="954">
        <f t="shared" si="43"/>
        <v>0.6</v>
      </c>
      <c r="M4411" s="271"/>
      <c r="N4411" s="271"/>
      <c r="O4411" s="271"/>
    </row>
    <row r="4412" spans="3:15" s="421" customFormat="1" ht="15.6" customHeight="1">
      <c r="C4412" s="391">
        <v>2434</v>
      </c>
      <c r="D4412" s="414" t="s">
        <v>2224</v>
      </c>
      <c r="E4412" s="417">
        <v>1327176</v>
      </c>
      <c r="F4412" s="1475" t="s">
        <v>3103</v>
      </c>
      <c r="G4412" s="1476"/>
      <c r="H4412" s="1477"/>
      <c r="I4412" s="424">
        <v>27</v>
      </c>
      <c r="J4412" s="417">
        <v>0.06</v>
      </c>
      <c r="K4412" s="954">
        <f t="shared" si="43"/>
        <v>1.6199999999999999</v>
      </c>
      <c r="M4412" s="271"/>
      <c r="N4412" s="271"/>
      <c r="O4412" s="271"/>
    </row>
    <row r="4413" spans="3:15" s="421" customFormat="1" ht="15.6" customHeight="1">
      <c r="C4413" s="391">
        <v>2435</v>
      </c>
      <c r="D4413" s="414" t="s">
        <v>2224</v>
      </c>
      <c r="E4413" s="417">
        <v>1327176</v>
      </c>
      <c r="F4413" s="1475" t="s">
        <v>3103</v>
      </c>
      <c r="G4413" s="1476"/>
      <c r="H4413" s="1477"/>
      <c r="I4413" s="424">
        <v>5</v>
      </c>
      <c r="J4413" s="417">
        <v>0.06</v>
      </c>
      <c r="K4413" s="954">
        <f t="shared" si="43"/>
        <v>0.3</v>
      </c>
      <c r="M4413" s="271"/>
      <c r="N4413" s="271"/>
      <c r="O4413" s="271"/>
    </row>
    <row r="4414" spans="3:15" s="421" customFormat="1" ht="15.6" customHeight="1">
      <c r="C4414" s="391">
        <v>2436</v>
      </c>
      <c r="D4414" s="414" t="s">
        <v>2224</v>
      </c>
      <c r="E4414" s="417">
        <v>1327176</v>
      </c>
      <c r="F4414" s="1475" t="s">
        <v>3103</v>
      </c>
      <c r="G4414" s="1476"/>
      <c r="H4414" s="1477"/>
      <c r="I4414" s="424">
        <v>5</v>
      </c>
      <c r="J4414" s="417">
        <v>0.06</v>
      </c>
      <c r="K4414" s="954">
        <f t="shared" si="43"/>
        <v>0.3</v>
      </c>
      <c r="M4414" s="271"/>
      <c r="N4414" s="271"/>
      <c r="O4414" s="271"/>
    </row>
    <row r="4415" spans="3:15" s="421" customFormat="1" ht="15.6" customHeight="1">
      <c r="C4415" s="391">
        <v>2437</v>
      </c>
      <c r="D4415" s="414" t="s">
        <v>2224</v>
      </c>
      <c r="E4415" s="417">
        <v>1327176</v>
      </c>
      <c r="F4415" s="1475" t="s">
        <v>3103</v>
      </c>
      <c r="G4415" s="1476"/>
      <c r="H4415" s="1477"/>
      <c r="I4415" s="424">
        <v>12</v>
      </c>
      <c r="J4415" s="417">
        <v>0.06</v>
      </c>
      <c r="K4415" s="954">
        <f t="shared" si="43"/>
        <v>0.72</v>
      </c>
      <c r="M4415" s="271"/>
      <c r="N4415" s="271"/>
      <c r="O4415" s="271"/>
    </row>
    <row r="4416" spans="3:15" s="421" customFormat="1" ht="15.6" customHeight="1">
      <c r="C4416" s="391">
        <v>2438</v>
      </c>
      <c r="D4416" s="414" t="s">
        <v>2224</v>
      </c>
      <c r="E4416" s="417">
        <v>1334475</v>
      </c>
      <c r="F4416" s="1475" t="s">
        <v>3104</v>
      </c>
      <c r="G4416" s="1476"/>
      <c r="H4416" s="1477"/>
      <c r="I4416" s="424">
        <v>194</v>
      </c>
      <c r="J4416" s="417">
        <v>0.06</v>
      </c>
      <c r="K4416" s="954">
        <f t="shared" si="43"/>
        <v>11.639999999999999</v>
      </c>
      <c r="M4416" s="271"/>
      <c r="N4416" s="271"/>
      <c r="O4416" s="271"/>
    </row>
    <row r="4417" spans="3:15" s="421" customFormat="1" ht="15.6" customHeight="1">
      <c r="C4417" s="391">
        <v>2439</v>
      </c>
      <c r="D4417" s="414" t="s">
        <v>2224</v>
      </c>
      <c r="E4417" s="417">
        <v>1334475</v>
      </c>
      <c r="F4417" s="1475" t="s">
        <v>3104</v>
      </c>
      <c r="G4417" s="1476"/>
      <c r="H4417" s="1477"/>
      <c r="I4417" s="424">
        <v>13</v>
      </c>
      <c r="J4417" s="417">
        <v>0.06</v>
      </c>
      <c r="K4417" s="954">
        <f t="shared" si="43"/>
        <v>0.78</v>
      </c>
      <c r="M4417" s="271"/>
      <c r="N4417" s="271"/>
      <c r="O4417" s="271"/>
    </row>
    <row r="4418" spans="3:15" s="421" customFormat="1" ht="15.6" customHeight="1">
      <c r="C4418" s="391">
        <v>2440</v>
      </c>
      <c r="D4418" s="414" t="s">
        <v>2224</v>
      </c>
      <c r="E4418" s="417">
        <v>1334475</v>
      </c>
      <c r="F4418" s="1475" t="s">
        <v>3104</v>
      </c>
      <c r="G4418" s="1476"/>
      <c r="H4418" s="1477"/>
      <c r="I4418" s="424">
        <v>42</v>
      </c>
      <c r="J4418" s="417">
        <v>0.06</v>
      </c>
      <c r="K4418" s="954">
        <f t="shared" si="43"/>
        <v>2.52</v>
      </c>
      <c r="M4418" s="271"/>
      <c r="N4418" s="271"/>
      <c r="O4418" s="271"/>
    </row>
    <row r="4419" spans="3:15" s="421" customFormat="1" ht="15.6" customHeight="1">
      <c r="C4419" s="391">
        <v>2441</v>
      </c>
      <c r="D4419" s="414" t="s">
        <v>2224</v>
      </c>
      <c r="E4419" s="417">
        <v>1334475</v>
      </c>
      <c r="F4419" s="1475" t="s">
        <v>3104</v>
      </c>
      <c r="G4419" s="1476"/>
      <c r="H4419" s="1477"/>
      <c r="I4419" s="424">
        <v>41</v>
      </c>
      <c r="J4419" s="417">
        <v>0.06</v>
      </c>
      <c r="K4419" s="954">
        <f t="shared" si="43"/>
        <v>2.46</v>
      </c>
      <c r="M4419" s="271"/>
      <c r="N4419" s="271"/>
      <c r="O4419" s="271"/>
    </row>
    <row r="4420" spans="3:15" s="421" customFormat="1" ht="15.6" customHeight="1">
      <c r="C4420" s="391">
        <v>2442</v>
      </c>
      <c r="D4420" s="414" t="s">
        <v>2224</v>
      </c>
      <c r="E4420" s="417">
        <v>1334475</v>
      </c>
      <c r="F4420" s="1475" t="s">
        <v>3104</v>
      </c>
      <c r="G4420" s="1476"/>
      <c r="H4420" s="1477"/>
      <c r="I4420" s="424">
        <v>4</v>
      </c>
      <c r="J4420" s="417">
        <v>0.06</v>
      </c>
      <c r="K4420" s="954">
        <f t="shared" si="43"/>
        <v>0.24</v>
      </c>
      <c r="M4420" s="271"/>
      <c r="N4420" s="271"/>
      <c r="O4420" s="271"/>
    </row>
    <row r="4421" spans="3:15" s="421" customFormat="1" ht="15.6" customHeight="1">
      <c r="C4421" s="391">
        <v>2443</v>
      </c>
      <c r="D4421" s="414" t="s">
        <v>2224</v>
      </c>
      <c r="E4421" s="417">
        <v>1334475</v>
      </c>
      <c r="F4421" s="1475" t="s">
        <v>3104</v>
      </c>
      <c r="G4421" s="1476"/>
      <c r="H4421" s="1477"/>
      <c r="I4421" s="424">
        <v>23</v>
      </c>
      <c r="J4421" s="417">
        <v>0.06</v>
      </c>
      <c r="K4421" s="954">
        <f t="shared" si="43"/>
        <v>1.38</v>
      </c>
      <c r="M4421" s="271"/>
      <c r="N4421" s="271"/>
      <c r="O4421" s="271"/>
    </row>
    <row r="4422" spans="3:15" s="421" customFormat="1" ht="15.6" customHeight="1">
      <c r="C4422" s="391">
        <v>2444</v>
      </c>
      <c r="D4422" s="414" t="s">
        <v>2224</v>
      </c>
      <c r="E4422" s="417">
        <v>1334475</v>
      </c>
      <c r="F4422" s="1475" t="s">
        <v>3104</v>
      </c>
      <c r="G4422" s="1476"/>
      <c r="H4422" s="1477"/>
      <c r="I4422" s="424">
        <v>50</v>
      </c>
      <c r="J4422" s="417">
        <v>0.06</v>
      </c>
      <c r="K4422" s="954">
        <f t="shared" si="43"/>
        <v>3</v>
      </c>
      <c r="M4422" s="271"/>
      <c r="N4422" s="271"/>
      <c r="O4422" s="271"/>
    </row>
    <row r="4423" spans="3:15" s="421" customFormat="1" ht="15.6" customHeight="1">
      <c r="C4423" s="391">
        <v>2445</v>
      </c>
      <c r="D4423" s="414" t="s">
        <v>2224</v>
      </c>
      <c r="E4423" s="417">
        <v>1334475</v>
      </c>
      <c r="F4423" s="1475" t="s">
        <v>3104</v>
      </c>
      <c r="G4423" s="1476"/>
      <c r="H4423" s="1477"/>
      <c r="I4423" s="424">
        <v>5</v>
      </c>
      <c r="J4423" s="417">
        <v>0.06</v>
      </c>
      <c r="K4423" s="954">
        <f t="shared" si="43"/>
        <v>0.3</v>
      </c>
      <c r="M4423" s="271"/>
      <c r="N4423" s="271"/>
      <c r="O4423" s="271"/>
    </row>
    <row r="4424" spans="3:15" s="421" customFormat="1" ht="15.6" customHeight="1">
      <c r="C4424" s="391">
        <v>2446</v>
      </c>
      <c r="D4424" s="414" t="s">
        <v>2224</v>
      </c>
      <c r="E4424" s="417">
        <v>1334475</v>
      </c>
      <c r="F4424" s="1475" t="s">
        <v>3104</v>
      </c>
      <c r="G4424" s="1476"/>
      <c r="H4424" s="1477"/>
      <c r="I4424" s="424">
        <v>5</v>
      </c>
      <c r="J4424" s="417">
        <v>0.06</v>
      </c>
      <c r="K4424" s="954">
        <f t="shared" si="43"/>
        <v>0.3</v>
      </c>
      <c r="M4424" s="271"/>
      <c r="N4424" s="271"/>
      <c r="O4424" s="271"/>
    </row>
    <row r="4425" spans="3:15" s="421" customFormat="1" ht="15.6" customHeight="1">
      <c r="C4425" s="391">
        <v>2447</v>
      </c>
      <c r="D4425" s="414" t="s">
        <v>2224</v>
      </c>
      <c r="E4425" s="417">
        <v>1334475</v>
      </c>
      <c r="F4425" s="1475" t="s">
        <v>3104</v>
      </c>
      <c r="G4425" s="1476"/>
      <c r="H4425" s="1477"/>
      <c r="I4425" s="424">
        <v>30</v>
      </c>
      <c r="J4425" s="417">
        <v>0.06</v>
      </c>
      <c r="K4425" s="954">
        <f t="shared" si="43"/>
        <v>1.7999999999999998</v>
      </c>
      <c r="M4425" s="271"/>
      <c r="N4425" s="271"/>
      <c r="O4425" s="271"/>
    </row>
    <row r="4426" spans="3:15" s="421" customFormat="1" ht="15.6" customHeight="1">
      <c r="C4426" s="391">
        <v>2448</v>
      </c>
      <c r="D4426" s="414" t="s">
        <v>2224</v>
      </c>
      <c r="E4426" s="417">
        <v>1023734</v>
      </c>
      <c r="F4426" s="1475" t="s">
        <v>3372</v>
      </c>
      <c r="G4426" s="1476"/>
      <c r="H4426" s="1477"/>
      <c r="I4426" s="424">
        <v>10</v>
      </c>
      <c r="J4426" s="417">
        <v>0.8</v>
      </c>
      <c r="K4426" s="954">
        <f t="shared" si="43"/>
        <v>8</v>
      </c>
      <c r="M4426" s="271"/>
      <c r="N4426" s="271"/>
      <c r="O4426" s="271"/>
    </row>
    <row r="4427" spans="3:15" s="421" customFormat="1" ht="15.6" customHeight="1">
      <c r="C4427" s="391">
        <v>2449</v>
      </c>
      <c r="D4427" s="414" t="s">
        <v>2224</v>
      </c>
      <c r="E4427" s="417">
        <v>1023734</v>
      </c>
      <c r="F4427" s="1475" t="s">
        <v>3372</v>
      </c>
      <c r="G4427" s="1476"/>
      <c r="H4427" s="1477"/>
      <c r="I4427" s="424">
        <v>5</v>
      </c>
      <c r="J4427" s="417">
        <v>0.8</v>
      </c>
      <c r="K4427" s="954">
        <f t="shared" si="43"/>
        <v>4</v>
      </c>
      <c r="M4427" s="271"/>
      <c r="N4427" s="271"/>
      <c r="O4427" s="271"/>
    </row>
    <row r="4428" spans="3:15" s="421" customFormat="1" ht="15.6" customHeight="1">
      <c r="C4428" s="391">
        <v>2450</v>
      </c>
      <c r="D4428" s="414" t="s">
        <v>2224</v>
      </c>
      <c r="E4428" s="417">
        <v>1023734</v>
      </c>
      <c r="F4428" s="1475" t="s">
        <v>3372</v>
      </c>
      <c r="G4428" s="1476"/>
      <c r="H4428" s="1477"/>
      <c r="I4428" s="424">
        <v>5</v>
      </c>
      <c r="J4428" s="417">
        <v>0.8</v>
      </c>
      <c r="K4428" s="954">
        <f t="shared" si="43"/>
        <v>4</v>
      </c>
      <c r="M4428" s="271"/>
      <c r="N4428" s="271"/>
      <c r="O4428" s="271"/>
    </row>
    <row r="4429" spans="3:15" s="421" customFormat="1" ht="15.6" customHeight="1">
      <c r="C4429" s="391">
        <v>2451</v>
      </c>
      <c r="D4429" s="414" t="s">
        <v>2224</v>
      </c>
      <c r="E4429" s="417">
        <v>1023734</v>
      </c>
      <c r="F4429" s="1475" t="s">
        <v>3372</v>
      </c>
      <c r="G4429" s="1476"/>
      <c r="H4429" s="1477"/>
      <c r="I4429" s="424">
        <v>7</v>
      </c>
      <c r="J4429" s="417">
        <v>0.8</v>
      </c>
      <c r="K4429" s="954">
        <f t="shared" si="43"/>
        <v>5.6000000000000005</v>
      </c>
      <c r="M4429" s="271"/>
      <c r="N4429" s="271"/>
      <c r="O4429" s="271"/>
    </row>
    <row r="4430" spans="3:15" s="421" customFormat="1" ht="15.6" customHeight="1">
      <c r="C4430" s="391">
        <v>2452</v>
      </c>
      <c r="D4430" s="414" t="s">
        <v>2224</v>
      </c>
      <c r="E4430" s="417">
        <v>1023734</v>
      </c>
      <c r="F4430" s="1475" t="s">
        <v>3372</v>
      </c>
      <c r="G4430" s="1476"/>
      <c r="H4430" s="1477"/>
      <c r="I4430" s="424">
        <v>10</v>
      </c>
      <c r="J4430" s="417">
        <v>0.8</v>
      </c>
      <c r="K4430" s="954">
        <f t="shared" si="43"/>
        <v>8</v>
      </c>
      <c r="M4430" s="271"/>
      <c r="N4430" s="271"/>
      <c r="O4430" s="271"/>
    </row>
    <row r="4431" spans="3:15" s="421" customFormat="1" ht="15.6" customHeight="1">
      <c r="C4431" s="391">
        <v>2453</v>
      </c>
      <c r="D4431" s="414" t="s">
        <v>2224</v>
      </c>
      <c r="E4431" s="417">
        <v>1088724</v>
      </c>
      <c r="F4431" s="1475" t="s">
        <v>3269</v>
      </c>
      <c r="G4431" s="1476"/>
      <c r="H4431" s="1477"/>
      <c r="I4431" s="424">
        <v>159</v>
      </c>
      <c r="J4431" s="417">
        <v>0.1</v>
      </c>
      <c r="K4431" s="954">
        <f t="shared" si="43"/>
        <v>15.9</v>
      </c>
      <c r="M4431" s="271"/>
      <c r="N4431" s="271"/>
      <c r="O4431" s="271"/>
    </row>
    <row r="4432" spans="3:15" s="421" customFormat="1" ht="15.6" customHeight="1">
      <c r="C4432" s="391">
        <v>2454</v>
      </c>
      <c r="D4432" s="414" t="s">
        <v>2224</v>
      </c>
      <c r="E4432" s="417">
        <v>1463256</v>
      </c>
      <c r="F4432" s="1475" t="s">
        <v>3273</v>
      </c>
      <c r="G4432" s="1476"/>
      <c r="H4432" s="1477"/>
      <c r="I4432" s="424">
        <v>63</v>
      </c>
      <c r="J4432" s="417">
        <v>0.4</v>
      </c>
      <c r="K4432" s="954">
        <f t="shared" si="43"/>
        <v>25.200000000000003</v>
      </c>
      <c r="M4432" s="271"/>
      <c r="N4432" s="271"/>
      <c r="O4432" s="271"/>
    </row>
    <row r="4433" spans="3:15" s="421" customFormat="1" ht="15.6" customHeight="1">
      <c r="C4433" s="391">
        <v>2455</v>
      </c>
      <c r="D4433" s="414" t="s">
        <v>2224</v>
      </c>
      <c r="E4433" s="417">
        <v>1463260</v>
      </c>
      <c r="F4433" s="1475" t="s">
        <v>3143</v>
      </c>
      <c r="G4433" s="1476"/>
      <c r="H4433" s="1477"/>
      <c r="I4433" s="424">
        <v>250</v>
      </c>
      <c r="J4433" s="417">
        <v>0.4</v>
      </c>
      <c r="K4433" s="954">
        <f t="shared" si="43"/>
        <v>100</v>
      </c>
      <c r="M4433" s="271"/>
      <c r="N4433" s="271"/>
      <c r="O4433" s="271"/>
    </row>
    <row r="4434" spans="3:15" s="421" customFormat="1" ht="15.6" customHeight="1">
      <c r="C4434" s="391">
        <v>2456</v>
      </c>
      <c r="D4434" s="414" t="s">
        <v>2224</v>
      </c>
      <c r="E4434" s="417">
        <v>1016179</v>
      </c>
      <c r="F4434" s="1475" t="s">
        <v>3275</v>
      </c>
      <c r="G4434" s="1476"/>
      <c r="H4434" s="1477"/>
      <c r="I4434" s="424">
        <v>103</v>
      </c>
      <c r="J4434" s="417">
        <v>0.24</v>
      </c>
      <c r="K4434" s="954">
        <f t="shared" si="43"/>
        <v>24.72</v>
      </c>
      <c r="M4434" s="271"/>
      <c r="N4434" s="271"/>
      <c r="O4434" s="271"/>
    </row>
    <row r="4435" spans="3:15" s="421" customFormat="1" ht="15.6" customHeight="1">
      <c r="C4435" s="391">
        <v>2457</v>
      </c>
      <c r="D4435" s="414" t="s">
        <v>2224</v>
      </c>
      <c r="E4435" s="417">
        <v>1355094</v>
      </c>
      <c r="F4435" s="1475" t="s">
        <v>3212</v>
      </c>
      <c r="G4435" s="1476"/>
      <c r="H4435" s="1477"/>
      <c r="I4435" s="424">
        <v>18</v>
      </c>
      <c r="J4435" s="417">
        <v>0.5</v>
      </c>
      <c r="K4435" s="954">
        <f t="shared" si="43"/>
        <v>9</v>
      </c>
      <c r="M4435" s="271"/>
      <c r="N4435" s="271"/>
      <c r="O4435" s="271"/>
    </row>
    <row r="4436" spans="3:15" s="421" customFormat="1" ht="15.6" customHeight="1">
      <c r="C4436" s="391">
        <v>2458</v>
      </c>
      <c r="D4436" s="414" t="s">
        <v>2224</v>
      </c>
      <c r="E4436" s="417">
        <v>1355094</v>
      </c>
      <c r="F4436" s="1475" t="s">
        <v>3212</v>
      </c>
      <c r="G4436" s="1476"/>
      <c r="H4436" s="1477"/>
      <c r="I4436" s="424">
        <v>190</v>
      </c>
      <c r="J4436" s="417">
        <v>0.5</v>
      </c>
      <c r="K4436" s="954">
        <f t="shared" si="43"/>
        <v>95</v>
      </c>
      <c r="M4436" s="271"/>
      <c r="N4436" s="271"/>
      <c r="O4436" s="271"/>
    </row>
    <row r="4437" spans="3:15" s="421" customFormat="1" ht="15.6" customHeight="1">
      <c r="C4437" s="391">
        <v>2459</v>
      </c>
      <c r="D4437" s="414" t="s">
        <v>2224</v>
      </c>
      <c r="E4437" s="417">
        <v>1355094</v>
      </c>
      <c r="F4437" s="1475" t="s">
        <v>3212</v>
      </c>
      <c r="G4437" s="1476"/>
      <c r="H4437" s="1477"/>
      <c r="I4437" s="424">
        <v>5</v>
      </c>
      <c r="J4437" s="417">
        <v>0.5</v>
      </c>
      <c r="K4437" s="954">
        <f t="shared" si="43"/>
        <v>2.5</v>
      </c>
      <c r="M4437" s="271"/>
      <c r="N4437" s="271"/>
      <c r="O4437" s="271"/>
    </row>
    <row r="4438" spans="3:15" s="421" customFormat="1" ht="15.6" customHeight="1">
      <c r="C4438" s="391">
        <v>2460</v>
      </c>
      <c r="D4438" s="414" t="s">
        <v>2224</v>
      </c>
      <c r="E4438" s="417">
        <v>1221691</v>
      </c>
      <c r="F4438" s="1475" t="s">
        <v>3276</v>
      </c>
      <c r="G4438" s="1476"/>
      <c r="H4438" s="1477"/>
      <c r="I4438" s="424">
        <v>10</v>
      </c>
      <c r="J4438" s="417">
        <v>0.5</v>
      </c>
      <c r="K4438" s="954">
        <f t="shared" si="43"/>
        <v>5</v>
      </c>
      <c r="M4438" s="271"/>
      <c r="N4438" s="271"/>
      <c r="O4438" s="271"/>
    </row>
    <row r="4439" spans="3:15" s="421" customFormat="1" ht="15.6" customHeight="1">
      <c r="C4439" s="391">
        <v>2461</v>
      </c>
      <c r="D4439" s="414" t="s">
        <v>2224</v>
      </c>
      <c r="E4439" s="417">
        <v>1047704</v>
      </c>
      <c r="F4439" s="1475" t="s">
        <v>2236</v>
      </c>
      <c r="G4439" s="1476"/>
      <c r="H4439" s="1477"/>
      <c r="I4439" s="424">
        <v>15</v>
      </c>
      <c r="J4439" s="417">
        <v>0.5</v>
      </c>
      <c r="K4439" s="954">
        <f t="shared" si="43"/>
        <v>7.5</v>
      </c>
      <c r="M4439" s="271"/>
      <c r="N4439" s="271"/>
      <c r="O4439" s="271"/>
    </row>
    <row r="4440" spans="3:15" s="421" customFormat="1" ht="15.6" customHeight="1">
      <c r="C4440" s="391">
        <v>2462</v>
      </c>
      <c r="D4440" s="414" t="s">
        <v>2224</v>
      </c>
      <c r="E4440" s="417">
        <v>1047704</v>
      </c>
      <c r="F4440" s="1475" t="s">
        <v>2236</v>
      </c>
      <c r="G4440" s="1476"/>
      <c r="H4440" s="1477"/>
      <c r="I4440" s="424">
        <v>9</v>
      </c>
      <c r="J4440" s="417">
        <v>0.5</v>
      </c>
      <c r="K4440" s="954">
        <f t="shared" ref="K4440:K4504" si="44">I4440*J4440</f>
        <v>4.5</v>
      </c>
      <c r="M4440" s="271"/>
      <c r="N4440" s="271"/>
      <c r="O4440" s="271"/>
    </row>
    <row r="4441" spans="3:15" s="421" customFormat="1" ht="15.6" customHeight="1">
      <c r="C4441" s="391">
        <v>2463</v>
      </c>
      <c r="D4441" s="414" t="s">
        <v>2224</v>
      </c>
      <c r="E4441" s="417">
        <v>1047704</v>
      </c>
      <c r="F4441" s="1475" t="s">
        <v>2236</v>
      </c>
      <c r="G4441" s="1476"/>
      <c r="H4441" s="1477"/>
      <c r="I4441" s="424">
        <v>41</v>
      </c>
      <c r="J4441" s="417">
        <v>0.5</v>
      </c>
      <c r="K4441" s="954">
        <f t="shared" si="44"/>
        <v>20.5</v>
      </c>
      <c r="M4441" s="271"/>
      <c r="N4441" s="271"/>
      <c r="O4441" s="271"/>
    </row>
    <row r="4442" spans="3:15" s="421" customFormat="1" ht="15.6" customHeight="1">
      <c r="C4442" s="391">
        <v>2464</v>
      </c>
      <c r="D4442" s="414" t="s">
        <v>2224</v>
      </c>
      <c r="E4442" s="417">
        <v>1047704</v>
      </c>
      <c r="F4442" s="1475" t="s">
        <v>2236</v>
      </c>
      <c r="G4442" s="1476"/>
      <c r="H4442" s="1477"/>
      <c r="I4442" s="424">
        <v>25</v>
      </c>
      <c r="J4442" s="417">
        <v>0.5</v>
      </c>
      <c r="K4442" s="954">
        <f t="shared" si="44"/>
        <v>12.5</v>
      </c>
      <c r="M4442" s="271"/>
      <c r="N4442" s="271"/>
      <c r="O4442" s="271"/>
    </row>
    <row r="4443" spans="3:15" s="421" customFormat="1" ht="15.6" customHeight="1">
      <c r="C4443" s="391">
        <v>2465</v>
      </c>
      <c r="D4443" s="414" t="s">
        <v>2224</v>
      </c>
      <c r="E4443" s="417">
        <v>1047704</v>
      </c>
      <c r="F4443" s="1475" t="s">
        <v>2236</v>
      </c>
      <c r="G4443" s="1476"/>
      <c r="H4443" s="1477"/>
      <c r="I4443" s="424">
        <v>75</v>
      </c>
      <c r="J4443" s="417">
        <v>0.5</v>
      </c>
      <c r="K4443" s="954">
        <f t="shared" si="44"/>
        <v>37.5</v>
      </c>
      <c r="M4443" s="271"/>
      <c r="N4443" s="271"/>
      <c r="O4443" s="271"/>
    </row>
    <row r="4444" spans="3:15" s="421" customFormat="1" ht="15.6" customHeight="1">
      <c r="C4444" s="391">
        <v>2466</v>
      </c>
      <c r="D4444" s="414" t="s">
        <v>2224</v>
      </c>
      <c r="E4444" s="417">
        <v>1047704</v>
      </c>
      <c r="F4444" s="1475" t="s">
        <v>2236</v>
      </c>
      <c r="G4444" s="1476"/>
      <c r="H4444" s="1477"/>
      <c r="I4444" s="424">
        <v>3</v>
      </c>
      <c r="J4444" s="417">
        <v>0.5</v>
      </c>
      <c r="K4444" s="954">
        <f t="shared" si="44"/>
        <v>1.5</v>
      </c>
      <c r="M4444" s="271"/>
      <c r="N4444" s="271"/>
      <c r="O4444" s="271"/>
    </row>
    <row r="4445" spans="3:15" s="421" customFormat="1" ht="15.6" customHeight="1">
      <c r="C4445" s="391">
        <v>2467</v>
      </c>
      <c r="D4445" s="414" t="s">
        <v>2224</v>
      </c>
      <c r="E4445" s="417">
        <v>1047704</v>
      </c>
      <c r="F4445" s="1475" t="s">
        <v>2236</v>
      </c>
      <c r="G4445" s="1476"/>
      <c r="H4445" s="1477"/>
      <c r="I4445" s="424">
        <v>5</v>
      </c>
      <c r="J4445" s="417">
        <v>0.5</v>
      </c>
      <c r="K4445" s="954">
        <f t="shared" si="44"/>
        <v>2.5</v>
      </c>
      <c r="M4445" s="271"/>
      <c r="N4445" s="271"/>
      <c r="O4445" s="271"/>
    </row>
    <row r="4446" spans="3:15" s="421" customFormat="1" ht="15.6" customHeight="1">
      <c r="C4446" s="391">
        <v>2468</v>
      </c>
      <c r="D4446" s="414" t="s">
        <v>2224</v>
      </c>
      <c r="E4446" s="417">
        <v>1047704</v>
      </c>
      <c r="F4446" s="1475" t="s">
        <v>2236</v>
      </c>
      <c r="G4446" s="1476"/>
      <c r="H4446" s="1477"/>
      <c r="I4446" s="424">
        <v>2</v>
      </c>
      <c r="J4446" s="417">
        <v>0.5</v>
      </c>
      <c r="K4446" s="954">
        <f t="shared" si="44"/>
        <v>1</v>
      </c>
      <c r="M4446" s="271"/>
      <c r="N4446" s="271"/>
      <c r="O4446" s="271"/>
    </row>
    <row r="4447" spans="3:15" s="421" customFormat="1" ht="15.6" customHeight="1">
      <c r="C4447" s="391">
        <v>2469</v>
      </c>
      <c r="D4447" s="414" t="s">
        <v>2224</v>
      </c>
      <c r="E4447" s="417">
        <v>1047704</v>
      </c>
      <c r="F4447" s="1475" t="s">
        <v>2236</v>
      </c>
      <c r="G4447" s="1476"/>
      <c r="H4447" s="1477"/>
      <c r="I4447" s="424">
        <v>5</v>
      </c>
      <c r="J4447" s="417">
        <v>0.5</v>
      </c>
      <c r="K4447" s="954">
        <f t="shared" si="44"/>
        <v>2.5</v>
      </c>
      <c r="M4447" s="271"/>
      <c r="N4447" s="271"/>
      <c r="O4447" s="271"/>
    </row>
    <row r="4448" spans="3:15" s="421" customFormat="1" ht="15.6" customHeight="1">
      <c r="C4448" s="391">
        <v>2470</v>
      </c>
      <c r="D4448" s="414" t="s">
        <v>2224</v>
      </c>
      <c r="E4448" s="417">
        <v>1047704</v>
      </c>
      <c r="F4448" s="1475" t="s">
        <v>2236</v>
      </c>
      <c r="G4448" s="1476"/>
      <c r="H4448" s="1477"/>
      <c r="I4448" s="424">
        <v>24</v>
      </c>
      <c r="J4448" s="417">
        <v>0.5</v>
      </c>
      <c r="K4448" s="954">
        <f t="shared" si="44"/>
        <v>12</v>
      </c>
      <c r="M4448" s="271"/>
      <c r="N4448" s="271"/>
      <c r="O4448" s="271"/>
    </row>
    <row r="4449" spans="3:15" s="421" customFormat="1" ht="15.6" customHeight="1">
      <c r="C4449" s="391">
        <v>2471</v>
      </c>
      <c r="D4449" s="414" t="s">
        <v>2224</v>
      </c>
      <c r="E4449" s="417">
        <v>1047704</v>
      </c>
      <c r="F4449" s="1475" t="s">
        <v>2236</v>
      </c>
      <c r="G4449" s="1476"/>
      <c r="H4449" s="1477"/>
      <c r="I4449" s="424">
        <v>7</v>
      </c>
      <c r="J4449" s="417">
        <v>0.5</v>
      </c>
      <c r="K4449" s="954">
        <f t="shared" si="44"/>
        <v>3.5</v>
      </c>
      <c r="M4449" s="271"/>
      <c r="N4449" s="271"/>
      <c r="O4449" s="271"/>
    </row>
    <row r="4450" spans="3:15" s="421" customFormat="1" ht="15.6" customHeight="1">
      <c r="C4450" s="391">
        <v>2472</v>
      </c>
      <c r="D4450" s="414" t="s">
        <v>2224</v>
      </c>
      <c r="E4450" s="417">
        <v>1047704</v>
      </c>
      <c r="F4450" s="1475" t="s">
        <v>2236</v>
      </c>
      <c r="G4450" s="1476"/>
      <c r="H4450" s="1477"/>
      <c r="I4450" s="424">
        <v>7</v>
      </c>
      <c r="J4450" s="417">
        <v>0.5</v>
      </c>
      <c r="K4450" s="954">
        <f t="shared" si="44"/>
        <v>3.5</v>
      </c>
      <c r="M4450" s="271"/>
      <c r="N4450" s="271"/>
      <c r="O4450" s="271"/>
    </row>
    <row r="4451" spans="3:15" s="421" customFormat="1" ht="15.6" customHeight="1">
      <c r="C4451" s="391">
        <v>2473</v>
      </c>
      <c r="D4451" s="414" t="s">
        <v>2224</v>
      </c>
      <c r="E4451" s="417">
        <v>1471810</v>
      </c>
      <c r="F4451" s="1475" t="s">
        <v>3278</v>
      </c>
      <c r="G4451" s="1476"/>
      <c r="H4451" s="1477"/>
      <c r="I4451" s="424">
        <v>5</v>
      </c>
      <c r="J4451" s="417">
        <v>0.4</v>
      </c>
      <c r="K4451" s="954">
        <f t="shared" si="44"/>
        <v>2</v>
      </c>
      <c r="M4451" s="271"/>
      <c r="N4451" s="271"/>
      <c r="O4451" s="271"/>
    </row>
    <row r="4452" spans="3:15" s="421" customFormat="1" ht="15.6" customHeight="1">
      <c r="C4452" s="391">
        <v>2474</v>
      </c>
      <c r="D4452" s="414" t="s">
        <v>2224</v>
      </c>
      <c r="E4452" s="417">
        <v>1471810</v>
      </c>
      <c r="F4452" s="1475" t="s">
        <v>3278</v>
      </c>
      <c r="G4452" s="1476"/>
      <c r="H4452" s="1477"/>
      <c r="I4452" s="424">
        <v>24</v>
      </c>
      <c r="J4452" s="417">
        <v>0.4</v>
      </c>
      <c r="K4452" s="954">
        <f t="shared" si="44"/>
        <v>9.6000000000000014</v>
      </c>
      <c r="M4452" s="271"/>
      <c r="N4452" s="271"/>
      <c r="O4452" s="271"/>
    </row>
    <row r="4453" spans="3:15" s="421" customFormat="1" ht="15.6" customHeight="1">
      <c r="C4453" s="391">
        <v>2475</v>
      </c>
      <c r="D4453" s="414" t="s">
        <v>2224</v>
      </c>
      <c r="E4453" s="417">
        <v>1471810</v>
      </c>
      <c r="F4453" s="1475" t="s">
        <v>3278</v>
      </c>
      <c r="G4453" s="1476"/>
      <c r="H4453" s="1477"/>
      <c r="I4453" s="424">
        <v>8</v>
      </c>
      <c r="J4453" s="417">
        <v>0.4</v>
      </c>
      <c r="K4453" s="954">
        <f t="shared" si="44"/>
        <v>3.2</v>
      </c>
      <c r="M4453" s="271"/>
      <c r="N4453" s="271"/>
      <c r="O4453" s="271"/>
    </row>
    <row r="4454" spans="3:15" s="421" customFormat="1" ht="15.6" customHeight="1">
      <c r="C4454" s="391">
        <v>2476</v>
      </c>
      <c r="D4454" s="414" t="s">
        <v>2224</v>
      </c>
      <c r="E4454" s="417">
        <v>1471810</v>
      </c>
      <c r="F4454" s="1475" t="s">
        <v>3278</v>
      </c>
      <c r="G4454" s="1476"/>
      <c r="H4454" s="1477"/>
      <c r="I4454" s="424">
        <v>10</v>
      </c>
      <c r="J4454" s="417">
        <v>0.4</v>
      </c>
      <c r="K4454" s="954">
        <f t="shared" si="44"/>
        <v>4</v>
      </c>
      <c r="M4454" s="271"/>
      <c r="N4454" s="271"/>
      <c r="O4454" s="271"/>
    </row>
    <row r="4455" spans="3:15" s="421" customFormat="1" ht="15.6" customHeight="1">
      <c r="C4455" s="391">
        <v>2477</v>
      </c>
      <c r="D4455" s="414" t="s">
        <v>2224</v>
      </c>
      <c r="E4455" s="417">
        <v>1159507</v>
      </c>
      <c r="F4455" s="1475" t="s">
        <v>3357</v>
      </c>
      <c r="G4455" s="1476"/>
      <c r="H4455" s="1477"/>
      <c r="I4455" s="424">
        <v>5</v>
      </c>
      <c r="J4455" s="417">
        <v>8</v>
      </c>
      <c r="K4455" s="954">
        <f t="shared" si="44"/>
        <v>40</v>
      </c>
      <c r="M4455" s="271"/>
      <c r="N4455" s="271"/>
      <c r="O4455" s="271"/>
    </row>
    <row r="4456" spans="3:15" s="421" customFormat="1" ht="15.6" customHeight="1">
      <c r="C4456" s="391">
        <v>2478</v>
      </c>
      <c r="D4456" s="414" t="s">
        <v>2224</v>
      </c>
      <c r="E4456" s="417">
        <v>1159507</v>
      </c>
      <c r="F4456" s="1475" t="s">
        <v>3357</v>
      </c>
      <c r="G4456" s="1476"/>
      <c r="H4456" s="1477"/>
      <c r="I4456" s="424">
        <v>10</v>
      </c>
      <c r="J4456" s="417">
        <v>8</v>
      </c>
      <c r="K4456" s="954">
        <f t="shared" si="44"/>
        <v>80</v>
      </c>
      <c r="M4456" s="271"/>
      <c r="N4456" s="271"/>
      <c r="O4456" s="271"/>
    </row>
    <row r="4457" spans="3:15" s="421" customFormat="1" ht="15.6" customHeight="1">
      <c r="C4457" s="391">
        <v>2479</v>
      </c>
      <c r="D4457" s="414" t="s">
        <v>2224</v>
      </c>
      <c r="E4457" s="417">
        <v>1074255</v>
      </c>
      <c r="F4457" s="1475" t="s">
        <v>3129</v>
      </c>
      <c r="G4457" s="1476"/>
      <c r="H4457" s="1477"/>
      <c r="I4457" s="424">
        <v>240</v>
      </c>
      <c r="J4457" s="417">
        <v>0.5</v>
      </c>
      <c r="K4457" s="954">
        <f t="shared" si="44"/>
        <v>120</v>
      </c>
      <c r="M4457" s="271"/>
      <c r="N4457" s="271"/>
      <c r="O4457" s="271"/>
    </row>
    <row r="4458" spans="3:15" s="421" customFormat="1" ht="15.6" customHeight="1">
      <c r="C4458" s="391">
        <v>2480</v>
      </c>
      <c r="D4458" s="414" t="s">
        <v>2224</v>
      </c>
      <c r="E4458" s="417">
        <v>1074255</v>
      </c>
      <c r="F4458" s="1475" t="s">
        <v>3129</v>
      </c>
      <c r="G4458" s="1476"/>
      <c r="H4458" s="1477"/>
      <c r="I4458" s="424">
        <v>10</v>
      </c>
      <c r="J4458" s="417">
        <v>0.5</v>
      </c>
      <c r="K4458" s="954">
        <f t="shared" si="44"/>
        <v>5</v>
      </c>
      <c r="M4458" s="271"/>
      <c r="N4458" s="271"/>
      <c r="O4458" s="271"/>
    </row>
    <row r="4459" spans="3:15" s="421" customFormat="1" ht="15.6" customHeight="1">
      <c r="C4459" s="391">
        <v>2481</v>
      </c>
      <c r="D4459" s="414" t="s">
        <v>2224</v>
      </c>
      <c r="E4459" s="417">
        <v>1074255</v>
      </c>
      <c r="F4459" s="1475" t="s">
        <v>3129</v>
      </c>
      <c r="G4459" s="1476"/>
      <c r="H4459" s="1477"/>
      <c r="I4459" s="424">
        <v>40</v>
      </c>
      <c r="J4459" s="417">
        <v>0.5</v>
      </c>
      <c r="K4459" s="954">
        <f t="shared" si="44"/>
        <v>20</v>
      </c>
      <c r="M4459" s="271"/>
      <c r="N4459" s="271"/>
      <c r="O4459" s="271"/>
    </row>
    <row r="4460" spans="3:15" s="421" customFormat="1" ht="15.6" customHeight="1">
      <c r="C4460" s="391">
        <v>2482</v>
      </c>
      <c r="D4460" s="414" t="s">
        <v>2224</v>
      </c>
      <c r="E4460" s="417">
        <v>1074255</v>
      </c>
      <c r="F4460" s="1475" t="s">
        <v>3129</v>
      </c>
      <c r="G4460" s="1476"/>
      <c r="H4460" s="1477"/>
      <c r="I4460" s="424">
        <v>24</v>
      </c>
      <c r="J4460" s="417">
        <v>0.5</v>
      </c>
      <c r="K4460" s="954">
        <f t="shared" si="44"/>
        <v>12</v>
      </c>
      <c r="M4460" s="271"/>
      <c r="N4460" s="271"/>
      <c r="O4460" s="271"/>
    </row>
    <row r="4461" spans="3:15" s="421" customFormat="1" ht="15.6" customHeight="1">
      <c r="C4461" s="391">
        <v>2483</v>
      </c>
      <c r="D4461" s="414" t="s">
        <v>2224</v>
      </c>
      <c r="E4461" s="417">
        <v>1583998</v>
      </c>
      <c r="F4461" s="1475" t="s">
        <v>3144</v>
      </c>
      <c r="G4461" s="1476"/>
      <c r="H4461" s="1477"/>
      <c r="I4461" s="424">
        <v>30</v>
      </c>
      <c r="J4461" s="417">
        <v>0.5</v>
      </c>
      <c r="K4461" s="954">
        <f t="shared" si="44"/>
        <v>15</v>
      </c>
      <c r="M4461" s="271"/>
      <c r="N4461" s="271"/>
      <c r="O4461" s="271"/>
    </row>
    <row r="4462" spans="3:15" s="421" customFormat="1" ht="15.6" customHeight="1">
      <c r="C4462" s="391">
        <v>2484</v>
      </c>
      <c r="D4462" s="414" t="s">
        <v>2224</v>
      </c>
      <c r="E4462" s="417">
        <v>1048183</v>
      </c>
      <c r="F4462" s="1475" t="s">
        <v>2237</v>
      </c>
      <c r="G4462" s="1476"/>
      <c r="H4462" s="1477"/>
      <c r="I4462" s="424">
        <v>40</v>
      </c>
      <c r="J4462" s="417">
        <v>0.5</v>
      </c>
      <c r="K4462" s="954">
        <f t="shared" si="44"/>
        <v>20</v>
      </c>
      <c r="M4462" s="271"/>
      <c r="N4462" s="271"/>
      <c r="O4462" s="271"/>
    </row>
    <row r="4463" spans="3:15" s="421" customFormat="1" ht="15.6" customHeight="1">
      <c r="C4463" s="391">
        <v>2485</v>
      </c>
      <c r="D4463" s="414" t="s">
        <v>2224</v>
      </c>
      <c r="E4463" s="417">
        <v>1048183</v>
      </c>
      <c r="F4463" s="1475" t="s">
        <v>2237</v>
      </c>
      <c r="G4463" s="1476"/>
      <c r="H4463" s="1477"/>
      <c r="I4463" s="424">
        <v>50</v>
      </c>
      <c r="J4463" s="417">
        <v>0.5</v>
      </c>
      <c r="K4463" s="954">
        <f t="shared" si="44"/>
        <v>25</v>
      </c>
      <c r="M4463" s="271"/>
      <c r="N4463" s="271"/>
      <c r="O4463" s="271"/>
    </row>
    <row r="4464" spans="3:15" s="421" customFormat="1" ht="15.6" customHeight="1">
      <c r="C4464" s="391">
        <v>2486</v>
      </c>
      <c r="D4464" s="414" t="s">
        <v>2224</v>
      </c>
      <c r="E4464" s="417">
        <v>1048183</v>
      </c>
      <c r="F4464" s="1475" t="s">
        <v>2237</v>
      </c>
      <c r="G4464" s="1476"/>
      <c r="H4464" s="1477"/>
      <c r="I4464" s="424">
        <v>10</v>
      </c>
      <c r="J4464" s="417">
        <v>0.5</v>
      </c>
      <c r="K4464" s="954">
        <f t="shared" si="44"/>
        <v>5</v>
      </c>
      <c r="M4464" s="271"/>
      <c r="N4464" s="271"/>
      <c r="O4464" s="271"/>
    </row>
    <row r="4465" spans="3:15" s="421" customFormat="1" ht="15.6" customHeight="1">
      <c r="C4465" s="391">
        <v>2487</v>
      </c>
      <c r="D4465" s="414" t="s">
        <v>2224</v>
      </c>
      <c r="E4465" s="417">
        <v>1048183</v>
      </c>
      <c r="F4465" s="1475" t="s">
        <v>2237</v>
      </c>
      <c r="G4465" s="1476"/>
      <c r="H4465" s="1477"/>
      <c r="I4465" s="424">
        <v>100</v>
      </c>
      <c r="J4465" s="417">
        <v>0.5</v>
      </c>
      <c r="K4465" s="954">
        <f t="shared" si="44"/>
        <v>50</v>
      </c>
      <c r="M4465" s="271"/>
      <c r="N4465" s="271"/>
      <c r="O4465" s="271"/>
    </row>
    <row r="4466" spans="3:15" s="421" customFormat="1" ht="15.6" customHeight="1">
      <c r="C4466" s="391">
        <v>2488</v>
      </c>
      <c r="D4466" s="414" t="s">
        <v>2224</v>
      </c>
      <c r="E4466" s="417">
        <v>1048183</v>
      </c>
      <c r="F4466" s="1475" t="s">
        <v>2237</v>
      </c>
      <c r="G4466" s="1476"/>
      <c r="H4466" s="1477"/>
      <c r="I4466" s="424">
        <v>18</v>
      </c>
      <c r="J4466" s="417">
        <v>0.5</v>
      </c>
      <c r="K4466" s="954">
        <f t="shared" si="44"/>
        <v>9</v>
      </c>
      <c r="M4466" s="271"/>
      <c r="N4466" s="271"/>
      <c r="O4466" s="271"/>
    </row>
    <row r="4467" spans="3:15" s="421" customFormat="1" ht="15.6" customHeight="1">
      <c r="C4467" s="391">
        <v>2489</v>
      </c>
      <c r="D4467" s="414" t="s">
        <v>2224</v>
      </c>
      <c r="E4467" s="417">
        <v>1048183</v>
      </c>
      <c r="F4467" s="1475" t="s">
        <v>2237</v>
      </c>
      <c r="G4467" s="1476"/>
      <c r="H4467" s="1477"/>
      <c r="I4467" s="424">
        <v>69</v>
      </c>
      <c r="J4467" s="417">
        <v>0.5</v>
      </c>
      <c r="K4467" s="954">
        <f t="shared" si="44"/>
        <v>34.5</v>
      </c>
      <c r="M4467" s="271"/>
      <c r="N4467" s="271"/>
      <c r="O4467" s="271"/>
    </row>
    <row r="4468" spans="3:15" s="421" customFormat="1" ht="15.6" customHeight="1">
      <c r="C4468" s="391">
        <v>2490</v>
      </c>
      <c r="D4468" s="414" t="s">
        <v>2224</v>
      </c>
      <c r="E4468" s="417">
        <v>1048183</v>
      </c>
      <c r="F4468" s="1475" t="s">
        <v>2237</v>
      </c>
      <c r="G4468" s="1476"/>
      <c r="H4468" s="1477"/>
      <c r="I4468" s="424">
        <v>5</v>
      </c>
      <c r="J4468" s="417">
        <v>0.5</v>
      </c>
      <c r="K4468" s="954">
        <f t="shared" si="44"/>
        <v>2.5</v>
      </c>
      <c r="M4468" s="271"/>
      <c r="N4468" s="271"/>
      <c r="O4468" s="271"/>
    </row>
    <row r="4469" spans="3:15" s="421" customFormat="1" ht="15.6" customHeight="1">
      <c r="C4469" s="391">
        <v>2491</v>
      </c>
      <c r="D4469" s="414" t="s">
        <v>2224</v>
      </c>
      <c r="E4469" s="417">
        <v>1048183</v>
      </c>
      <c r="F4469" s="1475" t="s">
        <v>2237</v>
      </c>
      <c r="G4469" s="1476"/>
      <c r="H4469" s="1477"/>
      <c r="I4469" s="424">
        <v>5</v>
      </c>
      <c r="J4469" s="417">
        <v>0.5</v>
      </c>
      <c r="K4469" s="954">
        <f t="shared" si="44"/>
        <v>2.5</v>
      </c>
      <c r="M4469" s="271"/>
      <c r="N4469" s="271"/>
      <c r="O4469" s="271"/>
    </row>
    <row r="4470" spans="3:15" s="421" customFormat="1" ht="15.6" customHeight="1">
      <c r="C4470" s="391">
        <v>2492</v>
      </c>
      <c r="D4470" s="414" t="s">
        <v>2224</v>
      </c>
      <c r="E4470" s="417">
        <v>1048183</v>
      </c>
      <c r="F4470" s="1475" t="s">
        <v>2237</v>
      </c>
      <c r="G4470" s="1476"/>
      <c r="H4470" s="1477"/>
      <c r="I4470" s="424">
        <v>24</v>
      </c>
      <c r="J4470" s="417">
        <v>0.5</v>
      </c>
      <c r="K4470" s="954">
        <f t="shared" si="44"/>
        <v>12</v>
      </c>
      <c r="M4470" s="271"/>
      <c r="N4470" s="271"/>
      <c r="O4470" s="271"/>
    </row>
    <row r="4471" spans="3:15" s="421" customFormat="1" ht="15.6" customHeight="1">
      <c r="C4471" s="391">
        <v>2493</v>
      </c>
      <c r="D4471" s="414" t="s">
        <v>2224</v>
      </c>
      <c r="E4471" s="417">
        <v>1048183</v>
      </c>
      <c r="F4471" s="1475" t="s">
        <v>2237</v>
      </c>
      <c r="G4471" s="1476"/>
      <c r="H4471" s="1477"/>
      <c r="I4471" s="424">
        <v>7</v>
      </c>
      <c r="J4471" s="417">
        <v>0.5</v>
      </c>
      <c r="K4471" s="954">
        <f t="shared" si="44"/>
        <v>3.5</v>
      </c>
      <c r="M4471" s="271"/>
      <c r="N4471" s="271"/>
      <c r="O4471" s="271"/>
    </row>
    <row r="4472" spans="3:15" s="421" customFormat="1" ht="15.6" customHeight="1">
      <c r="C4472" s="391">
        <v>2494</v>
      </c>
      <c r="D4472" s="414" t="s">
        <v>2224</v>
      </c>
      <c r="E4472" s="417">
        <v>1048183</v>
      </c>
      <c r="F4472" s="1475" t="s">
        <v>2237</v>
      </c>
      <c r="G4472" s="1476"/>
      <c r="H4472" s="1477"/>
      <c r="I4472" s="424">
        <v>7</v>
      </c>
      <c r="J4472" s="417">
        <v>0.5</v>
      </c>
      <c r="K4472" s="954">
        <f t="shared" si="44"/>
        <v>3.5</v>
      </c>
      <c r="M4472" s="271"/>
      <c r="N4472" s="271"/>
      <c r="O4472" s="271"/>
    </row>
    <row r="4473" spans="3:15" s="421" customFormat="1" ht="15.6" customHeight="1">
      <c r="C4473" s="391">
        <v>2495</v>
      </c>
      <c r="D4473" s="414" t="s">
        <v>2224</v>
      </c>
      <c r="E4473" s="417">
        <v>1048183</v>
      </c>
      <c r="F4473" s="1475" t="s">
        <v>2237</v>
      </c>
      <c r="G4473" s="1476"/>
      <c r="H4473" s="1477"/>
      <c r="I4473" s="424">
        <v>10</v>
      </c>
      <c r="J4473" s="417">
        <v>0.5</v>
      </c>
      <c r="K4473" s="954">
        <f t="shared" si="44"/>
        <v>5</v>
      </c>
      <c r="M4473" s="271"/>
      <c r="N4473" s="271"/>
      <c r="O4473" s="271"/>
    </row>
    <row r="4474" spans="3:15" s="421" customFormat="1" ht="15.6" customHeight="1">
      <c r="C4474" s="391">
        <v>2496</v>
      </c>
      <c r="D4474" s="414" t="s">
        <v>2224</v>
      </c>
      <c r="E4474" s="417">
        <v>1017275</v>
      </c>
      <c r="F4474" s="1475" t="s">
        <v>3281</v>
      </c>
      <c r="G4474" s="1476"/>
      <c r="H4474" s="1477"/>
      <c r="I4474" s="424">
        <v>2</v>
      </c>
      <c r="J4474" s="417">
        <v>8</v>
      </c>
      <c r="K4474" s="954">
        <f t="shared" si="44"/>
        <v>16</v>
      </c>
      <c r="M4474" s="271"/>
      <c r="N4474" s="271"/>
      <c r="O4474" s="271"/>
    </row>
    <row r="4475" spans="3:15" s="421" customFormat="1" ht="15.6" customHeight="1">
      <c r="C4475" s="391">
        <v>2497</v>
      </c>
      <c r="D4475" s="414" t="s">
        <v>2224</v>
      </c>
      <c r="E4475" s="417">
        <v>1017275</v>
      </c>
      <c r="F4475" s="1475" t="s">
        <v>3281</v>
      </c>
      <c r="G4475" s="1476"/>
      <c r="H4475" s="1477"/>
      <c r="I4475" s="424">
        <v>3</v>
      </c>
      <c r="J4475" s="417">
        <v>8</v>
      </c>
      <c r="K4475" s="954">
        <f t="shared" si="44"/>
        <v>24</v>
      </c>
      <c r="M4475" s="271"/>
      <c r="N4475" s="271"/>
      <c r="O4475" s="271"/>
    </row>
    <row r="4476" spans="3:15" s="421" customFormat="1" ht="15.6" customHeight="1">
      <c r="C4476" s="391">
        <v>2498</v>
      </c>
      <c r="D4476" s="414" t="s">
        <v>2224</v>
      </c>
      <c r="E4476" s="417">
        <v>1008058</v>
      </c>
      <c r="F4476" s="1475" t="s">
        <v>3117</v>
      </c>
      <c r="G4476" s="1476"/>
      <c r="H4476" s="1477"/>
      <c r="I4476" s="424">
        <v>6</v>
      </c>
      <c r="J4476" s="417">
        <v>0.4</v>
      </c>
      <c r="K4476" s="954">
        <f t="shared" si="44"/>
        <v>2.4000000000000004</v>
      </c>
      <c r="M4476" s="271"/>
      <c r="N4476" s="271"/>
      <c r="O4476" s="271"/>
    </row>
    <row r="4477" spans="3:15" s="421" customFormat="1" ht="15.6" customHeight="1">
      <c r="C4477" s="391">
        <v>2499</v>
      </c>
      <c r="D4477" s="414" t="s">
        <v>2224</v>
      </c>
      <c r="E4477" s="417">
        <v>1008058</v>
      </c>
      <c r="F4477" s="1475" t="s">
        <v>3117</v>
      </c>
      <c r="G4477" s="1476"/>
      <c r="H4477" s="1477"/>
      <c r="I4477" s="424">
        <v>4</v>
      </c>
      <c r="J4477" s="417">
        <v>0.4</v>
      </c>
      <c r="K4477" s="954">
        <f t="shared" si="44"/>
        <v>1.6</v>
      </c>
      <c r="M4477" s="271"/>
      <c r="N4477" s="271"/>
      <c r="O4477" s="271"/>
    </row>
    <row r="4478" spans="3:15" s="421" customFormat="1" ht="15.6" customHeight="1">
      <c r="C4478" s="391">
        <v>2500</v>
      </c>
      <c r="D4478" s="414" t="s">
        <v>2224</v>
      </c>
      <c r="E4478" s="417">
        <v>1008058</v>
      </c>
      <c r="F4478" s="1475" t="s">
        <v>3117</v>
      </c>
      <c r="G4478" s="1476"/>
      <c r="H4478" s="1477"/>
      <c r="I4478" s="424">
        <v>175</v>
      </c>
      <c r="J4478" s="417">
        <v>0.4</v>
      </c>
      <c r="K4478" s="954">
        <f t="shared" si="44"/>
        <v>70</v>
      </c>
      <c r="M4478" s="271"/>
      <c r="N4478" s="271"/>
      <c r="O4478" s="271"/>
    </row>
    <row r="4479" spans="3:15" s="421" customFormat="1" ht="15.6" customHeight="1">
      <c r="C4479" s="391">
        <v>2501</v>
      </c>
      <c r="D4479" s="414" t="s">
        <v>2224</v>
      </c>
      <c r="E4479" s="417">
        <v>1008058</v>
      </c>
      <c r="F4479" s="1475" t="s">
        <v>3117</v>
      </c>
      <c r="G4479" s="1476"/>
      <c r="H4479" s="1477"/>
      <c r="I4479" s="424">
        <v>10</v>
      </c>
      <c r="J4479" s="417">
        <v>0.4</v>
      </c>
      <c r="K4479" s="954">
        <f t="shared" si="44"/>
        <v>4</v>
      </c>
      <c r="M4479" s="271"/>
      <c r="N4479" s="271"/>
      <c r="O4479" s="271"/>
    </row>
    <row r="4480" spans="3:15" s="421" customFormat="1" ht="15.6" customHeight="1">
      <c r="C4480" s="391">
        <v>2502</v>
      </c>
      <c r="D4480" s="414" t="s">
        <v>2224</v>
      </c>
      <c r="E4480" s="417">
        <v>1008058</v>
      </c>
      <c r="F4480" s="1475" t="s">
        <v>3117</v>
      </c>
      <c r="G4480" s="1476"/>
      <c r="H4480" s="1477"/>
      <c r="I4480" s="424">
        <v>37</v>
      </c>
      <c r="J4480" s="417">
        <v>0.4</v>
      </c>
      <c r="K4480" s="954">
        <f t="shared" si="44"/>
        <v>14.8</v>
      </c>
      <c r="M4480" s="271"/>
      <c r="N4480" s="271"/>
      <c r="O4480" s="271"/>
    </row>
    <row r="4481" spans="3:15" s="421" customFormat="1" ht="15.6" customHeight="1">
      <c r="C4481" s="391">
        <v>2503</v>
      </c>
      <c r="D4481" s="414" t="s">
        <v>2224</v>
      </c>
      <c r="E4481" s="417">
        <v>1008058</v>
      </c>
      <c r="F4481" s="1475" t="s">
        <v>3117</v>
      </c>
      <c r="G4481" s="1476"/>
      <c r="H4481" s="1477"/>
      <c r="I4481" s="424">
        <v>40</v>
      </c>
      <c r="J4481" s="417">
        <v>0.4</v>
      </c>
      <c r="K4481" s="954">
        <f t="shared" si="44"/>
        <v>16</v>
      </c>
      <c r="M4481" s="271"/>
      <c r="N4481" s="271"/>
      <c r="O4481" s="271"/>
    </row>
    <row r="4482" spans="3:15" s="421" customFormat="1" ht="15.6" customHeight="1">
      <c r="C4482" s="391">
        <v>2504</v>
      </c>
      <c r="D4482" s="414" t="s">
        <v>2224</v>
      </c>
      <c r="E4482" s="417">
        <v>1008058</v>
      </c>
      <c r="F4482" s="1475" t="s">
        <v>3117</v>
      </c>
      <c r="G4482" s="1476"/>
      <c r="H4482" s="1477"/>
      <c r="I4482" s="424">
        <v>41</v>
      </c>
      <c r="J4482" s="417">
        <v>0.4</v>
      </c>
      <c r="K4482" s="954">
        <f t="shared" si="44"/>
        <v>16.400000000000002</v>
      </c>
      <c r="M4482" s="271"/>
      <c r="N4482" s="271"/>
      <c r="O4482" s="271"/>
    </row>
    <row r="4483" spans="3:15" s="421" customFormat="1" ht="15.6" customHeight="1">
      <c r="C4483" s="391">
        <v>2505</v>
      </c>
      <c r="D4483" s="414" t="s">
        <v>2224</v>
      </c>
      <c r="E4483" s="417">
        <v>1008058</v>
      </c>
      <c r="F4483" s="1475" t="s">
        <v>3117</v>
      </c>
      <c r="G4483" s="1476"/>
      <c r="H4483" s="1477"/>
      <c r="I4483" s="424">
        <v>31</v>
      </c>
      <c r="J4483" s="417">
        <v>0.4</v>
      </c>
      <c r="K4483" s="954">
        <f t="shared" si="44"/>
        <v>12.4</v>
      </c>
      <c r="M4483" s="271"/>
      <c r="N4483" s="271"/>
      <c r="O4483" s="271"/>
    </row>
    <row r="4484" spans="3:15" s="421" customFormat="1" ht="15.6" customHeight="1">
      <c r="C4484" s="391">
        <v>2506</v>
      </c>
      <c r="D4484" s="414" t="s">
        <v>2224</v>
      </c>
      <c r="E4484" s="417">
        <v>1008058</v>
      </c>
      <c r="F4484" s="1475" t="s">
        <v>3117</v>
      </c>
      <c r="G4484" s="1476"/>
      <c r="H4484" s="1477"/>
      <c r="I4484" s="424">
        <v>25</v>
      </c>
      <c r="J4484" s="417">
        <v>0.4</v>
      </c>
      <c r="K4484" s="954">
        <f t="shared" si="44"/>
        <v>10</v>
      </c>
      <c r="M4484" s="271"/>
      <c r="N4484" s="271"/>
      <c r="O4484" s="271"/>
    </row>
    <row r="4485" spans="3:15" s="421" customFormat="1" ht="15.6" customHeight="1">
      <c r="C4485" s="391">
        <v>2507</v>
      </c>
      <c r="D4485" s="414" t="s">
        <v>2224</v>
      </c>
      <c r="E4485" s="417">
        <v>1008058</v>
      </c>
      <c r="F4485" s="1475" t="s">
        <v>3117</v>
      </c>
      <c r="G4485" s="1476"/>
      <c r="H4485" s="1477"/>
      <c r="I4485" s="424">
        <v>1</v>
      </c>
      <c r="J4485" s="417">
        <v>0.4</v>
      </c>
      <c r="K4485" s="954">
        <f t="shared" si="44"/>
        <v>0.4</v>
      </c>
      <c r="M4485" s="271"/>
      <c r="N4485" s="271"/>
      <c r="O4485" s="271"/>
    </row>
    <row r="4486" spans="3:15" s="421" customFormat="1" ht="15.6" customHeight="1">
      <c r="C4486" s="391">
        <v>2508</v>
      </c>
      <c r="D4486" s="414" t="s">
        <v>2224</v>
      </c>
      <c r="E4486" s="417">
        <v>1008058</v>
      </c>
      <c r="F4486" s="1475" t="s">
        <v>3117</v>
      </c>
      <c r="G4486" s="1476"/>
      <c r="H4486" s="1477"/>
      <c r="I4486" s="424">
        <v>10</v>
      </c>
      <c r="J4486" s="417">
        <v>0.4</v>
      </c>
      <c r="K4486" s="954">
        <f t="shared" si="44"/>
        <v>4</v>
      </c>
      <c r="M4486" s="271"/>
      <c r="N4486" s="271"/>
      <c r="O4486" s="271"/>
    </row>
    <row r="4487" spans="3:15" s="421" customFormat="1" ht="15.6" customHeight="1">
      <c r="C4487" s="391">
        <v>2509</v>
      </c>
      <c r="D4487" s="414" t="s">
        <v>2224</v>
      </c>
      <c r="E4487" s="417">
        <v>1008058</v>
      </c>
      <c r="F4487" s="1475" t="s">
        <v>3117</v>
      </c>
      <c r="G4487" s="1476"/>
      <c r="H4487" s="1477"/>
      <c r="I4487" s="424">
        <v>14</v>
      </c>
      <c r="J4487" s="417">
        <v>0.4</v>
      </c>
      <c r="K4487" s="954">
        <f t="shared" si="44"/>
        <v>5.6000000000000005</v>
      </c>
      <c r="M4487" s="271"/>
      <c r="N4487" s="271"/>
      <c r="O4487" s="271"/>
    </row>
    <row r="4488" spans="3:15" s="421" customFormat="1" ht="15.6" customHeight="1">
      <c r="C4488" s="391">
        <v>2510</v>
      </c>
      <c r="D4488" s="414" t="s">
        <v>2224</v>
      </c>
      <c r="E4488" s="417">
        <v>1008058</v>
      </c>
      <c r="F4488" s="1475" t="s">
        <v>3117</v>
      </c>
      <c r="G4488" s="1476"/>
      <c r="H4488" s="1477"/>
      <c r="I4488" s="424">
        <v>12</v>
      </c>
      <c r="J4488" s="417">
        <v>0.4</v>
      </c>
      <c r="K4488" s="954">
        <f t="shared" si="44"/>
        <v>4.8000000000000007</v>
      </c>
      <c r="M4488" s="271"/>
      <c r="N4488" s="271"/>
      <c r="O4488" s="271"/>
    </row>
    <row r="4489" spans="3:15" s="421" customFormat="1" ht="15.6" customHeight="1">
      <c r="C4489" s="391">
        <v>2511</v>
      </c>
      <c r="D4489" s="414" t="s">
        <v>2224</v>
      </c>
      <c r="E4489" s="417">
        <v>1008058</v>
      </c>
      <c r="F4489" s="1475" t="s">
        <v>3117</v>
      </c>
      <c r="G4489" s="1476"/>
      <c r="H4489" s="1477"/>
      <c r="I4489" s="424">
        <v>10</v>
      </c>
      <c r="J4489" s="417">
        <v>0.4</v>
      </c>
      <c r="K4489" s="954">
        <f t="shared" si="44"/>
        <v>4</v>
      </c>
      <c r="M4489" s="271"/>
      <c r="N4489" s="271"/>
      <c r="O4489" s="271"/>
    </row>
    <row r="4490" spans="3:15" s="421" customFormat="1" ht="15.6" customHeight="1">
      <c r="C4490" s="391">
        <v>2512</v>
      </c>
      <c r="D4490" s="414" t="s">
        <v>2224</v>
      </c>
      <c r="E4490" s="417">
        <v>1249143</v>
      </c>
      <c r="F4490" s="1475" t="s">
        <v>3105</v>
      </c>
      <c r="G4490" s="1476"/>
      <c r="H4490" s="1477"/>
      <c r="I4490" s="424">
        <v>198</v>
      </c>
      <c r="J4490" s="417">
        <v>0.4</v>
      </c>
      <c r="K4490" s="954">
        <f t="shared" si="44"/>
        <v>79.2</v>
      </c>
      <c r="M4490" s="271"/>
      <c r="N4490" s="271"/>
      <c r="O4490" s="271"/>
    </row>
    <row r="4491" spans="3:15" s="421" customFormat="1" ht="15.6" customHeight="1">
      <c r="C4491" s="391">
        <v>2513</v>
      </c>
      <c r="D4491" s="414" t="s">
        <v>2224</v>
      </c>
      <c r="E4491" s="417">
        <v>1249143</v>
      </c>
      <c r="F4491" s="1475" t="s">
        <v>3105</v>
      </c>
      <c r="G4491" s="1476"/>
      <c r="H4491" s="1477"/>
      <c r="I4491" s="424">
        <v>189</v>
      </c>
      <c r="J4491" s="417">
        <v>0.4</v>
      </c>
      <c r="K4491" s="954">
        <f t="shared" si="44"/>
        <v>75.600000000000009</v>
      </c>
      <c r="M4491" s="271"/>
      <c r="N4491" s="271"/>
      <c r="O4491" s="271"/>
    </row>
    <row r="4492" spans="3:15" s="421" customFormat="1" ht="15.6" customHeight="1">
      <c r="C4492" s="391">
        <v>2514</v>
      </c>
      <c r="D4492" s="414" t="s">
        <v>2224</v>
      </c>
      <c r="E4492" s="417">
        <v>1249143</v>
      </c>
      <c r="F4492" s="1475" t="s">
        <v>3105</v>
      </c>
      <c r="G4492" s="1476"/>
      <c r="H4492" s="1477"/>
      <c r="I4492" s="424">
        <v>2</v>
      </c>
      <c r="J4492" s="417">
        <v>0.4</v>
      </c>
      <c r="K4492" s="954">
        <f t="shared" si="44"/>
        <v>0.8</v>
      </c>
      <c r="M4492" s="271"/>
      <c r="N4492" s="271"/>
      <c r="O4492" s="271"/>
    </row>
    <row r="4493" spans="3:15" s="421" customFormat="1" ht="15.6" customHeight="1">
      <c r="C4493" s="391">
        <v>2515</v>
      </c>
      <c r="D4493" s="414" t="s">
        <v>2224</v>
      </c>
      <c r="E4493" s="417">
        <v>1249143</v>
      </c>
      <c r="F4493" s="1475" t="s">
        <v>3105</v>
      </c>
      <c r="G4493" s="1476"/>
      <c r="H4493" s="1477"/>
      <c r="I4493" s="424">
        <v>191</v>
      </c>
      <c r="J4493" s="417">
        <v>0.4</v>
      </c>
      <c r="K4493" s="954">
        <f t="shared" si="44"/>
        <v>76.400000000000006</v>
      </c>
      <c r="M4493" s="271"/>
      <c r="N4493" s="271"/>
      <c r="O4493" s="271"/>
    </row>
    <row r="4494" spans="3:15" s="421" customFormat="1" ht="15.6" customHeight="1">
      <c r="C4494" s="391">
        <v>2516</v>
      </c>
      <c r="D4494" s="414" t="s">
        <v>2224</v>
      </c>
      <c r="E4494" s="417">
        <v>1249143</v>
      </c>
      <c r="F4494" s="1475" t="s">
        <v>3105</v>
      </c>
      <c r="G4494" s="1476"/>
      <c r="H4494" s="1477"/>
      <c r="I4494" s="424">
        <v>8</v>
      </c>
      <c r="J4494" s="417">
        <v>0.4</v>
      </c>
      <c r="K4494" s="954">
        <f t="shared" si="44"/>
        <v>3.2</v>
      </c>
      <c r="M4494" s="271"/>
      <c r="N4494" s="271"/>
      <c r="O4494" s="271"/>
    </row>
    <row r="4495" spans="3:15" s="421" customFormat="1" ht="15.6" customHeight="1">
      <c r="C4495" s="391">
        <v>2517</v>
      </c>
      <c r="D4495" s="414" t="s">
        <v>2224</v>
      </c>
      <c r="E4495" s="417">
        <v>1249143</v>
      </c>
      <c r="F4495" s="1475" t="s">
        <v>3105</v>
      </c>
      <c r="G4495" s="1476"/>
      <c r="H4495" s="1477"/>
      <c r="I4495" s="424">
        <v>194</v>
      </c>
      <c r="J4495" s="417">
        <v>0.4</v>
      </c>
      <c r="K4495" s="954">
        <f t="shared" si="44"/>
        <v>77.600000000000009</v>
      </c>
      <c r="M4495" s="271"/>
      <c r="N4495" s="271"/>
      <c r="O4495" s="271"/>
    </row>
    <row r="4496" spans="3:15" s="421" customFormat="1" ht="15.6" customHeight="1">
      <c r="C4496" s="391">
        <v>2518</v>
      </c>
      <c r="D4496" s="414" t="s">
        <v>2224</v>
      </c>
      <c r="E4496" s="417">
        <v>1249143</v>
      </c>
      <c r="F4496" s="1475" t="s">
        <v>3105</v>
      </c>
      <c r="G4496" s="1476"/>
      <c r="H4496" s="1477"/>
      <c r="I4496" s="424">
        <v>18</v>
      </c>
      <c r="J4496" s="417">
        <v>0.4</v>
      </c>
      <c r="K4496" s="954">
        <f t="shared" si="44"/>
        <v>7.2</v>
      </c>
      <c r="M4496" s="271"/>
      <c r="N4496" s="271"/>
      <c r="O4496" s="271"/>
    </row>
    <row r="4497" spans="3:15" s="421" customFormat="1" ht="15.6" customHeight="1">
      <c r="C4497" s="391">
        <v>2519</v>
      </c>
      <c r="D4497" s="414" t="s">
        <v>2224</v>
      </c>
      <c r="E4497" s="417">
        <v>1249143</v>
      </c>
      <c r="F4497" s="1475" t="s">
        <v>3105</v>
      </c>
      <c r="G4497" s="1476"/>
      <c r="H4497" s="1477"/>
      <c r="I4497" s="424">
        <v>22</v>
      </c>
      <c r="J4497" s="417">
        <v>0.4</v>
      </c>
      <c r="K4497" s="954">
        <f t="shared" si="44"/>
        <v>8.8000000000000007</v>
      </c>
      <c r="M4497" s="271"/>
      <c r="N4497" s="271"/>
      <c r="O4497" s="271"/>
    </row>
    <row r="4498" spans="3:15" s="421" customFormat="1" ht="15.6" customHeight="1">
      <c r="C4498" s="391">
        <v>2520</v>
      </c>
      <c r="D4498" s="414" t="s">
        <v>2224</v>
      </c>
      <c r="E4498" s="417">
        <v>1249143</v>
      </c>
      <c r="F4498" s="1475" t="s">
        <v>3105</v>
      </c>
      <c r="G4498" s="1476"/>
      <c r="H4498" s="1477"/>
      <c r="I4498" s="424">
        <v>25</v>
      </c>
      <c r="J4498" s="417">
        <v>0.4</v>
      </c>
      <c r="K4498" s="954">
        <f t="shared" si="44"/>
        <v>10</v>
      </c>
      <c r="M4498" s="271"/>
      <c r="N4498" s="271"/>
      <c r="O4498" s="271"/>
    </row>
    <row r="4499" spans="3:15" s="421" customFormat="1" ht="15.6" customHeight="1">
      <c r="C4499" s="391">
        <v>2521</v>
      </c>
      <c r="D4499" s="414" t="s">
        <v>2224</v>
      </c>
      <c r="E4499" s="417">
        <v>1249143</v>
      </c>
      <c r="F4499" s="1475" t="s">
        <v>3105</v>
      </c>
      <c r="G4499" s="1476"/>
      <c r="H4499" s="1477"/>
      <c r="I4499" s="424">
        <v>41</v>
      </c>
      <c r="J4499" s="417">
        <v>0.4</v>
      </c>
      <c r="K4499" s="954">
        <f t="shared" si="44"/>
        <v>16.400000000000002</v>
      </c>
      <c r="M4499" s="271"/>
      <c r="N4499" s="271"/>
      <c r="O4499" s="271"/>
    </row>
    <row r="4500" spans="3:15" s="421" customFormat="1" ht="15.6" customHeight="1">
      <c r="C4500" s="391">
        <v>2522</v>
      </c>
      <c r="D4500" s="414" t="s">
        <v>2224</v>
      </c>
      <c r="E4500" s="417">
        <v>1249143</v>
      </c>
      <c r="F4500" s="1475" t="s">
        <v>3105</v>
      </c>
      <c r="G4500" s="1476"/>
      <c r="H4500" s="1477"/>
      <c r="I4500" s="424">
        <v>18</v>
      </c>
      <c r="J4500" s="417">
        <v>0.4</v>
      </c>
      <c r="K4500" s="954">
        <f t="shared" si="44"/>
        <v>7.2</v>
      </c>
      <c r="M4500" s="271"/>
      <c r="N4500" s="271"/>
      <c r="O4500" s="271"/>
    </row>
    <row r="4501" spans="3:15" s="421" customFormat="1" ht="15.6" customHeight="1">
      <c r="C4501" s="391">
        <v>2523</v>
      </c>
      <c r="D4501" s="414" t="s">
        <v>2224</v>
      </c>
      <c r="E4501" s="417">
        <v>1249143</v>
      </c>
      <c r="F4501" s="1475" t="s">
        <v>3105</v>
      </c>
      <c r="G4501" s="1476"/>
      <c r="H4501" s="1477"/>
      <c r="I4501" s="424">
        <v>10</v>
      </c>
      <c r="J4501" s="417">
        <v>0.4</v>
      </c>
      <c r="K4501" s="954">
        <f t="shared" si="44"/>
        <v>4</v>
      </c>
      <c r="M4501" s="271"/>
      <c r="N4501" s="271"/>
      <c r="O4501" s="271"/>
    </row>
    <row r="4502" spans="3:15" s="421" customFormat="1" ht="15.6" customHeight="1">
      <c r="C4502" s="391">
        <v>2524</v>
      </c>
      <c r="D4502" s="414" t="s">
        <v>2224</v>
      </c>
      <c r="E4502" s="417">
        <v>1249143</v>
      </c>
      <c r="F4502" s="1475" t="s">
        <v>3105</v>
      </c>
      <c r="G4502" s="1476"/>
      <c r="H4502" s="1477"/>
      <c r="I4502" s="424">
        <v>36</v>
      </c>
      <c r="J4502" s="417">
        <v>0.4</v>
      </c>
      <c r="K4502" s="954">
        <f t="shared" si="44"/>
        <v>14.4</v>
      </c>
      <c r="M4502" s="271"/>
      <c r="N4502" s="271"/>
      <c r="O4502" s="271"/>
    </row>
    <row r="4503" spans="3:15" s="421" customFormat="1" ht="15.6" customHeight="1">
      <c r="C4503" s="391">
        <v>2525</v>
      </c>
      <c r="D4503" s="414" t="s">
        <v>2224</v>
      </c>
      <c r="E4503" s="417">
        <v>1048197</v>
      </c>
      <c r="F4503" s="1475" t="s">
        <v>3119</v>
      </c>
      <c r="G4503" s="1476"/>
      <c r="H4503" s="1477"/>
      <c r="I4503" s="424">
        <v>70</v>
      </c>
      <c r="J4503" s="417">
        <v>0.05</v>
      </c>
      <c r="K4503" s="954">
        <f t="shared" si="44"/>
        <v>3.5</v>
      </c>
      <c r="M4503" s="271"/>
      <c r="N4503" s="271"/>
      <c r="O4503" s="271"/>
    </row>
    <row r="4504" spans="3:15" s="421" customFormat="1" ht="15.6" customHeight="1">
      <c r="C4504" s="391">
        <v>2526</v>
      </c>
      <c r="D4504" s="414" t="s">
        <v>2224</v>
      </c>
      <c r="E4504" s="417">
        <v>1048197</v>
      </c>
      <c r="F4504" s="1475" t="s">
        <v>3119</v>
      </c>
      <c r="G4504" s="1476"/>
      <c r="H4504" s="1477"/>
      <c r="I4504" s="424">
        <v>26</v>
      </c>
      <c r="J4504" s="417">
        <v>0.05</v>
      </c>
      <c r="K4504" s="954">
        <f t="shared" si="44"/>
        <v>1.3</v>
      </c>
      <c r="M4504" s="271"/>
      <c r="N4504" s="271"/>
      <c r="O4504" s="271"/>
    </row>
    <row r="4505" spans="3:15" s="421" customFormat="1" ht="15.6" customHeight="1">
      <c r="C4505" s="391">
        <v>2527</v>
      </c>
      <c r="D4505" s="414" t="s">
        <v>2224</v>
      </c>
      <c r="E4505" s="417">
        <v>1048197</v>
      </c>
      <c r="F4505" s="1475" t="s">
        <v>3119</v>
      </c>
      <c r="G4505" s="1476"/>
      <c r="H4505" s="1477"/>
      <c r="I4505" s="424">
        <v>30</v>
      </c>
      <c r="J4505" s="417">
        <v>0.05</v>
      </c>
      <c r="K4505" s="954">
        <f t="shared" ref="K4505:K4568" si="45">I4505*J4505</f>
        <v>1.5</v>
      </c>
      <c r="M4505" s="271"/>
      <c r="N4505" s="271"/>
      <c r="O4505" s="271"/>
    </row>
    <row r="4506" spans="3:15" s="421" customFormat="1" ht="15.6" customHeight="1">
      <c r="C4506" s="391">
        <v>2528</v>
      </c>
      <c r="D4506" s="414" t="s">
        <v>2224</v>
      </c>
      <c r="E4506" s="417">
        <v>1048197</v>
      </c>
      <c r="F4506" s="1475" t="s">
        <v>3119</v>
      </c>
      <c r="G4506" s="1476"/>
      <c r="H4506" s="1477"/>
      <c r="I4506" s="424">
        <v>30</v>
      </c>
      <c r="J4506" s="417">
        <v>0.05</v>
      </c>
      <c r="K4506" s="954">
        <f t="shared" si="45"/>
        <v>1.5</v>
      </c>
      <c r="M4506" s="271"/>
      <c r="N4506" s="271"/>
      <c r="O4506" s="271"/>
    </row>
    <row r="4507" spans="3:15" s="421" customFormat="1" ht="15.6" customHeight="1">
      <c r="C4507" s="391">
        <v>2529</v>
      </c>
      <c r="D4507" s="414" t="s">
        <v>2224</v>
      </c>
      <c r="E4507" s="417">
        <v>1340937</v>
      </c>
      <c r="F4507" s="1475" t="s">
        <v>3106</v>
      </c>
      <c r="G4507" s="1476"/>
      <c r="H4507" s="1477"/>
      <c r="I4507" s="424">
        <v>24</v>
      </c>
      <c r="J4507" s="417">
        <v>0.4</v>
      </c>
      <c r="K4507" s="954">
        <f t="shared" si="45"/>
        <v>9.6000000000000014</v>
      </c>
      <c r="M4507" s="271"/>
      <c r="N4507" s="271"/>
      <c r="O4507" s="271"/>
    </row>
    <row r="4508" spans="3:15" s="421" customFormat="1" ht="15.6" customHeight="1">
      <c r="C4508" s="391">
        <v>2530</v>
      </c>
      <c r="D4508" s="414" t="s">
        <v>2225</v>
      </c>
      <c r="E4508" s="417" t="s">
        <v>3226</v>
      </c>
      <c r="F4508" s="1475" t="s">
        <v>3227</v>
      </c>
      <c r="G4508" s="1476"/>
      <c r="H4508" s="1477"/>
      <c r="I4508" s="424">
        <v>75</v>
      </c>
      <c r="J4508" s="417">
        <v>3.4</v>
      </c>
      <c r="K4508" s="954">
        <f t="shared" si="45"/>
        <v>255</v>
      </c>
      <c r="M4508" s="271"/>
      <c r="N4508" s="271"/>
      <c r="O4508" s="271"/>
    </row>
    <row r="4509" spans="3:15" s="421" customFormat="1" ht="15.6" customHeight="1">
      <c r="C4509" s="391">
        <v>2531</v>
      </c>
      <c r="D4509" s="414" t="s">
        <v>2225</v>
      </c>
      <c r="E4509" s="417">
        <v>1038465</v>
      </c>
      <c r="F4509" s="1475" t="s">
        <v>3301</v>
      </c>
      <c r="G4509" s="1476"/>
      <c r="H4509" s="1477"/>
      <c r="I4509" s="424">
        <v>85</v>
      </c>
      <c r="J4509" s="417">
        <v>2.4</v>
      </c>
      <c r="K4509" s="954">
        <f t="shared" si="45"/>
        <v>204</v>
      </c>
      <c r="M4509" s="271"/>
      <c r="N4509" s="271"/>
      <c r="O4509" s="271"/>
    </row>
    <row r="4510" spans="3:15" s="421" customFormat="1" ht="15.6" customHeight="1">
      <c r="C4510" s="391">
        <v>2532</v>
      </c>
      <c r="D4510" s="414" t="s">
        <v>2225</v>
      </c>
      <c r="E4510" s="417">
        <v>1038464</v>
      </c>
      <c r="F4510" s="1475" t="s">
        <v>3301</v>
      </c>
      <c r="G4510" s="1476"/>
      <c r="H4510" s="1477"/>
      <c r="I4510" s="424">
        <v>5</v>
      </c>
      <c r="J4510" s="417">
        <v>2.4</v>
      </c>
      <c r="K4510" s="954">
        <f t="shared" si="45"/>
        <v>12</v>
      </c>
      <c r="M4510" s="271"/>
      <c r="N4510" s="271"/>
      <c r="O4510" s="271"/>
    </row>
    <row r="4511" spans="3:15" s="421" customFormat="1" ht="15.6" customHeight="1">
      <c r="C4511" s="391">
        <v>2533</v>
      </c>
      <c r="D4511" s="414" t="s">
        <v>2225</v>
      </c>
      <c r="E4511" s="417">
        <v>1038461</v>
      </c>
      <c r="F4511" s="1475" t="s">
        <v>2229</v>
      </c>
      <c r="G4511" s="1476"/>
      <c r="H4511" s="1477"/>
      <c r="I4511" s="424">
        <v>50</v>
      </c>
      <c r="J4511" s="417">
        <v>2.4</v>
      </c>
      <c r="K4511" s="954">
        <f t="shared" si="45"/>
        <v>120</v>
      </c>
      <c r="M4511" s="271"/>
      <c r="N4511" s="271"/>
      <c r="O4511" s="271"/>
    </row>
    <row r="4512" spans="3:15" s="421" customFormat="1" ht="15.6" customHeight="1">
      <c r="C4512" s="391">
        <v>2534</v>
      </c>
      <c r="D4512" s="414" t="s">
        <v>2225</v>
      </c>
      <c r="E4512" s="417">
        <v>1038461</v>
      </c>
      <c r="F4512" s="1475" t="s">
        <v>2229</v>
      </c>
      <c r="G4512" s="1476"/>
      <c r="H4512" s="1477"/>
      <c r="I4512" s="424">
        <v>71</v>
      </c>
      <c r="J4512" s="417">
        <v>2.4</v>
      </c>
      <c r="K4512" s="954">
        <f t="shared" si="45"/>
        <v>170.4</v>
      </c>
      <c r="M4512" s="271"/>
      <c r="N4512" s="271"/>
      <c r="O4512" s="271"/>
    </row>
    <row r="4513" spans="3:15" s="421" customFormat="1" ht="15.6" customHeight="1">
      <c r="C4513" s="391">
        <v>2535</v>
      </c>
      <c r="D4513" s="414" t="s">
        <v>2225</v>
      </c>
      <c r="E4513" s="417" t="s">
        <v>3160</v>
      </c>
      <c r="F4513" s="1475" t="s">
        <v>2229</v>
      </c>
      <c r="G4513" s="1476"/>
      <c r="H4513" s="1477"/>
      <c r="I4513" s="424">
        <v>133</v>
      </c>
      <c r="J4513" s="417">
        <v>2.4</v>
      </c>
      <c r="K4513" s="954">
        <f t="shared" si="45"/>
        <v>319.2</v>
      </c>
      <c r="M4513" s="271"/>
      <c r="N4513" s="271"/>
      <c r="O4513" s="271"/>
    </row>
    <row r="4514" spans="3:15" s="421" customFormat="1" ht="15.6" customHeight="1">
      <c r="C4514" s="391">
        <v>2536</v>
      </c>
      <c r="D4514" s="414" t="s">
        <v>2225</v>
      </c>
      <c r="E4514" s="417" t="s">
        <v>3151</v>
      </c>
      <c r="F4514" s="1475" t="s">
        <v>2230</v>
      </c>
      <c r="G4514" s="1476"/>
      <c r="H4514" s="1477"/>
      <c r="I4514" s="424">
        <v>1</v>
      </c>
      <c r="J4514" s="417">
        <v>2.4</v>
      </c>
      <c r="K4514" s="954">
        <f t="shared" si="45"/>
        <v>2.4</v>
      </c>
      <c r="M4514" s="271"/>
      <c r="N4514" s="271"/>
      <c r="O4514" s="271"/>
    </row>
    <row r="4515" spans="3:15" s="421" customFormat="1" ht="15.6" customHeight="1">
      <c r="C4515" s="391">
        <v>2537</v>
      </c>
      <c r="D4515" s="414" t="s">
        <v>2225</v>
      </c>
      <c r="E4515" s="417" t="s">
        <v>3151</v>
      </c>
      <c r="F4515" s="1475" t="s">
        <v>2230</v>
      </c>
      <c r="G4515" s="1476"/>
      <c r="H4515" s="1477"/>
      <c r="I4515" s="424">
        <v>62</v>
      </c>
      <c r="J4515" s="417">
        <v>2.4</v>
      </c>
      <c r="K4515" s="954">
        <f t="shared" si="45"/>
        <v>148.79999999999998</v>
      </c>
      <c r="M4515" s="271"/>
      <c r="N4515" s="271"/>
      <c r="O4515" s="271"/>
    </row>
    <row r="4516" spans="3:15" s="421" customFormat="1" ht="15.6" customHeight="1">
      <c r="C4516" s="391">
        <v>2538</v>
      </c>
      <c r="D4516" s="414" t="s">
        <v>2225</v>
      </c>
      <c r="E4516" s="417" t="s">
        <v>3161</v>
      </c>
      <c r="F4516" s="1475" t="s">
        <v>2231</v>
      </c>
      <c r="G4516" s="1476"/>
      <c r="H4516" s="1477"/>
      <c r="I4516" s="424">
        <v>123</v>
      </c>
      <c r="J4516" s="417">
        <v>2.4</v>
      </c>
      <c r="K4516" s="954">
        <f t="shared" si="45"/>
        <v>295.2</v>
      </c>
      <c r="M4516" s="271"/>
      <c r="N4516" s="271"/>
      <c r="O4516" s="271"/>
    </row>
    <row r="4517" spans="3:15" s="421" customFormat="1" ht="15.6" customHeight="1">
      <c r="C4517" s="391">
        <v>2539</v>
      </c>
      <c r="D4517" s="414" t="s">
        <v>2225</v>
      </c>
      <c r="E4517" s="417" t="s">
        <v>3162</v>
      </c>
      <c r="F4517" s="1475" t="s">
        <v>2232</v>
      </c>
      <c r="G4517" s="1476"/>
      <c r="H4517" s="1477"/>
      <c r="I4517" s="424">
        <v>65</v>
      </c>
      <c r="J4517" s="417">
        <v>2.4</v>
      </c>
      <c r="K4517" s="954">
        <f t="shared" si="45"/>
        <v>156</v>
      </c>
      <c r="M4517" s="271"/>
      <c r="N4517" s="271"/>
      <c r="O4517" s="271"/>
    </row>
    <row r="4518" spans="3:15" s="421" customFormat="1" ht="15.6" customHeight="1">
      <c r="C4518" s="391">
        <v>2540</v>
      </c>
      <c r="D4518" s="414" t="s">
        <v>2225</v>
      </c>
      <c r="E4518" s="417">
        <v>1038464</v>
      </c>
      <c r="F4518" s="1475" t="s">
        <v>2232</v>
      </c>
      <c r="G4518" s="1476"/>
      <c r="H4518" s="1477"/>
      <c r="I4518" s="424">
        <v>70</v>
      </c>
      <c r="J4518" s="417">
        <v>2.4</v>
      </c>
      <c r="K4518" s="954">
        <f t="shared" si="45"/>
        <v>168</v>
      </c>
      <c r="M4518" s="271"/>
      <c r="N4518" s="271"/>
      <c r="O4518" s="271"/>
    </row>
    <row r="4519" spans="3:15" s="421" customFormat="1" ht="15.6" customHeight="1">
      <c r="C4519" s="391">
        <v>2541</v>
      </c>
      <c r="D4519" s="414" t="s">
        <v>2225</v>
      </c>
      <c r="E4519" s="417">
        <v>1038464</v>
      </c>
      <c r="F4519" s="1475" t="s">
        <v>2232</v>
      </c>
      <c r="G4519" s="1476"/>
      <c r="H4519" s="1477"/>
      <c r="I4519" s="424">
        <v>7</v>
      </c>
      <c r="J4519" s="417">
        <v>2.4</v>
      </c>
      <c r="K4519" s="954">
        <f t="shared" si="45"/>
        <v>16.8</v>
      </c>
      <c r="M4519" s="271"/>
      <c r="N4519" s="271"/>
      <c r="O4519" s="271"/>
    </row>
    <row r="4520" spans="3:15" s="421" customFormat="1" ht="15.6" customHeight="1">
      <c r="C4520" s="391">
        <v>2542</v>
      </c>
      <c r="D4520" s="414" t="s">
        <v>2225</v>
      </c>
      <c r="E4520" s="417">
        <v>1038464</v>
      </c>
      <c r="F4520" s="1475" t="s">
        <v>2232</v>
      </c>
      <c r="G4520" s="1476"/>
      <c r="H4520" s="1477"/>
      <c r="I4520" s="424">
        <v>12</v>
      </c>
      <c r="J4520" s="417">
        <v>0.4</v>
      </c>
      <c r="K4520" s="954">
        <f t="shared" si="45"/>
        <v>4.8000000000000007</v>
      </c>
      <c r="M4520" s="271"/>
      <c r="N4520" s="271"/>
      <c r="O4520" s="271"/>
    </row>
    <row r="4521" spans="3:15" s="421" customFormat="1" ht="15.6" customHeight="1">
      <c r="C4521" s="391">
        <v>2543</v>
      </c>
      <c r="D4521" s="414" t="s">
        <v>2225</v>
      </c>
      <c r="E4521" s="417" t="s">
        <v>3162</v>
      </c>
      <c r="F4521" s="1475" t="s">
        <v>2232</v>
      </c>
      <c r="G4521" s="1476"/>
      <c r="H4521" s="1477"/>
      <c r="I4521" s="424">
        <v>276</v>
      </c>
      <c r="J4521" s="417">
        <v>2.4</v>
      </c>
      <c r="K4521" s="954">
        <f t="shared" si="45"/>
        <v>662.4</v>
      </c>
      <c r="M4521" s="271"/>
      <c r="N4521" s="271"/>
      <c r="O4521" s="271"/>
    </row>
    <row r="4522" spans="3:15" s="421" customFormat="1" ht="15.6" customHeight="1">
      <c r="C4522" s="391">
        <v>2544</v>
      </c>
      <c r="D4522" s="414" t="s">
        <v>2225</v>
      </c>
      <c r="E4522" s="417">
        <v>1038465</v>
      </c>
      <c r="F4522" s="1475" t="s">
        <v>2233</v>
      </c>
      <c r="G4522" s="1476"/>
      <c r="H4522" s="1477"/>
      <c r="I4522" s="424">
        <v>37</v>
      </c>
      <c r="J4522" s="417">
        <v>2.4</v>
      </c>
      <c r="K4522" s="954">
        <f t="shared" si="45"/>
        <v>88.8</v>
      </c>
      <c r="M4522" s="271"/>
      <c r="N4522" s="271"/>
      <c r="O4522" s="271"/>
    </row>
    <row r="4523" spans="3:15" s="421" customFormat="1" ht="15.6" customHeight="1">
      <c r="C4523" s="391">
        <v>2545</v>
      </c>
      <c r="D4523" s="414" t="s">
        <v>2225</v>
      </c>
      <c r="E4523" s="417">
        <v>1038465</v>
      </c>
      <c r="F4523" s="1475" t="s">
        <v>2233</v>
      </c>
      <c r="G4523" s="1476"/>
      <c r="H4523" s="1477"/>
      <c r="I4523" s="424">
        <v>56</v>
      </c>
      <c r="J4523" s="417">
        <v>0.4</v>
      </c>
      <c r="K4523" s="954">
        <f t="shared" si="45"/>
        <v>22.400000000000002</v>
      </c>
      <c r="M4523" s="271"/>
      <c r="N4523" s="271"/>
      <c r="O4523" s="271"/>
    </row>
    <row r="4524" spans="3:15" s="421" customFormat="1" ht="15.6" customHeight="1">
      <c r="C4524" s="391">
        <v>2546</v>
      </c>
      <c r="D4524" s="414" t="s">
        <v>2225</v>
      </c>
      <c r="E4524" s="417" t="s">
        <v>3163</v>
      </c>
      <c r="F4524" s="1475" t="s">
        <v>2233</v>
      </c>
      <c r="G4524" s="1476"/>
      <c r="H4524" s="1477"/>
      <c r="I4524" s="424">
        <v>178</v>
      </c>
      <c r="J4524" s="417">
        <v>2.4</v>
      </c>
      <c r="K4524" s="954">
        <f t="shared" si="45"/>
        <v>427.2</v>
      </c>
      <c r="M4524" s="271"/>
      <c r="N4524" s="271"/>
      <c r="O4524" s="271"/>
    </row>
    <row r="4525" spans="3:15" s="421" customFormat="1" ht="15.6" customHeight="1">
      <c r="C4525" s="391">
        <v>2547</v>
      </c>
      <c r="D4525" s="414" t="s">
        <v>2225</v>
      </c>
      <c r="E4525" s="417">
        <v>1038468</v>
      </c>
      <c r="F4525" s="1475" t="s">
        <v>2235</v>
      </c>
      <c r="G4525" s="1476"/>
      <c r="H4525" s="1477"/>
      <c r="I4525" s="424">
        <v>13</v>
      </c>
      <c r="J4525" s="417">
        <v>2.4</v>
      </c>
      <c r="K4525" s="954">
        <f t="shared" si="45"/>
        <v>31.2</v>
      </c>
      <c r="M4525" s="271"/>
      <c r="N4525" s="271"/>
      <c r="O4525" s="271"/>
    </row>
    <row r="4526" spans="3:15" s="421" customFormat="1" ht="15.6" customHeight="1">
      <c r="C4526" s="391">
        <v>2548</v>
      </c>
      <c r="D4526" s="414" t="s">
        <v>2225</v>
      </c>
      <c r="E4526" s="417">
        <v>1038468</v>
      </c>
      <c r="F4526" s="1475" t="s">
        <v>2235</v>
      </c>
      <c r="G4526" s="1476"/>
      <c r="H4526" s="1477"/>
      <c r="I4526" s="424">
        <v>18</v>
      </c>
      <c r="J4526" s="417">
        <v>0.4</v>
      </c>
      <c r="K4526" s="954">
        <f t="shared" si="45"/>
        <v>7.2</v>
      </c>
      <c r="M4526" s="271"/>
      <c r="N4526" s="271"/>
      <c r="O4526" s="271"/>
    </row>
    <row r="4527" spans="3:15" s="421" customFormat="1" ht="15.6" customHeight="1">
      <c r="C4527" s="391">
        <v>2549</v>
      </c>
      <c r="D4527" s="414" t="s">
        <v>2225</v>
      </c>
      <c r="E4527" s="417" t="s">
        <v>3164</v>
      </c>
      <c r="F4527" s="1475" t="s">
        <v>2235</v>
      </c>
      <c r="G4527" s="1476"/>
      <c r="H4527" s="1477"/>
      <c r="I4527" s="424">
        <v>31</v>
      </c>
      <c r="J4527" s="417">
        <v>2.4</v>
      </c>
      <c r="K4527" s="954">
        <f t="shared" si="45"/>
        <v>74.399999999999991</v>
      </c>
      <c r="M4527" s="271"/>
      <c r="N4527" s="271"/>
      <c r="O4527" s="271"/>
    </row>
    <row r="4528" spans="3:15" s="421" customFormat="1" ht="15.6" customHeight="1">
      <c r="C4528" s="391">
        <v>2550</v>
      </c>
      <c r="D4528" s="414" t="s">
        <v>2225</v>
      </c>
      <c r="E4528" s="417">
        <v>1038476</v>
      </c>
      <c r="F4528" s="1475" t="s">
        <v>3302</v>
      </c>
      <c r="G4528" s="1476"/>
      <c r="H4528" s="1477"/>
      <c r="I4528" s="424">
        <v>84</v>
      </c>
      <c r="J4528" s="417">
        <v>0.8</v>
      </c>
      <c r="K4528" s="954">
        <f t="shared" si="45"/>
        <v>67.2</v>
      </c>
      <c r="M4528" s="271"/>
      <c r="N4528" s="271"/>
      <c r="O4528" s="271"/>
    </row>
    <row r="4529" spans="3:15" s="421" customFormat="1" ht="15.6" customHeight="1">
      <c r="C4529" s="391">
        <v>2551</v>
      </c>
      <c r="D4529" s="414" t="s">
        <v>2225</v>
      </c>
      <c r="E4529" s="417">
        <v>1038477</v>
      </c>
      <c r="F4529" s="1475" t="s">
        <v>3302</v>
      </c>
      <c r="G4529" s="1476"/>
      <c r="H4529" s="1477"/>
      <c r="I4529" s="424">
        <v>6</v>
      </c>
      <c r="J4529" s="417">
        <v>0.8</v>
      </c>
      <c r="K4529" s="954">
        <f t="shared" si="45"/>
        <v>4.8000000000000007</v>
      </c>
      <c r="M4529" s="271"/>
      <c r="N4529" s="271"/>
      <c r="O4529" s="271"/>
    </row>
    <row r="4530" spans="3:15" s="421" customFormat="1" ht="15.6" customHeight="1">
      <c r="C4530" s="391">
        <v>2552</v>
      </c>
      <c r="D4530" s="414" t="s">
        <v>2225</v>
      </c>
      <c r="E4530" s="417">
        <v>1038477</v>
      </c>
      <c r="F4530" s="1475" t="s">
        <v>3302</v>
      </c>
      <c r="G4530" s="1476"/>
      <c r="H4530" s="1477"/>
      <c r="I4530" s="424">
        <v>20</v>
      </c>
      <c r="J4530" s="417">
        <v>0.8</v>
      </c>
      <c r="K4530" s="954">
        <f t="shared" si="45"/>
        <v>16</v>
      </c>
      <c r="M4530" s="271"/>
      <c r="N4530" s="271"/>
      <c r="O4530" s="271"/>
    </row>
    <row r="4531" spans="3:15" s="421" customFormat="1" ht="15.6" customHeight="1">
      <c r="C4531" s="391">
        <v>2553</v>
      </c>
      <c r="D4531" s="414" t="s">
        <v>2225</v>
      </c>
      <c r="E4531" s="417">
        <v>1038475</v>
      </c>
      <c r="F4531" s="1475" t="s">
        <v>3302</v>
      </c>
      <c r="G4531" s="1476"/>
      <c r="H4531" s="1477"/>
      <c r="I4531" s="424">
        <v>15</v>
      </c>
      <c r="J4531" s="417">
        <v>0.8</v>
      </c>
      <c r="K4531" s="954">
        <f t="shared" si="45"/>
        <v>12</v>
      </c>
      <c r="M4531" s="271"/>
      <c r="N4531" s="271"/>
      <c r="O4531" s="271"/>
    </row>
    <row r="4532" spans="3:15" s="421" customFormat="1" ht="15.6" customHeight="1">
      <c r="C4532" s="391">
        <v>2554</v>
      </c>
      <c r="D4532" s="414" t="s">
        <v>2225</v>
      </c>
      <c r="E4532" s="417">
        <v>1038476</v>
      </c>
      <c r="F4532" s="1475" t="s">
        <v>3302</v>
      </c>
      <c r="G4532" s="1476"/>
      <c r="H4532" s="1477"/>
      <c r="I4532" s="424">
        <v>10</v>
      </c>
      <c r="J4532" s="417">
        <v>0.8</v>
      </c>
      <c r="K4532" s="954">
        <f t="shared" si="45"/>
        <v>8</v>
      </c>
      <c r="M4532" s="271"/>
      <c r="N4532" s="271"/>
      <c r="O4532" s="271"/>
    </row>
    <row r="4533" spans="3:15" s="421" customFormat="1" ht="15.6" customHeight="1">
      <c r="C4533" s="391">
        <v>2555</v>
      </c>
      <c r="D4533" s="414" t="s">
        <v>2225</v>
      </c>
      <c r="E4533" s="417">
        <v>1038474</v>
      </c>
      <c r="F4533" s="1475" t="s">
        <v>3303</v>
      </c>
      <c r="G4533" s="1476"/>
      <c r="H4533" s="1477"/>
      <c r="I4533" s="424">
        <v>11</v>
      </c>
      <c r="J4533" s="417">
        <v>0.3</v>
      </c>
      <c r="K4533" s="954">
        <f t="shared" si="45"/>
        <v>3.3</v>
      </c>
      <c r="M4533" s="271"/>
      <c r="N4533" s="271"/>
      <c r="O4533" s="271"/>
    </row>
    <row r="4534" spans="3:15" s="421" customFormat="1" ht="15.6" customHeight="1">
      <c r="C4534" s="391">
        <v>2556</v>
      </c>
      <c r="D4534" s="414" t="s">
        <v>2225</v>
      </c>
      <c r="E4534" s="417">
        <v>1038475</v>
      </c>
      <c r="F4534" s="1475" t="s">
        <v>3303</v>
      </c>
      <c r="G4534" s="1476"/>
      <c r="H4534" s="1477"/>
      <c r="I4534" s="424">
        <v>26</v>
      </c>
      <c r="J4534" s="417">
        <v>0.3</v>
      </c>
      <c r="K4534" s="954">
        <f t="shared" si="45"/>
        <v>7.8</v>
      </c>
      <c r="M4534" s="271"/>
      <c r="N4534" s="271"/>
      <c r="O4534" s="271"/>
    </row>
    <row r="4535" spans="3:15" s="421" customFormat="1" ht="15.6" customHeight="1">
      <c r="C4535" s="391">
        <v>2557</v>
      </c>
      <c r="D4535" s="414" t="s">
        <v>2225</v>
      </c>
      <c r="E4535" s="417">
        <v>1038474</v>
      </c>
      <c r="F4535" s="1475" t="s">
        <v>3146</v>
      </c>
      <c r="G4535" s="1476"/>
      <c r="H4535" s="1477"/>
      <c r="I4535" s="424">
        <v>14</v>
      </c>
      <c r="J4535" s="417">
        <v>0.4</v>
      </c>
      <c r="K4535" s="954">
        <f t="shared" si="45"/>
        <v>5.6000000000000005</v>
      </c>
      <c r="M4535" s="271"/>
      <c r="N4535" s="271"/>
      <c r="O4535" s="271"/>
    </row>
    <row r="4536" spans="3:15" s="421" customFormat="1" ht="15.6" customHeight="1">
      <c r="C4536" s="391">
        <v>2558</v>
      </c>
      <c r="D4536" s="414" t="s">
        <v>2225</v>
      </c>
      <c r="E4536" s="417" t="s">
        <v>3165</v>
      </c>
      <c r="F4536" s="1475" t="s">
        <v>3146</v>
      </c>
      <c r="G4536" s="1476"/>
      <c r="H4536" s="1477"/>
      <c r="I4536" s="424">
        <v>25</v>
      </c>
      <c r="J4536" s="417">
        <v>2.4</v>
      </c>
      <c r="K4536" s="954">
        <f t="shared" si="45"/>
        <v>60</v>
      </c>
      <c r="M4536" s="271"/>
      <c r="N4536" s="271"/>
      <c r="O4536" s="271"/>
    </row>
    <row r="4537" spans="3:15" s="421" customFormat="1" ht="15.6" customHeight="1">
      <c r="C4537" s="391">
        <v>2559</v>
      </c>
      <c r="D4537" s="414" t="s">
        <v>2225</v>
      </c>
      <c r="E4537" s="417">
        <v>1038475</v>
      </c>
      <c r="F4537" s="1475" t="s">
        <v>3130</v>
      </c>
      <c r="G4537" s="1476"/>
      <c r="H4537" s="1477"/>
      <c r="I4537" s="424">
        <v>23</v>
      </c>
      <c r="J4537" s="417">
        <v>2.4</v>
      </c>
      <c r="K4537" s="954">
        <f t="shared" si="45"/>
        <v>55.199999999999996</v>
      </c>
      <c r="M4537" s="271"/>
      <c r="N4537" s="271"/>
      <c r="O4537" s="271"/>
    </row>
    <row r="4538" spans="3:15" s="421" customFormat="1" ht="15.6" customHeight="1">
      <c r="C4538" s="391">
        <v>2560</v>
      </c>
      <c r="D4538" s="414" t="s">
        <v>2225</v>
      </c>
      <c r="E4538" s="417" t="s">
        <v>3166</v>
      </c>
      <c r="F4538" s="1475" t="s">
        <v>3130</v>
      </c>
      <c r="G4538" s="1476"/>
      <c r="H4538" s="1477"/>
      <c r="I4538" s="424">
        <v>64</v>
      </c>
      <c r="J4538" s="417">
        <v>2.4</v>
      </c>
      <c r="K4538" s="954">
        <f t="shared" si="45"/>
        <v>153.6</v>
      </c>
      <c r="M4538" s="271"/>
      <c r="N4538" s="271"/>
      <c r="O4538" s="271"/>
    </row>
    <row r="4539" spans="3:15" s="421" customFormat="1" ht="15.6" customHeight="1">
      <c r="C4539" s="391">
        <v>2561</v>
      </c>
      <c r="D4539" s="414" t="s">
        <v>2225</v>
      </c>
      <c r="E4539" s="417">
        <v>1038476</v>
      </c>
      <c r="F4539" s="1475" t="s">
        <v>3304</v>
      </c>
      <c r="G4539" s="1476"/>
      <c r="H4539" s="1477"/>
      <c r="I4539" s="424">
        <v>26</v>
      </c>
      <c r="J4539" s="417">
        <v>0.3</v>
      </c>
      <c r="K4539" s="954">
        <f t="shared" si="45"/>
        <v>7.8</v>
      </c>
      <c r="M4539" s="271"/>
      <c r="N4539" s="271"/>
      <c r="O4539" s="271"/>
    </row>
    <row r="4540" spans="3:15" s="421" customFormat="1" ht="15.6" customHeight="1">
      <c r="C4540" s="391">
        <v>2562</v>
      </c>
      <c r="D4540" s="414" t="s">
        <v>2225</v>
      </c>
      <c r="E4540" s="417">
        <v>1038477</v>
      </c>
      <c r="F4540" s="1475" t="s">
        <v>3304</v>
      </c>
      <c r="G4540" s="1476"/>
      <c r="H4540" s="1477"/>
      <c r="I4540" s="424">
        <v>7</v>
      </c>
      <c r="J4540" s="417">
        <v>0.3</v>
      </c>
      <c r="K4540" s="954">
        <f t="shared" si="45"/>
        <v>2.1</v>
      </c>
      <c r="M4540" s="271"/>
      <c r="N4540" s="271"/>
      <c r="O4540" s="271"/>
    </row>
    <row r="4541" spans="3:15" s="421" customFormat="1" ht="15.6" customHeight="1">
      <c r="C4541" s="391">
        <v>2563</v>
      </c>
      <c r="D4541" s="414" t="s">
        <v>2225</v>
      </c>
      <c r="E4541" s="417">
        <v>1038478</v>
      </c>
      <c r="F4541" s="1475" t="s">
        <v>3304</v>
      </c>
      <c r="G4541" s="1476"/>
      <c r="H4541" s="1477"/>
      <c r="I4541" s="424">
        <v>4</v>
      </c>
      <c r="J4541" s="417">
        <v>0.3</v>
      </c>
      <c r="K4541" s="954">
        <f t="shared" si="45"/>
        <v>1.2</v>
      </c>
      <c r="M4541" s="271"/>
      <c r="N4541" s="271"/>
      <c r="O4541" s="271"/>
    </row>
    <row r="4542" spans="3:15" s="421" customFormat="1" ht="15.6" customHeight="1">
      <c r="C4542" s="391">
        <v>2564</v>
      </c>
      <c r="D4542" s="414" t="s">
        <v>2225</v>
      </c>
      <c r="E4542" s="417">
        <v>1038479</v>
      </c>
      <c r="F4542" s="1475" t="s">
        <v>3304</v>
      </c>
      <c r="G4542" s="1476"/>
      <c r="H4542" s="1477"/>
      <c r="I4542" s="424">
        <v>1</v>
      </c>
      <c r="J4542" s="417">
        <v>0.3</v>
      </c>
      <c r="K4542" s="954">
        <f t="shared" si="45"/>
        <v>0.3</v>
      </c>
      <c r="M4542" s="271"/>
      <c r="N4542" s="271"/>
      <c r="O4542" s="271"/>
    </row>
    <row r="4543" spans="3:15" s="421" customFormat="1" ht="15.6" customHeight="1">
      <c r="C4543" s="391">
        <v>2565</v>
      </c>
      <c r="D4543" s="414" t="s">
        <v>2225</v>
      </c>
      <c r="E4543" s="417">
        <v>1038476</v>
      </c>
      <c r="F4543" s="1475" t="s">
        <v>3131</v>
      </c>
      <c r="G4543" s="1476"/>
      <c r="H4543" s="1477"/>
      <c r="I4543" s="424">
        <v>23</v>
      </c>
      <c r="J4543" s="417">
        <v>2.4</v>
      </c>
      <c r="K4543" s="954">
        <f t="shared" si="45"/>
        <v>55.199999999999996</v>
      </c>
      <c r="M4543" s="271"/>
      <c r="N4543" s="271"/>
      <c r="O4543" s="271"/>
    </row>
    <row r="4544" spans="3:15" s="421" customFormat="1" ht="15.6" customHeight="1">
      <c r="C4544" s="391">
        <v>2566</v>
      </c>
      <c r="D4544" s="414" t="s">
        <v>2225</v>
      </c>
      <c r="E4544" s="417" t="s">
        <v>3167</v>
      </c>
      <c r="F4544" s="1475" t="s">
        <v>3131</v>
      </c>
      <c r="G4544" s="1476"/>
      <c r="H4544" s="1477"/>
      <c r="I4544" s="424">
        <v>143</v>
      </c>
      <c r="J4544" s="417">
        <v>2.4</v>
      </c>
      <c r="K4544" s="954">
        <f t="shared" si="45"/>
        <v>343.2</v>
      </c>
      <c r="M4544" s="271"/>
      <c r="N4544" s="271"/>
      <c r="O4544" s="271"/>
    </row>
    <row r="4545" spans="3:15" s="421" customFormat="1" ht="15.6" customHeight="1">
      <c r="C4545" s="391">
        <v>2567</v>
      </c>
      <c r="D4545" s="414" t="s">
        <v>2225</v>
      </c>
      <c r="E4545" s="417">
        <v>1038477</v>
      </c>
      <c r="F4545" s="1475" t="s">
        <v>3147</v>
      </c>
      <c r="G4545" s="1476"/>
      <c r="H4545" s="1477"/>
      <c r="I4545" s="424">
        <v>6</v>
      </c>
      <c r="J4545" s="417">
        <v>0.4</v>
      </c>
      <c r="K4545" s="954">
        <f t="shared" si="45"/>
        <v>2.4000000000000004</v>
      </c>
      <c r="M4545" s="271"/>
      <c r="N4545" s="271"/>
      <c r="O4545" s="271"/>
    </row>
    <row r="4546" spans="3:15" s="421" customFormat="1" ht="15.6" customHeight="1">
      <c r="C4546" s="391">
        <v>2568</v>
      </c>
      <c r="D4546" s="414" t="s">
        <v>2225</v>
      </c>
      <c r="E4546" s="417" t="s">
        <v>3168</v>
      </c>
      <c r="F4546" s="1475" t="s">
        <v>3147</v>
      </c>
      <c r="G4546" s="1476"/>
      <c r="H4546" s="1477"/>
      <c r="I4546" s="424">
        <v>39</v>
      </c>
      <c r="J4546" s="417">
        <v>2.4</v>
      </c>
      <c r="K4546" s="954">
        <f t="shared" si="45"/>
        <v>93.6</v>
      </c>
      <c r="M4546" s="271"/>
      <c r="N4546" s="271"/>
      <c r="O4546" s="271"/>
    </row>
    <row r="4547" spans="3:15" s="421" customFormat="1" ht="15.6" customHeight="1">
      <c r="C4547" s="391">
        <v>2569</v>
      </c>
      <c r="D4547" s="414" t="s">
        <v>2225</v>
      </c>
      <c r="E4547" s="417">
        <v>1366953</v>
      </c>
      <c r="F4547" s="1475" t="s">
        <v>3172</v>
      </c>
      <c r="G4547" s="1476"/>
      <c r="H4547" s="1477"/>
      <c r="I4547" s="424">
        <v>24</v>
      </c>
      <c r="J4547" s="417">
        <v>0.8</v>
      </c>
      <c r="K4547" s="954">
        <f t="shared" si="45"/>
        <v>19.200000000000003</v>
      </c>
      <c r="M4547" s="271"/>
      <c r="N4547" s="271"/>
      <c r="O4547" s="271"/>
    </row>
    <row r="4548" spans="3:15" s="421" customFormat="1" ht="15.6" customHeight="1">
      <c r="C4548" s="391">
        <v>2570</v>
      </c>
      <c r="D4548" s="414" t="s">
        <v>2225</v>
      </c>
      <c r="E4548" s="417">
        <v>1144647</v>
      </c>
      <c r="F4548" s="1475" t="s">
        <v>3305</v>
      </c>
      <c r="G4548" s="1476"/>
      <c r="H4548" s="1477"/>
      <c r="I4548" s="424">
        <v>39</v>
      </c>
      <c r="J4548" s="417">
        <v>0.8</v>
      </c>
      <c r="K4548" s="954">
        <f t="shared" si="45"/>
        <v>31.200000000000003</v>
      </c>
      <c r="M4548" s="271"/>
      <c r="N4548" s="271"/>
      <c r="O4548" s="271"/>
    </row>
    <row r="4549" spans="3:15" s="421" customFormat="1" ht="15.6" customHeight="1">
      <c r="C4549" s="391">
        <v>2571</v>
      </c>
      <c r="D4549" s="414" t="s">
        <v>2225</v>
      </c>
      <c r="E4549" s="417">
        <v>1014154</v>
      </c>
      <c r="F4549" s="1475" t="s">
        <v>3308</v>
      </c>
      <c r="G4549" s="1476"/>
      <c r="H4549" s="1477"/>
      <c r="I4549" s="424">
        <v>15</v>
      </c>
      <c r="J4549" s="417">
        <v>0.8</v>
      </c>
      <c r="K4549" s="954">
        <f t="shared" si="45"/>
        <v>12</v>
      </c>
      <c r="M4549" s="271"/>
      <c r="N4549" s="271"/>
      <c r="O4549" s="271"/>
    </row>
    <row r="4550" spans="3:15" s="421" customFormat="1" ht="15.6" customHeight="1">
      <c r="C4550" s="391">
        <v>2572</v>
      </c>
      <c r="D4550" s="414" t="s">
        <v>2225</v>
      </c>
      <c r="E4550" s="417">
        <v>1334497</v>
      </c>
      <c r="F4550" s="1475" t="s">
        <v>3306</v>
      </c>
      <c r="G4550" s="1476"/>
      <c r="H4550" s="1477"/>
      <c r="I4550" s="424">
        <v>121</v>
      </c>
      <c r="J4550" s="417">
        <v>0.4</v>
      </c>
      <c r="K4550" s="954">
        <f t="shared" si="45"/>
        <v>48.400000000000006</v>
      </c>
      <c r="M4550" s="271"/>
      <c r="N4550" s="271"/>
      <c r="O4550" s="271"/>
    </row>
    <row r="4551" spans="3:15" s="421" customFormat="1" ht="15.6" customHeight="1">
      <c r="C4551" s="391">
        <v>2573</v>
      </c>
      <c r="D4551" s="414" t="s">
        <v>2225</v>
      </c>
      <c r="E4551" s="417">
        <v>1334497</v>
      </c>
      <c r="F4551" s="1475" t="s">
        <v>3306</v>
      </c>
      <c r="G4551" s="1476"/>
      <c r="H4551" s="1477"/>
      <c r="I4551" s="424">
        <v>57</v>
      </c>
      <c r="J4551" s="417">
        <v>0.4</v>
      </c>
      <c r="K4551" s="954">
        <f t="shared" si="45"/>
        <v>22.8</v>
      </c>
      <c r="M4551" s="271"/>
      <c r="N4551" s="271"/>
      <c r="O4551" s="271"/>
    </row>
    <row r="4552" spans="3:15" s="421" customFormat="1" ht="15.6" customHeight="1">
      <c r="C4552" s="391">
        <v>2574</v>
      </c>
      <c r="D4552" s="414" t="s">
        <v>2225</v>
      </c>
      <c r="E4552" s="417" t="s">
        <v>3237</v>
      </c>
      <c r="F4552" s="1475" t="s">
        <v>3087</v>
      </c>
      <c r="G4552" s="1476"/>
      <c r="H4552" s="1477"/>
      <c r="I4552" s="424">
        <v>408</v>
      </c>
      <c r="J4552" s="417">
        <v>0.2</v>
      </c>
      <c r="K4552" s="954">
        <f t="shared" si="45"/>
        <v>81.600000000000009</v>
      </c>
      <c r="M4552" s="271"/>
      <c r="N4552" s="271"/>
      <c r="O4552" s="271"/>
    </row>
    <row r="4553" spans="3:15" s="421" customFormat="1" ht="15.6" customHeight="1">
      <c r="C4553" s="391">
        <v>2575</v>
      </c>
      <c r="D4553" s="414" t="s">
        <v>2225</v>
      </c>
      <c r="E4553" s="417" t="s">
        <v>3237</v>
      </c>
      <c r="F4553" s="1475" t="s">
        <v>3087</v>
      </c>
      <c r="G4553" s="1476"/>
      <c r="H4553" s="1477"/>
      <c r="I4553" s="424">
        <v>398</v>
      </c>
      <c r="J4553" s="417">
        <v>0.2</v>
      </c>
      <c r="K4553" s="954">
        <f t="shared" si="45"/>
        <v>79.600000000000009</v>
      </c>
      <c r="M4553" s="271"/>
      <c r="N4553" s="271"/>
      <c r="O4553" s="271"/>
    </row>
    <row r="4554" spans="3:15" s="421" customFormat="1" ht="15.6" customHeight="1">
      <c r="C4554" s="391">
        <v>2576</v>
      </c>
      <c r="D4554" s="414" t="s">
        <v>2225</v>
      </c>
      <c r="E4554" s="417" t="s">
        <v>3237</v>
      </c>
      <c r="F4554" s="1475" t="s">
        <v>3087</v>
      </c>
      <c r="G4554" s="1476"/>
      <c r="H4554" s="1477"/>
      <c r="I4554" s="424">
        <v>410</v>
      </c>
      <c r="J4554" s="417">
        <v>0.2</v>
      </c>
      <c r="K4554" s="954">
        <f t="shared" si="45"/>
        <v>82</v>
      </c>
      <c r="M4554" s="271"/>
      <c r="N4554" s="271"/>
      <c r="O4554" s="271"/>
    </row>
    <row r="4555" spans="3:15" s="421" customFormat="1" ht="15.6" customHeight="1">
      <c r="C4555" s="391">
        <v>2577</v>
      </c>
      <c r="D4555" s="414" t="s">
        <v>2225</v>
      </c>
      <c r="E4555" s="417">
        <v>1014505</v>
      </c>
      <c r="F4555" s="1475" t="s">
        <v>3307</v>
      </c>
      <c r="G4555" s="1476"/>
      <c r="H4555" s="1477"/>
      <c r="I4555" s="424">
        <v>6</v>
      </c>
      <c r="J4555" s="417">
        <v>0.8</v>
      </c>
      <c r="K4555" s="954">
        <f t="shared" si="45"/>
        <v>4.8000000000000007</v>
      </c>
      <c r="M4555" s="271"/>
      <c r="N4555" s="271"/>
      <c r="O4555" s="271"/>
    </row>
    <row r="4556" spans="3:15" s="421" customFormat="1" ht="15.6" customHeight="1">
      <c r="C4556" s="391">
        <v>2578</v>
      </c>
      <c r="D4556" s="414" t="s">
        <v>2225</v>
      </c>
      <c r="E4556" s="417">
        <v>1014505</v>
      </c>
      <c r="F4556" s="1475" t="s">
        <v>3307</v>
      </c>
      <c r="G4556" s="1476"/>
      <c r="H4556" s="1477"/>
      <c r="I4556" s="424">
        <v>15</v>
      </c>
      <c r="J4556" s="417">
        <v>0.8</v>
      </c>
      <c r="K4556" s="954">
        <f t="shared" si="45"/>
        <v>12</v>
      </c>
      <c r="M4556" s="271"/>
      <c r="N4556" s="271"/>
      <c r="O4556" s="271"/>
    </row>
    <row r="4557" spans="3:15" s="421" customFormat="1" ht="15.6" customHeight="1">
      <c r="C4557" s="391">
        <v>2579</v>
      </c>
      <c r="D4557" s="414" t="s">
        <v>2225</v>
      </c>
      <c r="E4557" s="417">
        <v>1014505</v>
      </c>
      <c r="F4557" s="1475" t="s">
        <v>3307</v>
      </c>
      <c r="G4557" s="1476"/>
      <c r="H4557" s="1477"/>
      <c r="I4557" s="424">
        <v>3</v>
      </c>
      <c r="J4557" s="417">
        <v>0.8</v>
      </c>
      <c r="K4557" s="954">
        <f t="shared" si="45"/>
        <v>2.4000000000000004</v>
      </c>
      <c r="M4557" s="271"/>
      <c r="N4557" s="271"/>
      <c r="O4557" s="271"/>
    </row>
    <row r="4558" spans="3:15" s="421" customFormat="1" ht="15.6" customHeight="1">
      <c r="C4558" s="391">
        <v>2580</v>
      </c>
      <c r="D4558" s="414" t="s">
        <v>2225</v>
      </c>
      <c r="E4558" s="417">
        <v>1014505</v>
      </c>
      <c r="F4558" s="1475" t="s">
        <v>3307</v>
      </c>
      <c r="G4558" s="1476"/>
      <c r="H4558" s="1477"/>
      <c r="I4558" s="424">
        <v>15</v>
      </c>
      <c r="J4558" s="417">
        <v>0.8</v>
      </c>
      <c r="K4558" s="954">
        <f t="shared" si="45"/>
        <v>12</v>
      </c>
      <c r="M4558" s="271"/>
      <c r="N4558" s="271"/>
      <c r="O4558" s="271"/>
    </row>
    <row r="4559" spans="3:15" s="421" customFormat="1" ht="15.6" customHeight="1">
      <c r="C4559" s="391">
        <v>2581</v>
      </c>
      <c r="D4559" s="414" t="s">
        <v>2225</v>
      </c>
      <c r="E4559" s="417" t="s">
        <v>3178</v>
      </c>
      <c r="F4559" s="1475" t="s">
        <v>3089</v>
      </c>
      <c r="G4559" s="1476"/>
      <c r="H4559" s="1477"/>
      <c r="I4559" s="424">
        <v>35</v>
      </c>
      <c r="J4559" s="417">
        <v>0.2</v>
      </c>
      <c r="K4559" s="954">
        <f t="shared" si="45"/>
        <v>7</v>
      </c>
      <c r="M4559" s="271"/>
      <c r="N4559" s="271"/>
      <c r="O4559" s="271"/>
    </row>
    <row r="4560" spans="3:15" s="421" customFormat="1" ht="15.6" customHeight="1">
      <c r="C4560" s="391">
        <v>2582</v>
      </c>
      <c r="D4560" s="414" t="s">
        <v>2225</v>
      </c>
      <c r="E4560" s="417" t="s">
        <v>3178</v>
      </c>
      <c r="F4560" s="1475" t="s">
        <v>3089</v>
      </c>
      <c r="G4560" s="1476"/>
      <c r="H4560" s="1477"/>
      <c r="I4560" s="424">
        <v>1</v>
      </c>
      <c r="J4560" s="417">
        <v>0.2</v>
      </c>
      <c r="K4560" s="954">
        <f t="shared" si="45"/>
        <v>0.2</v>
      </c>
      <c r="M4560" s="271"/>
      <c r="N4560" s="271"/>
      <c r="O4560" s="271"/>
    </row>
    <row r="4561" spans="3:15" s="421" customFormat="1" ht="15.6" customHeight="1">
      <c r="C4561" s="391">
        <v>2583</v>
      </c>
      <c r="D4561" s="414" t="s">
        <v>2225</v>
      </c>
      <c r="E4561" s="417">
        <v>1071608</v>
      </c>
      <c r="F4561" s="1475" t="s">
        <v>3309</v>
      </c>
      <c r="G4561" s="1476"/>
      <c r="H4561" s="1477"/>
      <c r="I4561" s="424">
        <v>6</v>
      </c>
      <c r="J4561" s="417">
        <v>2.4</v>
      </c>
      <c r="K4561" s="954">
        <f t="shared" si="45"/>
        <v>14.399999999999999</v>
      </c>
      <c r="M4561" s="271"/>
      <c r="N4561" s="271"/>
      <c r="O4561" s="271"/>
    </row>
    <row r="4562" spans="3:15" s="421" customFormat="1" ht="15.6" customHeight="1">
      <c r="C4562" s="391">
        <v>2584</v>
      </c>
      <c r="D4562" s="414" t="s">
        <v>2225</v>
      </c>
      <c r="E4562" s="417">
        <v>1071608</v>
      </c>
      <c r="F4562" s="1475" t="s">
        <v>3309</v>
      </c>
      <c r="G4562" s="1476"/>
      <c r="H4562" s="1477"/>
      <c r="I4562" s="424">
        <v>27</v>
      </c>
      <c r="J4562" s="417">
        <v>2.4</v>
      </c>
      <c r="K4562" s="954">
        <f t="shared" si="45"/>
        <v>64.8</v>
      </c>
      <c r="M4562" s="271"/>
      <c r="N4562" s="271"/>
      <c r="O4562" s="271"/>
    </row>
    <row r="4563" spans="3:15" s="421" customFormat="1" ht="15.6" customHeight="1">
      <c r="C4563" s="391">
        <v>2585</v>
      </c>
      <c r="D4563" s="414" t="s">
        <v>2225</v>
      </c>
      <c r="E4563" s="417">
        <v>1071608</v>
      </c>
      <c r="F4563" s="1475" t="s">
        <v>3309</v>
      </c>
      <c r="G4563" s="1476"/>
      <c r="H4563" s="1477"/>
      <c r="I4563" s="424">
        <v>15</v>
      </c>
      <c r="J4563" s="417">
        <v>2.4</v>
      </c>
      <c r="K4563" s="954">
        <f t="shared" si="45"/>
        <v>36</v>
      </c>
      <c r="M4563" s="271"/>
      <c r="N4563" s="271"/>
      <c r="O4563" s="271"/>
    </row>
    <row r="4564" spans="3:15" s="421" customFormat="1" ht="15.6" customHeight="1">
      <c r="C4564" s="391">
        <v>2586</v>
      </c>
      <c r="D4564" s="414" t="s">
        <v>2225</v>
      </c>
      <c r="E4564" s="417">
        <v>1071607</v>
      </c>
      <c r="F4564" s="1475" t="s">
        <v>3309</v>
      </c>
      <c r="G4564" s="1476"/>
      <c r="H4564" s="1477"/>
      <c r="I4564" s="424">
        <v>96</v>
      </c>
      <c r="J4564" s="417">
        <v>2.4</v>
      </c>
      <c r="K4564" s="954">
        <f t="shared" si="45"/>
        <v>230.39999999999998</v>
      </c>
      <c r="M4564" s="271"/>
      <c r="N4564" s="271"/>
      <c r="O4564" s="271"/>
    </row>
    <row r="4565" spans="3:15" s="421" customFormat="1" ht="15.6" customHeight="1">
      <c r="C4565" s="391">
        <v>2587</v>
      </c>
      <c r="D4565" s="414" t="s">
        <v>2225</v>
      </c>
      <c r="E4565" s="417">
        <v>1071608</v>
      </c>
      <c r="F4565" s="1475" t="s">
        <v>3309</v>
      </c>
      <c r="G4565" s="1476"/>
      <c r="H4565" s="1477"/>
      <c r="I4565" s="424">
        <v>72</v>
      </c>
      <c r="J4565" s="417">
        <v>2.4</v>
      </c>
      <c r="K4565" s="954">
        <f t="shared" si="45"/>
        <v>172.79999999999998</v>
      </c>
      <c r="M4565" s="271"/>
      <c r="N4565" s="271"/>
      <c r="O4565" s="271"/>
    </row>
    <row r="4566" spans="3:15" s="421" customFormat="1" ht="15.6" customHeight="1">
      <c r="C4566" s="391">
        <v>2588</v>
      </c>
      <c r="D4566" s="414" t="s">
        <v>2225</v>
      </c>
      <c r="E4566" s="417" t="s">
        <v>3180</v>
      </c>
      <c r="F4566" s="1475" t="s">
        <v>3092</v>
      </c>
      <c r="G4566" s="1476"/>
      <c r="H4566" s="1477"/>
      <c r="I4566" s="424">
        <v>1</v>
      </c>
      <c r="J4566" s="417">
        <v>2.4</v>
      </c>
      <c r="K4566" s="954">
        <f t="shared" si="45"/>
        <v>2.4</v>
      </c>
      <c r="M4566" s="271"/>
      <c r="N4566" s="271"/>
      <c r="O4566" s="271"/>
    </row>
    <row r="4567" spans="3:15" s="421" customFormat="1" ht="15.6" customHeight="1">
      <c r="C4567" s="391">
        <v>2589</v>
      </c>
      <c r="D4567" s="414" t="s">
        <v>2225</v>
      </c>
      <c r="E4567" s="417">
        <v>1071608</v>
      </c>
      <c r="F4567" s="1475" t="s">
        <v>3092</v>
      </c>
      <c r="G4567" s="1476"/>
      <c r="H4567" s="1477"/>
      <c r="I4567" s="424">
        <v>178</v>
      </c>
      <c r="J4567" s="417">
        <v>2.4</v>
      </c>
      <c r="K4567" s="954">
        <f t="shared" si="45"/>
        <v>427.2</v>
      </c>
      <c r="M4567" s="271"/>
      <c r="N4567" s="271"/>
      <c r="O4567" s="271"/>
    </row>
    <row r="4568" spans="3:15" s="421" customFormat="1" ht="15.6" customHeight="1">
      <c r="C4568" s="391">
        <v>2590</v>
      </c>
      <c r="D4568" s="414" t="s">
        <v>2225</v>
      </c>
      <c r="E4568" s="417">
        <v>1071608</v>
      </c>
      <c r="F4568" s="1475" t="s">
        <v>3092</v>
      </c>
      <c r="G4568" s="1476"/>
      <c r="H4568" s="1477"/>
      <c r="I4568" s="424">
        <v>258</v>
      </c>
      <c r="J4568" s="417">
        <v>2.4</v>
      </c>
      <c r="K4568" s="954">
        <f t="shared" si="45"/>
        <v>619.19999999999993</v>
      </c>
      <c r="M4568" s="271"/>
      <c r="N4568" s="271"/>
      <c r="O4568" s="271"/>
    </row>
    <row r="4569" spans="3:15" s="421" customFormat="1" ht="15.6" customHeight="1">
      <c r="C4569" s="391">
        <v>2591</v>
      </c>
      <c r="D4569" s="414" t="s">
        <v>2225</v>
      </c>
      <c r="E4569" s="417">
        <v>1149896</v>
      </c>
      <c r="F4569" s="1475" t="s">
        <v>3092</v>
      </c>
      <c r="G4569" s="1476"/>
      <c r="H4569" s="1477"/>
      <c r="I4569" s="424">
        <v>98</v>
      </c>
      <c r="J4569" s="417">
        <v>2.4</v>
      </c>
      <c r="K4569" s="954">
        <f t="shared" ref="K4569:K4632" si="46">I4569*J4569</f>
        <v>235.2</v>
      </c>
      <c r="M4569" s="271"/>
      <c r="N4569" s="271"/>
      <c r="O4569" s="271"/>
    </row>
    <row r="4570" spans="3:15" s="421" customFormat="1" ht="15.6" customHeight="1">
      <c r="C4570" s="391">
        <v>2592</v>
      </c>
      <c r="D4570" s="414" t="s">
        <v>2225</v>
      </c>
      <c r="E4570" s="417">
        <v>1149896</v>
      </c>
      <c r="F4570" s="1475" t="s">
        <v>3092</v>
      </c>
      <c r="G4570" s="1476"/>
      <c r="H4570" s="1477"/>
      <c r="I4570" s="424">
        <v>5</v>
      </c>
      <c r="J4570" s="417">
        <v>2.4</v>
      </c>
      <c r="K4570" s="954">
        <f t="shared" si="46"/>
        <v>12</v>
      </c>
      <c r="M4570" s="271"/>
      <c r="N4570" s="271"/>
      <c r="O4570" s="271"/>
    </row>
    <row r="4571" spans="3:15" s="421" customFormat="1" ht="15.6" customHeight="1">
      <c r="C4571" s="391">
        <v>2593</v>
      </c>
      <c r="D4571" s="414" t="s">
        <v>2225</v>
      </c>
      <c r="E4571" s="417">
        <v>1071608</v>
      </c>
      <c r="F4571" s="1475" t="s">
        <v>3092</v>
      </c>
      <c r="G4571" s="1476"/>
      <c r="H4571" s="1477"/>
      <c r="I4571" s="424">
        <v>16</v>
      </c>
      <c r="J4571" s="417">
        <v>2.4</v>
      </c>
      <c r="K4571" s="954">
        <f t="shared" si="46"/>
        <v>38.4</v>
      </c>
      <c r="M4571" s="271"/>
      <c r="N4571" s="271"/>
      <c r="O4571" s="271"/>
    </row>
    <row r="4572" spans="3:15" s="421" customFormat="1" ht="15.6" customHeight="1">
      <c r="C4572" s="391">
        <v>2594</v>
      </c>
      <c r="D4572" s="414" t="s">
        <v>2225</v>
      </c>
      <c r="E4572" s="417">
        <v>1071607</v>
      </c>
      <c r="F4572" s="1475" t="s">
        <v>3092</v>
      </c>
      <c r="G4572" s="1476"/>
      <c r="H4572" s="1477"/>
      <c r="I4572" s="424">
        <v>342</v>
      </c>
      <c r="J4572" s="417">
        <v>2.4</v>
      </c>
      <c r="K4572" s="954">
        <f t="shared" si="46"/>
        <v>820.8</v>
      </c>
      <c r="M4572" s="271"/>
      <c r="N4572" s="271"/>
      <c r="O4572" s="271"/>
    </row>
    <row r="4573" spans="3:15" s="421" customFormat="1" ht="15.6" customHeight="1">
      <c r="C4573" s="391">
        <v>2595</v>
      </c>
      <c r="D4573" s="414" t="s">
        <v>2225</v>
      </c>
      <c r="E4573" s="417" t="s">
        <v>3180</v>
      </c>
      <c r="F4573" s="1475" t="s">
        <v>3092</v>
      </c>
      <c r="G4573" s="1476"/>
      <c r="H4573" s="1477"/>
      <c r="I4573" s="424">
        <v>418</v>
      </c>
      <c r="J4573" s="417">
        <v>0.8</v>
      </c>
      <c r="K4573" s="954">
        <f t="shared" si="46"/>
        <v>334.40000000000003</v>
      </c>
      <c r="M4573" s="271"/>
      <c r="N4573" s="271"/>
      <c r="O4573" s="271"/>
    </row>
    <row r="4574" spans="3:15" s="421" customFormat="1" ht="15.6" customHeight="1">
      <c r="C4574" s="391">
        <v>2596</v>
      </c>
      <c r="D4574" s="414" t="s">
        <v>2225</v>
      </c>
      <c r="E4574" s="417" t="s">
        <v>3181</v>
      </c>
      <c r="F4574" s="1475" t="s">
        <v>3093</v>
      </c>
      <c r="G4574" s="1476"/>
      <c r="H4574" s="1477"/>
      <c r="I4574" s="424">
        <v>398</v>
      </c>
      <c r="J4574" s="417">
        <v>0.8</v>
      </c>
      <c r="K4574" s="954">
        <f t="shared" si="46"/>
        <v>318.40000000000003</v>
      </c>
      <c r="M4574" s="271"/>
      <c r="N4574" s="271"/>
      <c r="O4574" s="271"/>
    </row>
    <row r="4575" spans="3:15" s="421" customFormat="1" ht="15.6" customHeight="1">
      <c r="C4575" s="391">
        <v>2597</v>
      </c>
      <c r="D4575" s="414" t="s">
        <v>2225</v>
      </c>
      <c r="E4575" s="417" t="s">
        <v>3183</v>
      </c>
      <c r="F4575" s="1475" t="s">
        <v>3120</v>
      </c>
      <c r="G4575" s="1476"/>
      <c r="H4575" s="1477"/>
      <c r="I4575" s="424">
        <v>201</v>
      </c>
      <c r="J4575" s="417">
        <v>2.5</v>
      </c>
      <c r="K4575" s="954">
        <f t="shared" si="46"/>
        <v>502.5</v>
      </c>
      <c r="M4575" s="271"/>
      <c r="N4575" s="271"/>
      <c r="O4575" s="271"/>
    </row>
    <row r="4576" spans="3:15" s="421" customFormat="1" ht="15.6" customHeight="1">
      <c r="C4576" s="391">
        <v>2598</v>
      </c>
      <c r="D4576" s="414" t="s">
        <v>2225</v>
      </c>
      <c r="E4576" s="417" t="s">
        <v>5719</v>
      </c>
      <c r="F4576" s="1475" t="s">
        <v>3122</v>
      </c>
      <c r="G4576" s="1476"/>
      <c r="H4576" s="1477"/>
      <c r="I4576" s="424">
        <v>39</v>
      </c>
      <c r="J4576" s="417">
        <v>2.5</v>
      </c>
      <c r="K4576" s="954">
        <f t="shared" si="46"/>
        <v>97.5</v>
      </c>
      <c r="M4576" s="271"/>
      <c r="N4576" s="271"/>
      <c r="O4576" s="271"/>
    </row>
    <row r="4577" spans="3:15" s="421" customFormat="1" ht="15.6" customHeight="1">
      <c r="C4577" s="391">
        <v>2599</v>
      </c>
      <c r="D4577" s="414" t="s">
        <v>2225</v>
      </c>
      <c r="E4577" s="417" t="s">
        <v>3195</v>
      </c>
      <c r="F4577" s="1475" t="s">
        <v>1674</v>
      </c>
      <c r="G4577" s="1476"/>
      <c r="H4577" s="1477"/>
      <c r="I4577" s="424">
        <v>50</v>
      </c>
      <c r="J4577" s="417">
        <v>1.5</v>
      </c>
      <c r="K4577" s="954">
        <f t="shared" si="46"/>
        <v>75</v>
      </c>
      <c r="M4577" s="271"/>
      <c r="N4577" s="271"/>
      <c r="O4577" s="271"/>
    </row>
    <row r="4578" spans="3:15" s="421" customFormat="1" ht="15.6" customHeight="1">
      <c r="C4578" s="391">
        <v>2600</v>
      </c>
      <c r="D4578" s="414" t="s">
        <v>2225</v>
      </c>
      <c r="E4578" s="417" t="s">
        <v>3195</v>
      </c>
      <c r="F4578" s="1475" t="s">
        <v>1674</v>
      </c>
      <c r="G4578" s="1476"/>
      <c r="H4578" s="1477"/>
      <c r="I4578" s="424">
        <v>50</v>
      </c>
      <c r="J4578" s="417">
        <v>1.5</v>
      </c>
      <c r="K4578" s="954">
        <f t="shared" si="46"/>
        <v>75</v>
      </c>
      <c r="M4578" s="271"/>
      <c r="N4578" s="271"/>
      <c r="O4578" s="271"/>
    </row>
    <row r="4579" spans="3:15" s="421" customFormat="1" ht="15.6" customHeight="1">
      <c r="C4579" s="391">
        <v>2601</v>
      </c>
      <c r="D4579" s="414" t="s">
        <v>2225</v>
      </c>
      <c r="E4579" s="417" t="s">
        <v>5720</v>
      </c>
      <c r="F4579" s="1475" t="s">
        <v>3355</v>
      </c>
      <c r="G4579" s="1476"/>
      <c r="H4579" s="1477"/>
      <c r="I4579" s="424">
        <v>10</v>
      </c>
      <c r="J4579" s="417">
        <v>1.8</v>
      </c>
      <c r="K4579" s="954">
        <f t="shared" si="46"/>
        <v>18</v>
      </c>
      <c r="M4579" s="271"/>
      <c r="N4579" s="271"/>
      <c r="O4579" s="271"/>
    </row>
    <row r="4580" spans="3:15" s="421" customFormat="1" ht="15.6" customHeight="1">
      <c r="C4580" s="391">
        <v>2602</v>
      </c>
      <c r="D4580" s="414" t="s">
        <v>2225</v>
      </c>
      <c r="E4580" s="417" t="s">
        <v>5721</v>
      </c>
      <c r="F4580" s="1475" t="s">
        <v>3134</v>
      </c>
      <c r="G4580" s="1476"/>
      <c r="H4580" s="1477"/>
      <c r="I4580" s="424">
        <v>25</v>
      </c>
      <c r="J4580" s="417">
        <v>1.3</v>
      </c>
      <c r="K4580" s="954">
        <f t="shared" si="46"/>
        <v>32.5</v>
      </c>
      <c r="M4580" s="271"/>
      <c r="N4580" s="271"/>
      <c r="O4580" s="271"/>
    </row>
    <row r="4581" spans="3:15" s="421" customFormat="1" ht="15.6" customHeight="1">
      <c r="C4581" s="391">
        <v>2603</v>
      </c>
      <c r="D4581" s="414" t="s">
        <v>2225</v>
      </c>
      <c r="E4581" s="417" t="s">
        <v>5722</v>
      </c>
      <c r="F4581" s="1475" t="s">
        <v>5653</v>
      </c>
      <c r="G4581" s="1476"/>
      <c r="H4581" s="1477"/>
      <c r="I4581" s="424">
        <v>10</v>
      </c>
      <c r="J4581" s="417">
        <v>0.4</v>
      </c>
      <c r="K4581" s="954">
        <f t="shared" si="46"/>
        <v>4</v>
      </c>
      <c r="M4581" s="271"/>
      <c r="N4581" s="271"/>
      <c r="O4581" s="271"/>
    </row>
    <row r="4582" spans="3:15" s="421" customFormat="1" ht="15.6" customHeight="1">
      <c r="C4582" s="391">
        <v>2604</v>
      </c>
      <c r="D4582" s="414" t="s">
        <v>2225</v>
      </c>
      <c r="E4582" s="417" t="s">
        <v>5723</v>
      </c>
      <c r="F4582" s="1475" t="s">
        <v>3135</v>
      </c>
      <c r="G4582" s="1476"/>
      <c r="H4582" s="1477"/>
      <c r="I4582" s="424">
        <v>150</v>
      </c>
      <c r="J4582" s="417">
        <v>0.4</v>
      </c>
      <c r="K4582" s="954">
        <f t="shared" si="46"/>
        <v>60</v>
      </c>
      <c r="M4582" s="271"/>
      <c r="N4582" s="271"/>
      <c r="O4582" s="271"/>
    </row>
    <row r="4583" spans="3:15" s="421" customFormat="1" ht="15.6" customHeight="1">
      <c r="C4583" s="391">
        <v>2605</v>
      </c>
      <c r="D4583" s="414" t="s">
        <v>2225</v>
      </c>
      <c r="E4583" s="417" t="s">
        <v>5724</v>
      </c>
      <c r="F4583" s="1475" t="s">
        <v>3136</v>
      </c>
      <c r="G4583" s="1476"/>
      <c r="H4583" s="1477"/>
      <c r="I4583" s="424">
        <v>60</v>
      </c>
      <c r="J4583" s="417">
        <v>0.4</v>
      </c>
      <c r="K4583" s="954">
        <f t="shared" si="46"/>
        <v>24</v>
      </c>
      <c r="M4583" s="271"/>
      <c r="N4583" s="271"/>
      <c r="O4583" s="271"/>
    </row>
    <row r="4584" spans="3:15" s="421" customFormat="1" ht="15.6" customHeight="1">
      <c r="C4584" s="391">
        <v>2606</v>
      </c>
      <c r="D4584" s="414" t="s">
        <v>2225</v>
      </c>
      <c r="E4584" s="417">
        <v>1249146</v>
      </c>
      <c r="F4584" s="1475" t="s">
        <v>3310</v>
      </c>
      <c r="G4584" s="1476"/>
      <c r="H4584" s="1477"/>
      <c r="I4584" s="424">
        <v>40</v>
      </c>
      <c r="J4584" s="417">
        <v>2.4</v>
      </c>
      <c r="K4584" s="954">
        <f t="shared" si="46"/>
        <v>96</v>
      </c>
      <c r="M4584" s="271"/>
      <c r="N4584" s="271"/>
      <c r="O4584" s="271"/>
    </row>
    <row r="4585" spans="3:15" s="421" customFormat="1" ht="15.6" customHeight="1">
      <c r="C4585" s="391">
        <v>2607</v>
      </c>
      <c r="D4585" s="414" t="s">
        <v>2225</v>
      </c>
      <c r="E4585" s="417" t="s">
        <v>3258</v>
      </c>
      <c r="F4585" s="1475" t="s">
        <v>3259</v>
      </c>
      <c r="G4585" s="1476"/>
      <c r="H4585" s="1477"/>
      <c r="I4585" s="424">
        <v>10</v>
      </c>
      <c r="J4585" s="417">
        <v>0.8</v>
      </c>
      <c r="K4585" s="954">
        <f t="shared" si="46"/>
        <v>8</v>
      </c>
      <c r="M4585" s="271"/>
      <c r="N4585" s="271"/>
      <c r="O4585" s="271"/>
    </row>
    <row r="4586" spans="3:15" s="421" customFormat="1" ht="15.6" customHeight="1">
      <c r="C4586" s="391">
        <v>2608</v>
      </c>
      <c r="D4586" s="414" t="s">
        <v>2225</v>
      </c>
      <c r="E4586" s="417" t="s">
        <v>3260</v>
      </c>
      <c r="F4586" s="1475" t="s">
        <v>3138</v>
      </c>
      <c r="G4586" s="1476"/>
      <c r="H4586" s="1477"/>
      <c r="I4586" s="424">
        <v>60</v>
      </c>
      <c r="J4586" s="417">
        <v>0.3</v>
      </c>
      <c r="K4586" s="954">
        <f t="shared" si="46"/>
        <v>18</v>
      </c>
      <c r="M4586" s="271"/>
      <c r="N4586" s="271"/>
      <c r="O4586" s="271"/>
    </row>
    <row r="4587" spans="3:15" s="421" customFormat="1" ht="15.6" customHeight="1">
      <c r="C4587" s="391">
        <v>2609</v>
      </c>
      <c r="D4587" s="414" t="s">
        <v>2225</v>
      </c>
      <c r="E4587" s="417" t="s">
        <v>3311</v>
      </c>
      <c r="F4587" s="1475" t="s">
        <v>3140</v>
      </c>
      <c r="G4587" s="1476"/>
      <c r="H4587" s="1477"/>
      <c r="I4587" s="424">
        <v>183</v>
      </c>
      <c r="J4587" s="417">
        <v>0.2</v>
      </c>
      <c r="K4587" s="954">
        <f t="shared" si="46"/>
        <v>36.6</v>
      </c>
      <c r="M4587" s="271"/>
      <c r="N4587" s="271"/>
      <c r="O4587" s="271"/>
    </row>
    <row r="4588" spans="3:15" s="421" customFormat="1" ht="15.6" customHeight="1">
      <c r="C4588" s="391">
        <v>2610</v>
      </c>
      <c r="D4588" s="414" t="s">
        <v>2225</v>
      </c>
      <c r="E4588" s="417" t="s">
        <v>3311</v>
      </c>
      <c r="F4588" s="1475" t="s">
        <v>3140</v>
      </c>
      <c r="G4588" s="1476"/>
      <c r="H4588" s="1477"/>
      <c r="I4588" s="424">
        <v>240</v>
      </c>
      <c r="J4588" s="417">
        <v>0.3</v>
      </c>
      <c r="K4588" s="954">
        <f t="shared" si="46"/>
        <v>72</v>
      </c>
      <c r="M4588" s="271"/>
      <c r="N4588" s="271"/>
      <c r="O4588" s="271"/>
    </row>
    <row r="4589" spans="3:15" s="421" customFormat="1" ht="15.6" customHeight="1">
      <c r="C4589" s="391">
        <v>2611</v>
      </c>
      <c r="D4589" s="414" t="s">
        <v>2225</v>
      </c>
      <c r="E4589" s="417" t="s">
        <v>3199</v>
      </c>
      <c r="F4589" s="1475" t="s">
        <v>3200</v>
      </c>
      <c r="G4589" s="1476"/>
      <c r="H4589" s="1477"/>
      <c r="I4589" s="424">
        <v>50</v>
      </c>
      <c r="J4589" s="417">
        <v>1.2</v>
      </c>
      <c r="K4589" s="954">
        <f t="shared" si="46"/>
        <v>60</v>
      </c>
      <c r="M4589" s="271"/>
      <c r="N4589" s="271"/>
      <c r="O4589" s="271"/>
    </row>
    <row r="4590" spans="3:15" s="421" customFormat="1" ht="15.6" customHeight="1">
      <c r="C4590" s="391">
        <v>2612</v>
      </c>
      <c r="D4590" s="414" t="s">
        <v>2225</v>
      </c>
      <c r="E4590" s="417" t="s">
        <v>3318</v>
      </c>
      <c r="F4590" s="1475" t="s">
        <v>3141</v>
      </c>
      <c r="G4590" s="1476"/>
      <c r="H4590" s="1477"/>
      <c r="I4590" s="424">
        <v>100</v>
      </c>
      <c r="J4590" s="417">
        <v>1.7</v>
      </c>
      <c r="K4590" s="954">
        <f t="shared" si="46"/>
        <v>170</v>
      </c>
      <c r="M4590" s="271"/>
      <c r="N4590" s="271"/>
      <c r="O4590" s="271"/>
    </row>
    <row r="4591" spans="3:15" s="421" customFormat="1" ht="15.6" customHeight="1">
      <c r="C4591" s="391">
        <v>2613</v>
      </c>
      <c r="D4591" s="414" t="s">
        <v>2225</v>
      </c>
      <c r="E4591" s="417" t="s">
        <v>3319</v>
      </c>
      <c r="F4591" s="1475" t="s">
        <v>2239</v>
      </c>
      <c r="G4591" s="1476"/>
      <c r="H4591" s="1477"/>
      <c r="I4591" s="424">
        <v>20</v>
      </c>
      <c r="J4591" s="417">
        <v>1.2</v>
      </c>
      <c r="K4591" s="954">
        <f t="shared" si="46"/>
        <v>24</v>
      </c>
      <c r="M4591" s="271"/>
      <c r="N4591" s="271"/>
      <c r="O4591" s="271"/>
    </row>
    <row r="4592" spans="3:15" s="421" customFormat="1" ht="15" customHeight="1">
      <c r="C4592" s="391">
        <v>2614</v>
      </c>
      <c r="D4592" s="414" t="s">
        <v>2225</v>
      </c>
      <c r="E4592" s="417" t="s">
        <v>3266</v>
      </c>
      <c r="F4592" s="1475" t="s">
        <v>3142</v>
      </c>
      <c r="G4592" s="1476"/>
      <c r="H4592" s="1477"/>
      <c r="I4592" s="424">
        <v>90</v>
      </c>
      <c r="J4592" s="417">
        <v>0.8</v>
      </c>
      <c r="K4592" s="954">
        <f t="shared" si="46"/>
        <v>72</v>
      </c>
      <c r="M4592" s="271"/>
      <c r="N4592" s="271"/>
      <c r="O4592" s="271"/>
    </row>
    <row r="4593" spans="3:15" s="421" customFormat="1" ht="15" customHeight="1">
      <c r="C4593" s="391">
        <v>2615</v>
      </c>
      <c r="D4593" s="414" t="s">
        <v>2225</v>
      </c>
      <c r="E4593" s="417" t="s">
        <v>3202</v>
      </c>
      <c r="F4593" s="1475" t="s">
        <v>3312</v>
      </c>
      <c r="G4593" s="1476"/>
      <c r="H4593" s="1477"/>
      <c r="I4593" s="424">
        <v>35</v>
      </c>
      <c r="J4593" s="417">
        <v>0.2</v>
      </c>
      <c r="K4593" s="954">
        <f t="shared" si="46"/>
        <v>7</v>
      </c>
      <c r="M4593" s="271"/>
      <c r="N4593" s="271"/>
      <c r="O4593" s="271"/>
    </row>
    <row r="4594" spans="3:15" s="421" customFormat="1" ht="15" customHeight="1">
      <c r="C4594" s="391">
        <v>2616</v>
      </c>
      <c r="D4594" s="414" t="s">
        <v>2225</v>
      </c>
      <c r="E4594" s="417" t="s">
        <v>3202</v>
      </c>
      <c r="F4594" s="1475" t="s">
        <v>3312</v>
      </c>
      <c r="G4594" s="1476"/>
      <c r="H4594" s="1477"/>
      <c r="I4594" s="424">
        <v>99</v>
      </c>
      <c r="J4594" s="417">
        <v>0.2</v>
      </c>
      <c r="K4594" s="954">
        <f t="shared" si="46"/>
        <v>19.8</v>
      </c>
      <c r="M4594" s="271"/>
      <c r="N4594" s="271"/>
      <c r="O4594" s="271"/>
    </row>
    <row r="4595" spans="3:15" s="421" customFormat="1" ht="15" customHeight="1">
      <c r="C4595" s="391">
        <v>2617</v>
      </c>
      <c r="D4595" s="414" t="s">
        <v>2225</v>
      </c>
      <c r="E4595" s="417" t="s">
        <v>3201</v>
      </c>
      <c r="F4595" s="1475" t="s">
        <v>3312</v>
      </c>
      <c r="G4595" s="1476"/>
      <c r="H4595" s="1477"/>
      <c r="I4595" s="424">
        <v>79</v>
      </c>
      <c r="J4595" s="417">
        <v>0.2</v>
      </c>
      <c r="K4595" s="954">
        <f t="shared" si="46"/>
        <v>15.8</v>
      </c>
      <c r="M4595" s="271"/>
      <c r="N4595" s="271"/>
      <c r="O4595" s="271"/>
    </row>
    <row r="4596" spans="3:15" s="421" customFormat="1" ht="15" customHeight="1">
      <c r="C4596" s="391">
        <v>2618</v>
      </c>
      <c r="D4596" s="414" t="s">
        <v>2225</v>
      </c>
      <c r="E4596" s="417" t="s">
        <v>3202</v>
      </c>
      <c r="F4596" s="1475" t="s">
        <v>3312</v>
      </c>
      <c r="G4596" s="1476"/>
      <c r="H4596" s="1477"/>
      <c r="I4596" s="424">
        <v>27</v>
      </c>
      <c r="J4596" s="417">
        <v>0.2</v>
      </c>
      <c r="K4596" s="954">
        <f t="shared" si="46"/>
        <v>5.4</v>
      </c>
      <c r="M4596" s="271"/>
      <c r="N4596" s="271"/>
      <c r="O4596" s="271"/>
    </row>
    <row r="4597" spans="3:15" s="421" customFormat="1" ht="15" customHeight="1">
      <c r="C4597" s="391">
        <v>2619</v>
      </c>
      <c r="D4597" s="414" t="s">
        <v>2225</v>
      </c>
      <c r="E4597" s="417" t="s">
        <v>3202</v>
      </c>
      <c r="F4597" s="1475" t="s">
        <v>3312</v>
      </c>
      <c r="G4597" s="1476"/>
      <c r="H4597" s="1477"/>
      <c r="I4597" s="424">
        <v>15</v>
      </c>
      <c r="J4597" s="417">
        <v>0.2</v>
      </c>
      <c r="K4597" s="954">
        <f t="shared" si="46"/>
        <v>3</v>
      </c>
      <c r="M4597" s="271"/>
      <c r="N4597" s="271"/>
      <c r="O4597" s="271"/>
    </row>
    <row r="4598" spans="3:15" s="421" customFormat="1" ht="15" customHeight="1">
      <c r="C4598" s="391">
        <v>2620</v>
      </c>
      <c r="D4598" s="414" t="s">
        <v>2225</v>
      </c>
      <c r="E4598" s="417" t="s">
        <v>3201</v>
      </c>
      <c r="F4598" s="1475" t="s">
        <v>3101</v>
      </c>
      <c r="G4598" s="1476"/>
      <c r="H4598" s="1477"/>
      <c r="I4598" s="424">
        <v>418</v>
      </c>
      <c r="J4598" s="417">
        <v>0.3</v>
      </c>
      <c r="K4598" s="954">
        <f t="shared" si="46"/>
        <v>125.39999999999999</v>
      </c>
      <c r="M4598" s="271"/>
      <c r="N4598" s="271"/>
      <c r="O4598" s="271"/>
    </row>
    <row r="4599" spans="3:15" s="421" customFormat="1" ht="15" customHeight="1">
      <c r="C4599" s="391">
        <v>2621</v>
      </c>
      <c r="D4599" s="414" t="s">
        <v>2225</v>
      </c>
      <c r="E4599" s="417" t="s">
        <v>3201</v>
      </c>
      <c r="F4599" s="1475" t="s">
        <v>3101</v>
      </c>
      <c r="G4599" s="1476"/>
      <c r="H4599" s="1477"/>
      <c r="I4599" s="424">
        <v>199</v>
      </c>
      <c r="J4599" s="417">
        <v>0.3</v>
      </c>
      <c r="K4599" s="954">
        <f t="shared" si="46"/>
        <v>59.699999999999996</v>
      </c>
      <c r="M4599" s="271"/>
      <c r="N4599" s="271"/>
      <c r="O4599" s="271"/>
    </row>
    <row r="4600" spans="3:15" s="421" customFormat="1" ht="15" customHeight="1">
      <c r="C4600" s="391">
        <v>2622</v>
      </c>
      <c r="D4600" s="414" t="s">
        <v>2225</v>
      </c>
      <c r="E4600" s="417" t="s">
        <v>3267</v>
      </c>
      <c r="F4600" s="1475" t="s">
        <v>3101</v>
      </c>
      <c r="G4600" s="1476"/>
      <c r="H4600" s="1477"/>
      <c r="I4600" s="424">
        <v>199</v>
      </c>
      <c r="J4600" s="417">
        <v>0.3</v>
      </c>
      <c r="K4600" s="954">
        <f t="shared" si="46"/>
        <v>59.699999999999996</v>
      </c>
      <c r="M4600" s="271"/>
      <c r="N4600" s="271"/>
      <c r="O4600" s="271"/>
    </row>
    <row r="4601" spans="3:15" s="421" customFormat="1" ht="15" customHeight="1">
      <c r="C4601" s="391">
        <v>2623</v>
      </c>
      <c r="D4601" s="414" t="s">
        <v>2225</v>
      </c>
      <c r="E4601" s="417" t="s">
        <v>3268</v>
      </c>
      <c r="F4601" s="1475" t="s">
        <v>3269</v>
      </c>
      <c r="G4601" s="1476"/>
      <c r="H4601" s="1477"/>
      <c r="I4601" s="424">
        <v>121</v>
      </c>
      <c r="J4601" s="417">
        <v>0.8</v>
      </c>
      <c r="K4601" s="954">
        <f t="shared" si="46"/>
        <v>96.800000000000011</v>
      </c>
      <c r="M4601" s="271"/>
      <c r="N4601" s="271"/>
      <c r="O4601" s="271"/>
    </row>
    <row r="4602" spans="3:15" s="421" customFormat="1" ht="15" customHeight="1">
      <c r="C4602" s="391">
        <v>2624</v>
      </c>
      <c r="D4602" s="414" t="s">
        <v>2225</v>
      </c>
      <c r="E4602" s="417" t="s">
        <v>3268</v>
      </c>
      <c r="F4602" s="1475" t="s">
        <v>3269</v>
      </c>
      <c r="G4602" s="1476"/>
      <c r="H4602" s="1477"/>
      <c r="I4602" s="424">
        <v>240</v>
      </c>
      <c r="J4602" s="417">
        <v>0.3</v>
      </c>
      <c r="K4602" s="954">
        <f t="shared" si="46"/>
        <v>72</v>
      </c>
      <c r="M4602" s="271"/>
      <c r="N4602" s="271"/>
      <c r="O4602" s="271"/>
    </row>
    <row r="4603" spans="3:15" s="421" customFormat="1" ht="15" customHeight="1">
      <c r="C4603" s="391">
        <v>2625</v>
      </c>
      <c r="D4603" s="414" t="s">
        <v>2225</v>
      </c>
      <c r="E4603" s="417">
        <v>1463258</v>
      </c>
      <c r="F4603" s="1475" t="s">
        <v>3128</v>
      </c>
      <c r="G4603" s="1476"/>
      <c r="H4603" s="1477"/>
      <c r="I4603" s="424">
        <v>50</v>
      </c>
      <c r="J4603" s="417">
        <v>0.8</v>
      </c>
      <c r="K4603" s="954">
        <f t="shared" si="46"/>
        <v>40</v>
      </c>
      <c r="M4603" s="271"/>
      <c r="N4603" s="271"/>
      <c r="O4603" s="271"/>
    </row>
    <row r="4604" spans="3:15" s="421" customFormat="1" ht="15" customHeight="1">
      <c r="C4604" s="391">
        <v>2626</v>
      </c>
      <c r="D4604" s="414" t="s">
        <v>2225</v>
      </c>
      <c r="E4604" s="417" t="s">
        <v>3204</v>
      </c>
      <c r="F4604" s="1475" t="s">
        <v>3128</v>
      </c>
      <c r="G4604" s="1476"/>
      <c r="H4604" s="1477"/>
      <c r="I4604" s="424">
        <v>50</v>
      </c>
      <c r="J4604" s="417">
        <v>0.6</v>
      </c>
      <c r="K4604" s="954">
        <f t="shared" si="46"/>
        <v>30</v>
      </c>
      <c r="M4604" s="271"/>
      <c r="N4604" s="271"/>
      <c r="O4604" s="271"/>
    </row>
    <row r="4605" spans="3:15" s="421" customFormat="1" ht="15" customHeight="1">
      <c r="C4605" s="391">
        <v>2627</v>
      </c>
      <c r="D4605" s="414" t="s">
        <v>2225</v>
      </c>
      <c r="E4605" s="417" t="s">
        <v>3211</v>
      </c>
      <c r="F4605" s="1475" t="s">
        <v>3212</v>
      </c>
      <c r="G4605" s="1476"/>
      <c r="H4605" s="1477"/>
      <c r="I4605" s="424">
        <v>7</v>
      </c>
      <c r="J4605" s="417">
        <v>0.8</v>
      </c>
      <c r="K4605" s="954">
        <f t="shared" si="46"/>
        <v>5.6000000000000005</v>
      </c>
      <c r="M4605" s="271"/>
      <c r="N4605" s="271"/>
      <c r="O4605" s="271"/>
    </row>
    <row r="4606" spans="3:15" s="421" customFormat="1" ht="15" customHeight="1">
      <c r="C4606" s="391">
        <v>2628</v>
      </c>
      <c r="D4606" s="414" t="s">
        <v>2225</v>
      </c>
      <c r="E4606" s="417" t="s">
        <v>3211</v>
      </c>
      <c r="F4606" s="1475" t="s">
        <v>3212</v>
      </c>
      <c r="G4606" s="1476"/>
      <c r="H4606" s="1477"/>
      <c r="I4606" s="424">
        <v>50</v>
      </c>
      <c r="J4606" s="417">
        <v>0.8</v>
      </c>
      <c r="K4606" s="954">
        <f t="shared" si="46"/>
        <v>40</v>
      </c>
      <c r="M4606" s="271"/>
      <c r="N4606" s="271"/>
      <c r="O4606" s="271"/>
    </row>
    <row r="4607" spans="3:15" s="421" customFormat="1" ht="15" customHeight="1">
      <c r="C4607" s="391">
        <v>2629</v>
      </c>
      <c r="D4607" s="414" t="s">
        <v>2225</v>
      </c>
      <c r="E4607" s="417">
        <v>1047704</v>
      </c>
      <c r="F4607" s="1475" t="s">
        <v>2236</v>
      </c>
      <c r="G4607" s="1476"/>
      <c r="H4607" s="1477"/>
      <c r="I4607" s="424">
        <v>100</v>
      </c>
      <c r="J4607" s="417">
        <v>0.8</v>
      </c>
      <c r="K4607" s="954">
        <f t="shared" si="46"/>
        <v>80</v>
      </c>
      <c r="M4607" s="271"/>
      <c r="N4607" s="271"/>
      <c r="O4607" s="271"/>
    </row>
    <row r="4608" spans="3:15" s="421" customFormat="1" ht="15" customHeight="1">
      <c r="C4608" s="391">
        <v>2630</v>
      </c>
      <c r="D4608" s="414" t="s">
        <v>2225</v>
      </c>
      <c r="E4608" s="417">
        <v>1047704</v>
      </c>
      <c r="F4608" s="1475" t="s">
        <v>2236</v>
      </c>
      <c r="G4608" s="1476"/>
      <c r="H4608" s="1477"/>
      <c r="I4608" s="424">
        <v>4</v>
      </c>
      <c r="J4608" s="417">
        <v>0.8</v>
      </c>
      <c r="K4608" s="954">
        <f t="shared" si="46"/>
        <v>3.2</v>
      </c>
      <c r="M4608" s="271"/>
      <c r="N4608" s="271"/>
      <c r="O4608" s="271"/>
    </row>
    <row r="4609" spans="3:15" s="421" customFormat="1" ht="15" customHeight="1">
      <c r="C4609" s="391">
        <v>2631</v>
      </c>
      <c r="D4609" s="414" t="s">
        <v>2225</v>
      </c>
      <c r="E4609" s="417">
        <v>1047704</v>
      </c>
      <c r="F4609" s="1475" t="s">
        <v>2236</v>
      </c>
      <c r="G4609" s="1476"/>
      <c r="H4609" s="1477"/>
      <c r="I4609" s="424">
        <v>3</v>
      </c>
      <c r="J4609" s="417">
        <v>0.8</v>
      </c>
      <c r="K4609" s="954">
        <f t="shared" si="46"/>
        <v>2.4000000000000004</v>
      </c>
      <c r="M4609" s="271"/>
      <c r="N4609" s="271"/>
      <c r="O4609" s="271"/>
    </row>
    <row r="4610" spans="3:15" s="421" customFormat="1" ht="15" customHeight="1">
      <c r="C4610" s="391">
        <v>2632</v>
      </c>
      <c r="D4610" s="414" t="s">
        <v>2225</v>
      </c>
      <c r="E4610" s="417">
        <v>1047704</v>
      </c>
      <c r="F4610" s="1475" t="s">
        <v>2236</v>
      </c>
      <c r="G4610" s="1476"/>
      <c r="H4610" s="1477"/>
      <c r="I4610" s="424">
        <v>2</v>
      </c>
      <c r="J4610" s="417">
        <v>0.8</v>
      </c>
      <c r="K4610" s="954">
        <f t="shared" si="46"/>
        <v>1.6</v>
      </c>
      <c r="M4610" s="271"/>
      <c r="N4610" s="271"/>
      <c r="O4610" s="271"/>
    </row>
    <row r="4611" spans="3:15" s="421" customFormat="1" ht="15" customHeight="1">
      <c r="C4611" s="391">
        <v>2633</v>
      </c>
      <c r="D4611" s="414" t="s">
        <v>2225</v>
      </c>
      <c r="E4611" s="417" t="s">
        <v>3213</v>
      </c>
      <c r="F4611" s="1475" t="s">
        <v>2236</v>
      </c>
      <c r="G4611" s="1476"/>
      <c r="H4611" s="1477"/>
      <c r="I4611" s="424">
        <v>5</v>
      </c>
      <c r="J4611" s="417">
        <v>0.5</v>
      </c>
      <c r="K4611" s="954">
        <f t="shared" si="46"/>
        <v>2.5</v>
      </c>
      <c r="M4611" s="271"/>
      <c r="N4611" s="271"/>
      <c r="O4611" s="271"/>
    </row>
    <row r="4612" spans="3:15" s="421" customFormat="1" ht="15" customHeight="1">
      <c r="C4612" s="391">
        <v>2634</v>
      </c>
      <c r="D4612" s="414" t="s">
        <v>2225</v>
      </c>
      <c r="E4612" s="417" t="s">
        <v>3213</v>
      </c>
      <c r="F4612" s="1475" t="s">
        <v>2236</v>
      </c>
      <c r="G4612" s="1476"/>
      <c r="H4612" s="1477"/>
      <c r="I4612" s="424">
        <v>10</v>
      </c>
      <c r="J4612" s="417">
        <v>0.5</v>
      </c>
      <c r="K4612" s="954">
        <f t="shared" si="46"/>
        <v>5</v>
      </c>
      <c r="M4612" s="271"/>
      <c r="N4612" s="271"/>
      <c r="O4612" s="271"/>
    </row>
    <row r="4613" spans="3:15" s="421" customFormat="1" ht="15" customHeight="1">
      <c r="C4613" s="391">
        <v>2635</v>
      </c>
      <c r="D4613" s="414" t="s">
        <v>2225</v>
      </c>
      <c r="E4613" s="417" t="s">
        <v>3213</v>
      </c>
      <c r="F4613" s="1475" t="s">
        <v>2236</v>
      </c>
      <c r="G4613" s="1476"/>
      <c r="H4613" s="1477"/>
      <c r="I4613" s="424">
        <v>11</v>
      </c>
      <c r="J4613" s="417">
        <v>0.5</v>
      </c>
      <c r="K4613" s="954">
        <f t="shared" si="46"/>
        <v>5.5</v>
      </c>
      <c r="M4613" s="271"/>
      <c r="N4613" s="271"/>
      <c r="O4613" s="271"/>
    </row>
    <row r="4614" spans="3:15" s="421" customFormat="1" ht="15" customHeight="1">
      <c r="C4614" s="391">
        <v>2636</v>
      </c>
      <c r="D4614" s="414" t="s">
        <v>2225</v>
      </c>
      <c r="E4614" s="417" t="s">
        <v>3213</v>
      </c>
      <c r="F4614" s="1475" t="s">
        <v>2236</v>
      </c>
      <c r="G4614" s="1476"/>
      <c r="H4614" s="1477"/>
      <c r="I4614" s="424">
        <v>12</v>
      </c>
      <c r="J4614" s="417">
        <v>0.5</v>
      </c>
      <c r="K4614" s="954">
        <f t="shared" si="46"/>
        <v>6</v>
      </c>
      <c r="M4614" s="271"/>
      <c r="N4614" s="271"/>
      <c r="O4614" s="271"/>
    </row>
    <row r="4615" spans="3:15" s="421" customFormat="1" ht="15" customHeight="1">
      <c r="C4615" s="391">
        <v>2637</v>
      </c>
      <c r="D4615" s="414" t="s">
        <v>2225</v>
      </c>
      <c r="E4615" s="417" t="s">
        <v>3213</v>
      </c>
      <c r="F4615" s="1475" t="s">
        <v>2236</v>
      </c>
      <c r="G4615" s="1476"/>
      <c r="H4615" s="1477"/>
      <c r="I4615" s="424">
        <v>17</v>
      </c>
      <c r="J4615" s="417">
        <v>0.5</v>
      </c>
      <c r="K4615" s="954">
        <f t="shared" si="46"/>
        <v>8.5</v>
      </c>
      <c r="M4615" s="271"/>
      <c r="N4615" s="271"/>
      <c r="O4615" s="271"/>
    </row>
    <row r="4616" spans="3:15" s="421" customFormat="1" ht="15" customHeight="1">
      <c r="C4616" s="391">
        <v>2638</v>
      </c>
      <c r="D4616" s="414" t="s">
        <v>2225</v>
      </c>
      <c r="E4616" s="417" t="s">
        <v>5725</v>
      </c>
      <c r="F4616" s="1475" t="s">
        <v>3357</v>
      </c>
      <c r="G4616" s="1476"/>
      <c r="H4616" s="1477"/>
      <c r="I4616" s="424">
        <v>20</v>
      </c>
      <c r="J4616" s="417">
        <v>0.3</v>
      </c>
      <c r="K4616" s="954">
        <f t="shared" si="46"/>
        <v>6</v>
      </c>
      <c r="M4616" s="271"/>
      <c r="N4616" s="271"/>
      <c r="O4616" s="271"/>
    </row>
    <row r="4617" spans="3:15" s="421" customFormat="1" ht="15" customHeight="1">
      <c r="C4617" s="391">
        <v>2639</v>
      </c>
      <c r="D4617" s="414" t="s">
        <v>2225</v>
      </c>
      <c r="E4617" s="417" t="s">
        <v>3214</v>
      </c>
      <c r="F4617" s="1475" t="s">
        <v>3129</v>
      </c>
      <c r="G4617" s="1476"/>
      <c r="H4617" s="1477"/>
      <c r="I4617" s="424">
        <v>62</v>
      </c>
      <c r="J4617" s="417">
        <v>0.3</v>
      </c>
      <c r="K4617" s="954">
        <f t="shared" si="46"/>
        <v>18.599999999999998</v>
      </c>
      <c r="M4617" s="271"/>
      <c r="N4617" s="271"/>
      <c r="O4617" s="271"/>
    </row>
    <row r="4618" spans="3:15" s="421" customFormat="1" ht="15" customHeight="1">
      <c r="C4618" s="391">
        <v>2640</v>
      </c>
      <c r="D4618" s="414" t="s">
        <v>2225</v>
      </c>
      <c r="E4618" s="417" t="s">
        <v>3214</v>
      </c>
      <c r="F4618" s="1475" t="s">
        <v>3129</v>
      </c>
      <c r="G4618" s="1476"/>
      <c r="H4618" s="1477"/>
      <c r="I4618" s="424">
        <v>240</v>
      </c>
      <c r="J4618" s="417">
        <v>2.5</v>
      </c>
      <c r="K4618" s="954">
        <f t="shared" si="46"/>
        <v>600</v>
      </c>
      <c r="M4618" s="271"/>
      <c r="N4618" s="271"/>
      <c r="O4618" s="271"/>
    </row>
    <row r="4619" spans="3:15" s="421" customFormat="1" ht="15" customHeight="1">
      <c r="C4619" s="391">
        <v>2641</v>
      </c>
      <c r="D4619" s="414" t="s">
        <v>2225</v>
      </c>
      <c r="E4619" s="417" t="s">
        <v>3214</v>
      </c>
      <c r="F4619" s="1475" t="s">
        <v>3129</v>
      </c>
      <c r="G4619" s="1476"/>
      <c r="H4619" s="1477"/>
      <c r="I4619" s="424">
        <v>10</v>
      </c>
      <c r="J4619" s="417">
        <v>2.5</v>
      </c>
      <c r="K4619" s="954">
        <f t="shared" si="46"/>
        <v>25</v>
      </c>
      <c r="M4619" s="271"/>
      <c r="N4619" s="271"/>
      <c r="O4619" s="271"/>
    </row>
    <row r="4620" spans="3:15" s="421" customFormat="1" ht="15" customHeight="1">
      <c r="C4620" s="391">
        <v>2642</v>
      </c>
      <c r="D4620" s="414" t="s">
        <v>2225</v>
      </c>
      <c r="E4620" s="417" t="s">
        <v>3279</v>
      </c>
      <c r="F4620" s="1475" t="s">
        <v>3144</v>
      </c>
      <c r="G4620" s="1476"/>
      <c r="H4620" s="1477"/>
      <c r="I4620" s="424">
        <v>30</v>
      </c>
      <c r="J4620" s="417">
        <v>2.5</v>
      </c>
      <c r="K4620" s="954">
        <f t="shared" si="46"/>
        <v>75</v>
      </c>
      <c r="M4620" s="271"/>
      <c r="N4620" s="271"/>
      <c r="O4620" s="271"/>
    </row>
    <row r="4621" spans="3:15" s="421" customFormat="1" ht="15" customHeight="1">
      <c r="C4621" s="391">
        <v>2643</v>
      </c>
      <c r="D4621" s="414" t="s">
        <v>2225</v>
      </c>
      <c r="E4621" s="417" t="s">
        <v>3215</v>
      </c>
      <c r="F4621" s="1475" t="s">
        <v>2237</v>
      </c>
      <c r="G4621" s="1476"/>
      <c r="H4621" s="1477"/>
      <c r="I4621" s="424">
        <v>6</v>
      </c>
      <c r="J4621" s="417">
        <v>1.3</v>
      </c>
      <c r="K4621" s="954">
        <f t="shared" si="46"/>
        <v>7.8000000000000007</v>
      </c>
      <c r="M4621" s="271"/>
      <c r="N4621" s="271"/>
      <c r="O4621" s="271"/>
    </row>
    <row r="4622" spans="3:15" s="421" customFormat="1" ht="15" customHeight="1">
      <c r="C4622" s="391">
        <v>2644</v>
      </c>
      <c r="D4622" s="414" t="s">
        <v>2225</v>
      </c>
      <c r="E4622" s="417" t="s">
        <v>3215</v>
      </c>
      <c r="F4622" s="1475" t="s">
        <v>2237</v>
      </c>
      <c r="G4622" s="1476"/>
      <c r="H4622" s="1477"/>
      <c r="I4622" s="424">
        <v>94</v>
      </c>
      <c r="J4622" s="417">
        <v>1.3</v>
      </c>
      <c r="K4622" s="954">
        <f t="shared" si="46"/>
        <v>122.2</v>
      </c>
      <c r="M4622" s="271"/>
      <c r="N4622" s="271"/>
      <c r="O4622" s="271"/>
    </row>
    <row r="4623" spans="3:15" s="421" customFormat="1" ht="15" customHeight="1">
      <c r="C4623" s="391">
        <v>2645</v>
      </c>
      <c r="D4623" s="414" t="s">
        <v>2225</v>
      </c>
      <c r="E4623" s="417">
        <v>1048183</v>
      </c>
      <c r="F4623" s="1475" t="s">
        <v>3296</v>
      </c>
      <c r="G4623" s="1476"/>
      <c r="H4623" s="1477"/>
      <c r="I4623" s="424">
        <v>60</v>
      </c>
      <c r="J4623" s="417">
        <v>0.3</v>
      </c>
      <c r="K4623" s="954">
        <f t="shared" si="46"/>
        <v>18</v>
      </c>
      <c r="M4623" s="271"/>
      <c r="N4623" s="271"/>
      <c r="O4623" s="271"/>
    </row>
    <row r="4624" spans="3:15" s="421" customFormat="1" ht="15" customHeight="1">
      <c r="C4624" s="391">
        <v>2646</v>
      </c>
      <c r="D4624" s="414" t="s">
        <v>2225</v>
      </c>
      <c r="E4624" s="417">
        <v>1008058</v>
      </c>
      <c r="F4624" s="1475" t="s">
        <v>3117</v>
      </c>
      <c r="G4624" s="1476"/>
      <c r="H4624" s="1477"/>
      <c r="I4624" s="424">
        <v>2</v>
      </c>
      <c r="J4624" s="417">
        <v>0.3</v>
      </c>
      <c r="K4624" s="954">
        <f t="shared" si="46"/>
        <v>0.6</v>
      </c>
      <c r="M4624" s="271"/>
      <c r="N4624" s="271"/>
      <c r="O4624" s="271"/>
    </row>
    <row r="4625" spans="3:15" s="421" customFormat="1" ht="15" customHeight="1">
      <c r="C4625" s="391">
        <v>2647</v>
      </c>
      <c r="D4625" s="414" t="s">
        <v>2225</v>
      </c>
      <c r="E4625" s="417">
        <v>1008058</v>
      </c>
      <c r="F4625" s="1475" t="s">
        <v>3117</v>
      </c>
      <c r="G4625" s="1476"/>
      <c r="H4625" s="1477"/>
      <c r="I4625" s="424">
        <v>9</v>
      </c>
      <c r="J4625" s="417">
        <v>0.3</v>
      </c>
      <c r="K4625" s="954">
        <f t="shared" si="46"/>
        <v>2.6999999999999997</v>
      </c>
      <c r="M4625" s="271"/>
      <c r="N4625" s="271"/>
      <c r="O4625" s="271"/>
    </row>
    <row r="4626" spans="3:15" s="421" customFormat="1" ht="15" customHeight="1">
      <c r="C4626" s="391">
        <v>2648</v>
      </c>
      <c r="D4626" s="414" t="s">
        <v>2225</v>
      </c>
      <c r="E4626" s="417">
        <v>1008058</v>
      </c>
      <c r="F4626" s="1475" t="s">
        <v>3117</v>
      </c>
      <c r="G4626" s="1476"/>
      <c r="H4626" s="1477"/>
      <c r="I4626" s="424">
        <v>171</v>
      </c>
      <c r="J4626" s="417">
        <v>0.3</v>
      </c>
      <c r="K4626" s="954">
        <f t="shared" si="46"/>
        <v>51.3</v>
      </c>
      <c r="M4626" s="271"/>
      <c r="N4626" s="271"/>
      <c r="O4626" s="271"/>
    </row>
    <row r="4627" spans="3:15" s="421" customFormat="1" ht="15" customHeight="1">
      <c r="C4627" s="391">
        <v>2649</v>
      </c>
      <c r="D4627" s="414" t="s">
        <v>2225</v>
      </c>
      <c r="E4627" s="417">
        <v>1008058</v>
      </c>
      <c r="F4627" s="1475" t="s">
        <v>3117</v>
      </c>
      <c r="G4627" s="1476"/>
      <c r="H4627" s="1477"/>
      <c r="I4627" s="424">
        <v>10</v>
      </c>
      <c r="J4627" s="417">
        <v>0.3</v>
      </c>
      <c r="K4627" s="954">
        <f t="shared" si="46"/>
        <v>3</v>
      </c>
      <c r="M4627" s="271"/>
      <c r="N4627" s="271"/>
      <c r="O4627" s="271"/>
    </row>
    <row r="4628" spans="3:15" s="421" customFormat="1" ht="15" customHeight="1">
      <c r="C4628" s="391">
        <v>2650</v>
      </c>
      <c r="D4628" s="414" t="s">
        <v>2225</v>
      </c>
      <c r="E4628" s="417">
        <v>1249143</v>
      </c>
      <c r="F4628" s="1475" t="s">
        <v>3105</v>
      </c>
      <c r="G4628" s="1476"/>
      <c r="H4628" s="1477"/>
      <c r="I4628" s="424">
        <v>178</v>
      </c>
      <c r="J4628" s="417">
        <v>0.3</v>
      </c>
      <c r="K4628" s="954">
        <f t="shared" si="46"/>
        <v>53.4</v>
      </c>
      <c r="M4628" s="271"/>
      <c r="N4628" s="271"/>
      <c r="O4628" s="271"/>
    </row>
    <row r="4629" spans="3:15" s="421" customFormat="1" ht="15" customHeight="1">
      <c r="C4629" s="391">
        <v>2651</v>
      </c>
      <c r="D4629" s="414" t="s">
        <v>2225</v>
      </c>
      <c r="E4629" s="417">
        <v>1249143</v>
      </c>
      <c r="F4629" s="1475" t="s">
        <v>3105</v>
      </c>
      <c r="G4629" s="1476"/>
      <c r="H4629" s="1477"/>
      <c r="I4629" s="424">
        <v>14</v>
      </c>
      <c r="J4629" s="417">
        <v>0.3</v>
      </c>
      <c r="K4629" s="954">
        <f t="shared" si="46"/>
        <v>4.2</v>
      </c>
      <c r="M4629" s="271"/>
      <c r="N4629" s="271"/>
      <c r="O4629" s="271"/>
    </row>
    <row r="4630" spans="3:15" s="421" customFormat="1" ht="15" customHeight="1">
      <c r="C4630" s="391">
        <v>2652</v>
      </c>
      <c r="D4630" s="414" t="s">
        <v>2225</v>
      </c>
      <c r="E4630" s="417" t="s">
        <v>3188</v>
      </c>
      <c r="F4630" s="1475" t="s">
        <v>3105</v>
      </c>
      <c r="G4630" s="1476"/>
      <c r="H4630" s="1477"/>
      <c r="I4630" s="424">
        <v>208</v>
      </c>
      <c r="J4630" s="417">
        <v>0.4</v>
      </c>
      <c r="K4630" s="954">
        <f t="shared" si="46"/>
        <v>83.2</v>
      </c>
      <c r="M4630" s="271"/>
      <c r="N4630" s="271"/>
      <c r="O4630" s="271"/>
    </row>
    <row r="4631" spans="3:15" s="421" customFormat="1" ht="15" customHeight="1">
      <c r="C4631" s="391">
        <v>2653</v>
      </c>
      <c r="D4631" s="414" t="s">
        <v>2225</v>
      </c>
      <c r="E4631" s="417" t="s">
        <v>3188</v>
      </c>
      <c r="F4631" s="1475" t="s">
        <v>3105</v>
      </c>
      <c r="G4631" s="1476"/>
      <c r="H4631" s="1477"/>
      <c r="I4631" s="424">
        <v>199</v>
      </c>
      <c r="J4631" s="417">
        <v>0.4</v>
      </c>
      <c r="K4631" s="954">
        <f t="shared" si="46"/>
        <v>79.600000000000009</v>
      </c>
      <c r="M4631" s="271"/>
      <c r="N4631" s="271"/>
      <c r="O4631" s="271"/>
    </row>
    <row r="4632" spans="3:15" s="421" customFormat="1" ht="15" customHeight="1">
      <c r="C4632" s="391">
        <v>2654</v>
      </c>
      <c r="D4632" s="414" t="s">
        <v>2225</v>
      </c>
      <c r="E4632" s="417" t="s">
        <v>3188</v>
      </c>
      <c r="F4632" s="1475" t="s">
        <v>3105</v>
      </c>
      <c r="G4632" s="1476"/>
      <c r="H4632" s="1477"/>
      <c r="I4632" s="424">
        <v>168</v>
      </c>
      <c r="J4632" s="417">
        <v>0.4</v>
      </c>
      <c r="K4632" s="954">
        <f t="shared" si="46"/>
        <v>67.2</v>
      </c>
      <c r="M4632" s="271"/>
      <c r="N4632" s="271"/>
      <c r="O4632" s="271"/>
    </row>
    <row r="4633" spans="3:15" s="421" customFormat="1" ht="15" customHeight="1">
      <c r="C4633" s="391">
        <v>2655</v>
      </c>
      <c r="D4633" s="414" t="s">
        <v>2225</v>
      </c>
      <c r="E4633" s="417" t="s">
        <v>3188</v>
      </c>
      <c r="F4633" s="1475" t="s">
        <v>3105</v>
      </c>
      <c r="G4633" s="1476"/>
      <c r="H4633" s="1477"/>
      <c r="I4633" s="424">
        <v>24</v>
      </c>
      <c r="J4633" s="417">
        <v>0.4</v>
      </c>
      <c r="K4633" s="954">
        <f t="shared" ref="K4633:K4697" si="47">I4633*J4633</f>
        <v>9.6000000000000014</v>
      </c>
      <c r="M4633" s="271"/>
      <c r="N4633" s="271"/>
      <c r="O4633" s="271"/>
    </row>
    <row r="4634" spans="3:15" s="421" customFormat="1" ht="15" customHeight="1">
      <c r="C4634" s="391">
        <v>2656</v>
      </c>
      <c r="D4634" s="414" t="s">
        <v>2225</v>
      </c>
      <c r="E4634" s="417" t="s">
        <v>3188</v>
      </c>
      <c r="F4634" s="1475" t="s">
        <v>3105</v>
      </c>
      <c r="G4634" s="1476"/>
      <c r="H4634" s="1477"/>
      <c r="I4634" s="424">
        <v>209</v>
      </c>
      <c r="J4634" s="417">
        <v>0.4</v>
      </c>
      <c r="K4634" s="954">
        <f t="shared" si="47"/>
        <v>83.600000000000009</v>
      </c>
      <c r="M4634" s="271"/>
      <c r="N4634" s="271"/>
      <c r="O4634" s="271"/>
    </row>
    <row r="4635" spans="3:15" s="421" customFormat="1" ht="15" customHeight="1">
      <c r="C4635" s="391">
        <v>2657</v>
      </c>
      <c r="D4635" s="414" t="s">
        <v>2225</v>
      </c>
      <c r="E4635" s="417" t="s">
        <v>3188</v>
      </c>
      <c r="F4635" s="1475" t="s">
        <v>3105</v>
      </c>
      <c r="G4635" s="1476"/>
      <c r="H4635" s="1477"/>
      <c r="I4635" s="424">
        <v>199</v>
      </c>
      <c r="J4635" s="417">
        <v>0.4</v>
      </c>
      <c r="K4635" s="954">
        <f t="shared" si="47"/>
        <v>79.600000000000009</v>
      </c>
      <c r="M4635" s="271"/>
      <c r="N4635" s="271"/>
      <c r="O4635" s="271"/>
    </row>
    <row r="4636" spans="3:15" s="421" customFormat="1" ht="15" customHeight="1">
      <c r="C4636" s="391">
        <v>2658</v>
      </c>
      <c r="D4636" s="414" t="s">
        <v>2225</v>
      </c>
      <c r="E4636" s="417" t="s">
        <v>3216</v>
      </c>
      <c r="F4636" s="1475" t="s">
        <v>3119</v>
      </c>
      <c r="G4636" s="1476"/>
      <c r="H4636" s="1477"/>
      <c r="I4636" s="424">
        <v>50</v>
      </c>
      <c r="J4636" s="417">
        <v>2.4</v>
      </c>
      <c r="K4636" s="954">
        <f t="shared" si="47"/>
        <v>120</v>
      </c>
      <c r="M4636" s="271"/>
      <c r="N4636" s="271"/>
      <c r="O4636" s="271"/>
    </row>
    <row r="4637" spans="3:15" s="421" customFormat="1" ht="15" customHeight="1">
      <c r="C4637" s="391">
        <v>2659</v>
      </c>
      <c r="D4637" s="414" t="s">
        <v>2225</v>
      </c>
      <c r="E4637" s="417" t="s">
        <v>3216</v>
      </c>
      <c r="F4637" s="1475" t="s">
        <v>3119</v>
      </c>
      <c r="G4637" s="1476"/>
      <c r="H4637" s="1477"/>
      <c r="I4637" s="424">
        <v>70</v>
      </c>
      <c r="J4637" s="417">
        <v>0.9</v>
      </c>
      <c r="K4637" s="954">
        <f t="shared" si="47"/>
        <v>63</v>
      </c>
      <c r="M4637" s="271"/>
      <c r="N4637" s="271"/>
      <c r="O4637" s="271"/>
    </row>
    <row r="4638" spans="3:15" s="421" customFormat="1" ht="15" customHeight="1">
      <c r="C4638" s="391">
        <v>2660</v>
      </c>
      <c r="D4638" s="414" t="s">
        <v>2225</v>
      </c>
      <c r="E4638" s="417" t="s">
        <v>3216</v>
      </c>
      <c r="F4638" s="1475" t="s">
        <v>3119</v>
      </c>
      <c r="G4638" s="1476"/>
      <c r="H4638" s="1477"/>
      <c r="I4638" s="424">
        <v>80</v>
      </c>
      <c r="J4638" s="417">
        <v>0.9</v>
      </c>
      <c r="K4638" s="954">
        <f t="shared" si="47"/>
        <v>72</v>
      </c>
      <c r="M4638" s="271"/>
      <c r="N4638" s="271"/>
      <c r="O4638" s="271"/>
    </row>
    <row r="4639" spans="3:15" s="421" customFormat="1" ht="15" customHeight="1">
      <c r="C4639" s="391">
        <v>2661</v>
      </c>
      <c r="D4639" s="414" t="s">
        <v>2226</v>
      </c>
      <c r="E4639" s="417" t="s">
        <v>3313</v>
      </c>
      <c r="F4639" s="1475" t="s">
        <v>3217</v>
      </c>
      <c r="G4639" s="1476"/>
      <c r="H4639" s="1477"/>
      <c r="I4639" s="424">
        <v>4</v>
      </c>
      <c r="J4639" s="417">
        <v>0.2</v>
      </c>
      <c r="K4639" s="954">
        <f t="shared" si="47"/>
        <v>0.8</v>
      </c>
      <c r="M4639" s="271"/>
      <c r="N4639" s="271"/>
      <c r="O4639" s="271"/>
    </row>
    <row r="4640" spans="3:15" s="421" customFormat="1" ht="15" customHeight="1">
      <c r="C4640" s="391">
        <v>2662</v>
      </c>
      <c r="D4640" s="414" t="s">
        <v>2226</v>
      </c>
      <c r="E4640" s="417" t="s">
        <v>3327</v>
      </c>
      <c r="F4640" s="1475" t="s">
        <v>3328</v>
      </c>
      <c r="G4640" s="1476"/>
      <c r="H4640" s="1477"/>
      <c r="I4640" s="424">
        <v>1</v>
      </c>
      <c r="J4640" s="417">
        <v>1</v>
      </c>
      <c r="K4640" s="954">
        <f t="shared" si="47"/>
        <v>1</v>
      </c>
      <c r="M4640" s="271"/>
      <c r="N4640" s="271"/>
      <c r="O4640" s="271"/>
    </row>
    <row r="4641" spans="3:15" s="421" customFormat="1" ht="15" customHeight="1">
      <c r="C4641" s="391">
        <v>2663</v>
      </c>
      <c r="D4641" s="414" t="s">
        <v>2226</v>
      </c>
      <c r="E4641" s="417" t="s">
        <v>3149</v>
      </c>
      <c r="F4641" s="1475" t="s">
        <v>3150</v>
      </c>
      <c r="G4641" s="1476"/>
      <c r="H4641" s="1477"/>
      <c r="I4641" s="424">
        <v>1</v>
      </c>
      <c r="J4641" s="417">
        <v>0.3</v>
      </c>
      <c r="K4641" s="954">
        <f t="shared" si="47"/>
        <v>0.3</v>
      </c>
      <c r="M4641" s="271"/>
      <c r="N4641" s="271"/>
      <c r="O4641" s="271"/>
    </row>
    <row r="4642" spans="3:15" s="421" customFormat="1" ht="15" customHeight="1">
      <c r="C4642" s="391">
        <v>2664</v>
      </c>
      <c r="D4642" s="414" t="s">
        <v>2226</v>
      </c>
      <c r="E4642" s="417" t="s">
        <v>3149</v>
      </c>
      <c r="F4642" s="1475" t="s">
        <v>3150</v>
      </c>
      <c r="G4642" s="1476"/>
      <c r="H4642" s="1477"/>
      <c r="I4642" s="424">
        <v>7</v>
      </c>
      <c r="J4642" s="417">
        <v>0.3</v>
      </c>
      <c r="K4642" s="954">
        <f t="shared" si="47"/>
        <v>2.1</v>
      </c>
      <c r="M4642" s="271"/>
      <c r="N4642" s="271"/>
      <c r="O4642" s="271"/>
    </row>
    <row r="4643" spans="3:15" s="421" customFormat="1" ht="15" customHeight="1">
      <c r="C4643" s="391">
        <v>2665</v>
      </c>
      <c r="D4643" s="414" t="s">
        <v>2226</v>
      </c>
      <c r="E4643" s="417" t="s">
        <v>3149</v>
      </c>
      <c r="F4643" s="1475" t="s">
        <v>3150</v>
      </c>
      <c r="G4643" s="1476"/>
      <c r="H4643" s="1477"/>
      <c r="I4643" s="424">
        <v>6</v>
      </c>
      <c r="J4643" s="417">
        <v>0.3</v>
      </c>
      <c r="K4643" s="954">
        <f t="shared" si="47"/>
        <v>1.7999999999999998</v>
      </c>
      <c r="M4643" s="271"/>
      <c r="N4643" s="271"/>
      <c r="O4643" s="271"/>
    </row>
    <row r="4644" spans="3:15" s="421" customFormat="1" ht="15" customHeight="1">
      <c r="C4644" s="391">
        <v>2666</v>
      </c>
      <c r="D4644" s="414" t="s">
        <v>2226</v>
      </c>
      <c r="E4644" s="417" t="s">
        <v>3160</v>
      </c>
      <c r="F4644" s="1475" t="s">
        <v>2229</v>
      </c>
      <c r="G4644" s="1476"/>
      <c r="H4644" s="1477"/>
      <c r="I4644" s="424">
        <v>31</v>
      </c>
      <c r="J4644" s="417">
        <v>2.1</v>
      </c>
      <c r="K4644" s="954">
        <f t="shared" si="47"/>
        <v>65.100000000000009</v>
      </c>
      <c r="M4644" s="271"/>
      <c r="N4644" s="271"/>
      <c r="O4644" s="271"/>
    </row>
    <row r="4645" spans="3:15" s="421" customFormat="1" ht="15" customHeight="1">
      <c r="C4645" s="391">
        <v>2667</v>
      </c>
      <c r="D4645" s="414" t="s">
        <v>2226</v>
      </c>
      <c r="E4645" s="417" t="s">
        <v>3160</v>
      </c>
      <c r="F4645" s="1475" t="s">
        <v>2229</v>
      </c>
      <c r="G4645" s="1476"/>
      <c r="H4645" s="1477"/>
      <c r="I4645" s="424">
        <v>20</v>
      </c>
      <c r="J4645" s="417">
        <v>2.1</v>
      </c>
      <c r="K4645" s="954">
        <f t="shared" si="47"/>
        <v>42</v>
      </c>
      <c r="M4645" s="271"/>
      <c r="N4645" s="271"/>
      <c r="O4645" s="271"/>
    </row>
    <row r="4646" spans="3:15" s="421" customFormat="1" ht="15" customHeight="1">
      <c r="C4646" s="391">
        <v>2668</v>
      </c>
      <c r="D4646" s="414" t="s">
        <v>2226</v>
      </c>
      <c r="E4646" s="417" t="s">
        <v>3160</v>
      </c>
      <c r="F4646" s="1475" t="s">
        <v>2229</v>
      </c>
      <c r="G4646" s="1476"/>
      <c r="H4646" s="1477"/>
      <c r="I4646" s="424">
        <v>19</v>
      </c>
      <c r="J4646" s="417">
        <v>2.1</v>
      </c>
      <c r="K4646" s="954">
        <f t="shared" si="47"/>
        <v>39.9</v>
      </c>
      <c r="M4646" s="271"/>
      <c r="N4646" s="271"/>
      <c r="O4646" s="271"/>
    </row>
    <row r="4647" spans="3:15" s="421" customFormat="1" ht="15" customHeight="1">
      <c r="C4647" s="391">
        <v>2669</v>
      </c>
      <c r="D4647" s="414" t="s">
        <v>2226</v>
      </c>
      <c r="E4647" s="417" t="s">
        <v>3160</v>
      </c>
      <c r="F4647" s="1475" t="s">
        <v>2229</v>
      </c>
      <c r="G4647" s="1476"/>
      <c r="H4647" s="1477"/>
      <c r="I4647" s="424">
        <v>1</v>
      </c>
      <c r="J4647" s="417">
        <v>2.1</v>
      </c>
      <c r="K4647" s="954">
        <f t="shared" si="47"/>
        <v>2.1</v>
      </c>
      <c r="M4647" s="271"/>
      <c r="N4647" s="271"/>
      <c r="O4647" s="271"/>
    </row>
    <row r="4648" spans="3:15" s="421" customFormat="1" ht="15" customHeight="1">
      <c r="C4648" s="391">
        <v>2670</v>
      </c>
      <c r="D4648" s="414" t="s">
        <v>2226</v>
      </c>
      <c r="E4648" s="417" t="s">
        <v>3160</v>
      </c>
      <c r="F4648" s="1475" t="s">
        <v>2229</v>
      </c>
      <c r="G4648" s="1476"/>
      <c r="H4648" s="1477"/>
      <c r="I4648" s="424">
        <v>3</v>
      </c>
      <c r="J4648" s="417">
        <v>2.5</v>
      </c>
      <c r="K4648" s="954">
        <f t="shared" si="47"/>
        <v>7.5</v>
      </c>
      <c r="M4648" s="271"/>
      <c r="N4648" s="271"/>
      <c r="O4648" s="271"/>
    </row>
    <row r="4649" spans="3:15" s="421" customFormat="1" ht="15" customHeight="1">
      <c r="C4649" s="391">
        <v>2671</v>
      </c>
      <c r="D4649" s="414" t="s">
        <v>2226</v>
      </c>
      <c r="E4649" s="417" t="s">
        <v>3151</v>
      </c>
      <c r="F4649" s="1475" t="s">
        <v>2230</v>
      </c>
      <c r="G4649" s="1476"/>
      <c r="H4649" s="1477"/>
      <c r="I4649" s="424">
        <v>1</v>
      </c>
      <c r="J4649" s="417">
        <v>0.2</v>
      </c>
      <c r="K4649" s="954">
        <f t="shared" si="47"/>
        <v>0.2</v>
      </c>
      <c r="M4649" s="271"/>
      <c r="N4649" s="271"/>
      <c r="O4649" s="271"/>
    </row>
    <row r="4650" spans="3:15" s="421" customFormat="1" ht="15" customHeight="1">
      <c r="C4650" s="391">
        <v>2672</v>
      </c>
      <c r="D4650" s="414" t="s">
        <v>2226</v>
      </c>
      <c r="E4650" s="417" t="s">
        <v>3151</v>
      </c>
      <c r="F4650" s="1475" t="s">
        <v>2230</v>
      </c>
      <c r="G4650" s="1476"/>
      <c r="H4650" s="1477"/>
      <c r="I4650" s="424">
        <v>40</v>
      </c>
      <c r="J4650" s="417">
        <v>2.5</v>
      </c>
      <c r="K4650" s="954">
        <f t="shared" si="47"/>
        <v>100</v>
      </c>
      <c r="M4650" s="271"/>
      <c r="N4650" s="271"/>
      <c r="O4650" s="271"/>
    </row>
    <row r="4651" spans="3:15" s="421" customFormat="1" ht="15" customHeight="1">
      <c r="C4651" s="391">
        <v>2673</v>
      </c>
      <c r="D4651" s="414" t="s">
        <v>2226</v>
      </c>
      <c r="E4651" s="417" t="s">
        <v>3151</v>
      </c>
      <c r="F4651" s="1475" t="s">
        <v>2230</v>
      </c>
      <c r="G4651" s="1476"/>
      <c r="H4651" s="1477"/>
      <c r="I4651" s="424">
        <v>16</v>
      </c>
      <c r="J4651" s="417">
        <v>2.5</v>
      </c>
      <c r="K4651" s="954">
        <f t="shared" si="47"/>
        <v>40</v>
      </c>
      <c r="M4651" s="271"/>
      <c r="N4651" s="271"/>
      <c r="O4651" s="271"/>
    </row>
    <row r="4652" spans="3:15" s="421" customFormat="1" ht="15" customHeight="1">
      <c r="C4652" s="391">
        <v>2674</v>
      </c>
      <c r="D4652" s="414" t="s">
        <v>2226</v>
      </c>
      <c r="E4652" s="417" t="s">
        <v>3151</v>
      </c>
      <c r="F4652" s="1475" t="s">
        <v>2230</v>
      </c>
      <c r="G4652" s="1476"/>
      <c r="H4652" s="1477"/>
      <c r="I4652" s="424">
        <v>35</v>
      </c>
      <c r="J4652" s="417">
        <v>2.5</v>
      </c>
      <c r="K4652" s="954">
        <f t="shared" si="47"/>
        <v>87.5</v>
      </c>
      <c r="M4652" s="271"/>
      <c r="N4652" s="271"/>
      <c r="O4652" s="271"/>
    </row>
    <row r="4653" spans="3:15" s="421" customFormat="1" ht="15" customHeight="1">
      <c r="C4653" s="391">
        <v>2675</v>
      </c>
      <c r="D4653" s="414" t="s">
        <v>2226</v>
      </c>
      <c r="E4653" s="417" t="s">
        <v>3151</v>
      </c>
      <c r="F4653" s="1475" t="s">
        <v>2230</v>
      </c>
      <c r="G4653" s="1476"/>
      <c r="H4653" s="1477"/>
      <c r="I4653" s="424">
        <v>13</v>
      </c>
      <c r="J4653" s="417">
        <v>2.5</v>
      </c>
      <c r="K4653" s="954">
        <f t="shared" si="47"/>
        <v>32.5</v>
      </c>
      <c r="M4653" s="271"/>
      <c r="N4653" s="271"/>
      <c r="O4653" s="271"/>
    </row>
    <row r="4654" spans="3:15" s="421" customFormat="1" ht="15" customHeight="1">
      <c r="C4654" s="391">
        <v>2676</v>
      </c>
      <c r="D4654" s="414" t="s">
        <v>2226</v>
      </c>
      <c r="E4654" s="417" t="s">
        <v>3151</v>
      </c>
      <c r="F4654" s="1475" t="s">
        <v>2230</v>
      </c>
      <c r="G4654" s="1476"/>
      <c r="H4654" s="1477"/>
      <c r="I4654" s="424">
        <v>7</v>
      </c>
      <c r="J4654" s="417">
        <v>2.5</v>
      </c>
      <c r="K4654" s="954">
        <f t="shared" si="47"/>
        <v>17.5</v>
      </c>
      <c r="M4654" s="271"/>
      <c r="N4654" s="271"/>
      <c r="O4654" s="271"/>
    </row>
    <row r="4655" spans="3:15" s="421" customFormat="1" ht="15" customHeight="1">
      <c r="C4655" s="391">
        <v>2677</v>
      </c>
      <c r="D4655" s="414" t="s">
        <v>2226</v>
      </c>
      <c r="E4655" s="417" t="s">
        <v>3161</v>
      </c>
      <c r="F4655" s="1475" t="s">
        <v>2231</v>
      </c>
      <c r="G4655" s="1476"/>
      <c r="H4655" s="1477"/>
      <c r="I4655" s="424">
        <v>36</v>
      </c>
      <c r="J4655" s="417">
        <v>2.7</v>
      </c>
      <c r="K4655" s="954">
        <f t="shared" si="47"/>
        <v>97.2</v>
      </c>
      <c r="M4655" s="271"/>
      <c r="N4655" s="271"/>
      <c r="O4655" s="271"/>
    </row>
    <row r="4656" spans="3:15" s="421" customFormat="1" ht="15" customHeight="1">
      <c r="C4656" s="391">
        <v>2678</v>
      </c>
      <c r="D4656" s="414" t="s">
        <v>2226</v>
      </c>
      <c r="E4656" s="417" t="s">
        <v>3161</v>
      </c>
      <c r="F4656" s="1475" t="s">
        <v>2231</v>
      </c>
      <c r="G4656" s="1476"/>
      <c r="H4656" s="1477"/>
      <c r="I4656" s="424">
        <v>26</v>
      </c>
      <c r="J4656" s="417">
        <v>2.7</v>
      </c>
      <c r="K4656" s="954">
        <f t="shared" si="47"/>
        <v>70.2</v>
      </c>
      <c r="M4656" s="271"/>
      <c r="N4656" s="271"/>
      <c r="O4656" s="271"/>
    </row>
    <row r="4657" spans="3:15" s="421" customFormat="1" ht="15" customHeight="1">
      <c r="C4657" s="391">
        <v>2679</v>
      </c>
      <c r="D4657" s="414" t="s">
        <v>2226</v>
      </c>
      <c r="E4657" s="417" t="s">
        <v>3161</v>
      </c>
      <c r="F4657" s="1475" t="s">
        <v>2231</v>
      </c>
      <c r="G4657" s="1476"/>
      <c r="H4657" s="1477"/>
      <c r="I4657" s="424">
        <v>6</v>
      </c>
      <c r="J4657" s="417">
        <v>2.7</v>
      </c>
      <c r="K4657" s="954">
        <f t="shared" si="47"/>
        <v>16.200000000000003</v>
      </c>
      <c r="M4657" s="271"/>
      <c r="N4657" s="271"/>
      <c r="O4657" s="271"/>
    </row>
    <row r="4658" spans="3:15" s="421" customFormat="1" ht="15" customHeight="1">
      <c r="C4658" s="391">
        <v>2680</v>
      </c>
      <c r="D4658" s="414" t="s">
        <v>2226</v>
      </c>
      <c r="E4658" s="417" t="s">
        <v>3162</v>
      </c>
      <c r="F4658" s="1475" t="s">
        <v>2232</v>
      </c>
      <c r="G4658" s="1476"/>
      <c r="H4658" s="1477"/>
      <c r="I4658" s="424">
        <v>3</v>
      </c>
      <c r="J4658" s="417">
        <v>2.7</v>
      </c>
      <c r="K4658" s="954">
        <f t="shared" si="47"/>
        <v>8.1000000000000014</v>
      </c>
      <c r="M4658" s="271"/>
      <c r="N4658" s="271"/>
      <c r="O4658" s="271"/>
    </row>
    <row r="4659" spans="3:15" s="421" customFormat="1" ht="15" customHeight="1">
      <c r="C4659" s="391">
        <v>2681</v>
      </c>
      <c r="D4659" s="414" t="s">
        <v>2226</v>
      </c>
      <c r="E4659" s="417" t="s">
        <v>3162</v>
      </c>
      <c r="F4659" s="1475" t="s">
        <v>2232</v>
      </c>
      <c r="G4659" s="1476"/>
      <c r="H4659" s="1477"/>
      <c r="I4659" s="424">
        <v>9</v>
      </c>
      <c r="J4659" s="417">
        <v>2.7</v>
      </c>
      <c r="K4659" s="954">
        <f t="shared" si="47"/>
        <v>24.3</v>
      </c>
      <c r="M4659" s="271"/>
      <c r="N4659" s="271"/>
      <c r="O4659" s="271"/>
    </row>
    <row r="4660" spans="3:15" s="421" customFormat="1" ht="15" customHeight="1">
      <c r="C4660" s="391">
        <v>2682</v>
      </c>
      <c r="D4660" s="414" t="s">
        <v>2226</v>
      </c>
      <c r="E4660" s="417" t="s">
        <v>3162</v>
      </c>
      <c r="F4660" s="1475" t="s">
        <v>2232</v>
      </c>
      <c r="G4660" s="1476"/>
      <c r="H4660" s="1477"/>
      <c r="I4660" s="424">
        <v>2</v>
      </c>
      <c r="J4660" s="417">
        <v>2.7</v>
      </c>
      <c r="K4660" s="954">
        <f t="shared" si="47"/>
        <v>5.4</v>
      </c>
      <c r="M4660" s="271"/>
      <c r="N4660" s="271"/>
      <c r="O4660" s="271"/>
    </row>
    <row r="4661" spans="3:15" s="421" customFormat="1" ht="15" customHeight="1">
      <c r="C4661" s="391">
        <v>2683</v>
      </c>
      <c r="D4661" s="414" t="s">
        <v>2226</v>
      </c>
      <c r="E4661" s="417" t="s">
        <v>3162</v>
      </c>
      <c r="F4661" s="1475" t="s">
        <v>2232</v>
      </c>
      <c r="G4661" s="1476"/>
      <c r="H4661" s="1477"/>
      <c r="I4661" s="424">
        <v>26</v>
      </c>
      <c r="J4661" s="417">
        <v>2.7</v>
      </c>
      <c r="K4661" s="954">
        <f t="shared" si="47"/>
        <v>70.2</v>
      </c>
      <c r="M4661" s="271"/>
      <c r="N4661" s="271"/>
      <c r="O4661" s="271"/>
    </row>
    <row r="4662" spans="3:15" s="421" customFormat="1" ht="15" customHeight="1">
      <c r="C4662" s="391">
        <v>2684</v>
      </c>
      <c r="D4662" s="414" t="s">
        <v>2226</v>
      </c>
      <c r="E4662" s="417" t="s">
        <v>3162</v>
      </c>
      <c r="F4662" s="1475" t="s">
        <v>2232</v>
      </c>
      <c r="G4662" s="1476"/>
      <c r="H4662" s="1477"/>
      <c r="I4662" s="424">
        <v>34</v>
      </c>
      <c r="J4662" s="417">
        <v>2.7</v>
      </c>
      <c r="K4662" s="954">
        <f t="shared" si="47"/>
        <v>91.800000000000011</v>
      </c>
      <c r="M4662" s="271"/>
      <c r="N4662" s="271"/>
      <c r="O4662" s="271"/>
    </row>
    <row r="4663" spans="3:15" s="421" customFormat="1" ht="15" customHeight="1">
      <c r="C4663" s="391">
        <v>2685</v>
      </c>
      <c r="D4663" s="414" t="s">
        <v>2226</v>
      </c>
      <c r="E4663" s="417" t="s">
        <v>3162</v>
      </c>
      <c r="F4663" s="1475" t="s">
        <v>2232</v>
      </c>
      <c r="G4663" s="1476"/>
      <c r="H4663" s="1477"/>
      <c r="I4663" s="424">
        <v>5</v>
      </c>
      <c r="J4663" s="417">
        <v>2.7</v>
      </c>
      <c r="K4663" s="954">
        <f t="shared" si="47"/>
        <v>13.5</v>
      </c>
      <c r="M4663" s="271"/>
      <c r="N4663" s="271"/>
      <c r="O4663" s="271"/>
    </row>
    <row r="4664" spans="3:15" s="421" customFormat="1" ht="15" customHeight="1">
      <c r="C4664" s="391">
        <v>2686</v>
      </c>
      <c r="D4664" s="414" t="s">
        <v>2226</v>
      </c>
      <c r="E4664" s="417" t="s">
        <v>3162</v>
      </c>
      <c r="F4664" s="1475" t="s">
        <v>2232</v>
      </c>
      <c r="G4664" s="1476"/>
      <c r="H4664" s="1477"/>
      <c r="I4664" s="424">
        <v>5</v>
      </c>
      <c r="J4664" s="417">
        <v>2.7</v>
      </c>
      <c r="K4664" s="954">
        <f t="shared" si="47"/>
        <v>13.5</v>
      </c>
      <c r="M4664" s="271"/>
      <c r="N4664" s="271"/>
      <c r="O4664" s="271"/>
    </row>
    <row r="4665" spans="3:15" s="421" customFormat="1" ht="15" customHeight="1">
      <c r="C4665" s="391">
        <v>2687</v>
      </c>
      <c r="D4665" s="414" t="s">
        <v>2226</v>
      </c>
      <c r="E4665" s="417" t="s">
        <v>3162</v>
      </c>
      <c r="F4665" s="1475" t="s">
        <v>2232</v>
      </c>
      <c r="G4665" s="1476"/>
      <c r="H4665" s="1477"/>
      <c r="I4665" s="424">
        <v>12</v>
      </c>
      <c r="J4665" s="417">
        <v>2.7</v>
      </c>
      <c r="K4665" s="954">
        <f t="shared" si="47"/>
        <v>32.400000000000006</v>
      </c>
      <c r="M4665" s="271"/>
      <c r="N4665" s="271"/>
      <c r="O4665" s="271"/>
    </row>
    <row r="4666" spans="3:15" s="421" customFormat="1" ht="15" customHeight="1">
      <c r="C4666" s="391">
        <v>2688</v>
      </c>
      <c r="D4666" s="414" t="s">
        <v>2226</v>
      </c>
      <c r="E4666" s="417" t="s">
        <v>3163</v>
      </c>
      <c r="F4666" s="1475" t="s">
        <v>2233</v>
      </c>
      <c r="G4666" s="1476"/>
      <c r="H4666" s="1477"/>
      <c r="I4666" s="424">
        <v>3</v>
      </c>
      <c r="J4666" s="417">
        <v>2.8</v>
      </c>
      <c r="K4666" s="954">
        <f t="shared" si="47"/>
        <v>8.3999999999999986</v>
      </c>
      <c r="M4666" s="271"/>
      <c r="N4666" s="271"/>
      <c r="O4666" s="271"/>
    </row>
    <row r="4667" spans="3:15" s="421" customFormat="1" ht="15" customHeight="1">
      <c r="C4667" s="391">
        <v>2689</v>
      </c>
      <c r="D4667" s="414" t="s">
        <v>2226</v>
      </c>
      <c r="E4667" s="417" t="s">
        <v>3163</v>
      </c>
      <c r="F4667" s="1475" t="s">
        <v>2233</v>
      </c>
      <c r="G4667" s="1476"/>
      <c r="H4667" s="1477"/>
      <c r="I4667" s="424">
        <v>50</v>
      </c>
      <c r="J4667" s="417">
        <v>2.8</v>
      </c>
      <c r="K4667" s="954">
        <f t="shared" si="47"/>
        <v>140</v>
      </c>
      <c r="M4667" s="271"/>
      <c r="N4667" s="271"/>
      <c r="O4667" s="271"/>
    </row>
    <row r="4668" spans="3:15" s="421" customFormat="1" ht="15" customHeight="1">
      <c r="C4668" s="391">
        <v>2690</v>
      </c>
      <c r="D4668" s="414" t="s">
        <v>2226</v>
      </c>
      <c r="E4668" s="417" t="s">
        <v>3163</v>
      </c>
      <c r="F4668" s="1475" t="s">
        <v>2233</v>
      </c>
      <c r="G4668" s="1476"/>
      <c r="H4668" s="1477"/>
      <c r="I4668" s="424">
        <v>8</v>
      </c>
      <c r="J4668" s="417">
        <v>2.8</v>
      </c>
      <c r="K4668" s="954">
        <f t="shared" si="47"/>
        <v>22.4</v>
      </c>
      <c r="M4668" s="271"/>
      <c r="N4668" s="271"/>
      <c r="O4668" s="271"/>
    </row>
    <row r="4669" spans="3:15" s="421" customFormat="1" ht="15" customHeight="1">
      <c r="C4669" s="391">
        <v>2691</v>
      </c>
      <c r="D4669" s="414" t="s">
        <v>2226</v>
      </c>
      <c r="E4669" s="417" t="s">
        <v>3163</v>
      </c>
      <c r="F4669" s="1475" t="s">
        <v>2233</v>
      </c>
      <c r="G4669" s="1476"/>
      <c r="H4669" s="1477"/>
      <c r="I4669" s="424">
        <v>21</v>
      </c>
      <c r="J4669" s="417">
        <v>2.8</v>
      </c>
      <c r="K4669" s="954">
        <f t="shared" si="47"/>
        <v>58.8</v>
      </c>
      <c r="M4669" s="271"/>
      <c r="N4669" s="271"/>
      <c r="O4669" s="271"/>
    </row>
    <row r="4670" spans="3:15" s="421" customFormat="1" ht="15" customHeight="1">
      <c r="C4670" s="391">
        <v>2692</v>
      </c>
      <c r="D4670" s="414" t="s">
        <v>2226</v>
      </c>
      <c r="E4670" s="417" t="s">
        <v>3163</v>
      </c>
      <c r="F4670" s="1475" t="s">
        <v>2233</v>
      </c>
      <c r="G4670" s="1476"/>
      <c r="H4670" s="1477"/>
      <c r="I4670" s="424">
        <v>20</v>
      </c>
      <c r="J4670" s="417">
        <v>2.8</v>
      </c>
      <c r="K4670" s="954">
        <f t="shared" si="47"/>
        <v>56</v>
      </c>
      <c r="M4670" s="271"/>
      <c r="N4670" s="271"/>
      <c r="O4670" s="271"/>
    </row>
    <row r="4671" spans="3:15" s="421" customFormat="1" ht="15" customHeight="1">
      <c r="C4671" s="391">
        <v>2693</v>
      </c>
      <c r="D4671" s="414" t="s">
        <v>2226</v>
      </c>
      <c r="E4671" s="417" t="s">
        <v>3163</v>
      </c>
      <c r="F4671" s="1475" t="s">
        <v>2233</v>
      </c>
      <c r="G4671" s="1476"/>
      <c r="H4671" s="1477"/>
      <c r="I4671" s="424">
        <v>18</v>
      </c>
      <c r="J4671" s="417">
        <v>2.8</v>
      </c>
      <c r="K4671" s="954">
        <f t="shared" si="47"/>
        <v>50.4</v>
      </c>
      <c r="M4671" s="271"/>
      <c r="N4671" s="271"/>
      <c r="O4671" s="271"/>
    </row>
    <row r="4672" spans="3:15" s="421" customFormat="1" ht="15" customHeight="1">
      <c r="C4672" s="391">
        <v>2694</v>
      </c>
      <c r="D4672" s="414" t="s">
        <v>2226</v>
      </c>
      <c r="E4672" s="417" t="s">
        <v>3163</v>
      </c>
      <c r="F4672" s="1475" t="s">
        <v>2233</v>
      </c>
      <c r="G4672" s="1476"/>
      <c r="H4672" s="1477"/>
      <c r="I4672" s="424">
        <v>59</v>
      </c>
      <c r="J4672" s="417">
        <v>2.8</v>
      </c>
      <c r="K4672" s="954">
        <f t="shared" si="47"/>
        <v>165.2</v>
      </c>
      <c r="M4672" s="271"/>
      <c r="N4672" s="271"/>
      <c r="O4672" s="271"/>
    </row>
    <row r="4673" spans="3:15" s="421" customFormat="1" ht="15" customHeight="1">
      <c r="C4673" s="391">
        <v>2695</v>
      </c>
      <c r="D4673" s="414" t="s">
        <v>2226</v>
      </c>
      <c r="E4673" s="417" t="s">
        <v>3163</v>
      </c>
      <c r="F4673" s="1475" t="s">
        <v>2233</v>
      </c>
      <c r="G4673" s="1476"/>
      <c r="H4673" s="1477"/>
      <c r="I4673" s="424">
        <v>5</v>
      </c>
      <c r="J4673" s="417">
        <v>2.8</v>
      </c>
      <c r="K4673" s="954">
        <f t="shared" si="47"/>
        <v>14</v>
      </c>
      <c r="M4673" s="271"/>
      <c r="N4673" s="271"/>
      <c r="O4673" s="271"/>
    </row>
    <row r="4674" spans="3:15" s="421" customFormat="1" ht="15" customHeight="1">
      <c r="C4674" s="391">
        <v>2696</v>
      </c>
      <c r="D4674" s="414" t="s">
        <v>2226</v>
      </c>
      <c r="E4674" s="417" t="s">
        <v>3229</v>
      </c>
      <c r="F4674" s="1475" t="s">
        <v>3107</v>
      </c>
      <c r="G4674" s="1476"/>
      <c r="H4674" s="1477"/>
      <c r="I4674" s="424">
        <v>50</v>
      </c>
      <c r="J4674" s="417">
        <v>2.9</v>
      </c>
      <c r="K4674" s="954">
        <f t="shared" si="47"/>
        <v>145</v>
      </c>
      <c r="M4674" s="271"/>
      <c r="N4674" s="271"/>
      <c r="O4674" s="271"/>
    </row>
    <row r="4675" spans="3:15" s="421" customFormat="1" ht="15" customHeight="1">
      <c r="C4675" s="391">
        <v>2697</v>
      </c>
      <c r="D4675" s="414" t="s">
        <v>2226</v>
      </c>
      <c r="E4675" s="417" t="s">
        <v>3164</v>
      </c>
      <c r="F4675" s="1475" t="s">
        <v>2235</v>
      </c>
      <c r="G4675" s="1476"/>
      <c r="H4675" s="1477"/>
      <c r="I4675" s="424">
        <v>11</v>
      </c>
      <c r="J4675" s="417">
        <v>2.9</v>
      </c>
      <c r="K4675" s="954">
        <f t="shared" si="47"/>
        <v>31.9</v>
      </c>
      <c r="M4675" s="271"/>
      <c r="N4675" s="271"/>
      <c r="O4675" s="271"/>
    </row>
    <row r="4676" spans="3:15" s="421" customFormat="1" ht="15" customHeight="1">
      <c r="C4676" s="391">
        <v>2698</v>
      </c>
      <c r="D4676" s="414" t="s">
        <v>2226</v>
      </c>
      <c r="E4676" s="417" t="s">
        <v>3164</v>
      </c>
      <c r="F4676" s="1475" t="s">
        <v>2235</v>
      </c>
      <c r="G4676" s="1476"/>
      <c r="H4676" s="1477"/>
      <c r="I4676" s="424">
        <v>16</v>
      </c>
      <c r="J4676" s="417">
        <v>2.9</v>
      </c>
      <c r="K4676" s="954">
        <f t="shared" si="47"/>
        <v>46.4</v>
      </c>
      <c r="M4676" s="271"/>
      <c r="N4676" s="271"/>
      <c r="O4676" s="271"/>
    </row>
    <row r="4677" spans="3:15" s="421" customFormat="1" ht="15" customHeight="1">
      <c r="C4677" s="391">
        <v>2699</v>
      </c>
      <c r="D4677" s="414" t="s">
        <v>2226</v>
      </c>
      <c r="E4677" s="417" t="s">
        <v>3164</v>
      </c>
      <c r="F4677" s="1475" t="s">
        <v>2235</v>
      </c>
      <c r="G4677" s="1476"/>
      <c r="H4677" s="1477"/>
      <c r="I4677" s="424">
        <v>24</v>
      </c>
      <c r="J4677" s="417">
        <v>2.9</v>
      </c>
      <c r="K4677" s="954">
        <f t="shared" si="47"/>
        <v>69.599999999999994</v>
      </c>
      <c r="M4677" s="271"/>
      <c r="N4677" s="271"/>
      <c r="O4677" s="271"/>
    </row>
    <row r="4678" spans="3:15" s="421" customFormat="1" ht="15" customHeight="1">
      <c r="C4678" s="391">
        <v>2700</v>
      </c>
      <c r="D4678" s="414" t="s">
        <v>2226</v>
      </c>
      <c r="E4678" s="417" t="s">
        <v>3164</v>
      </c>
      <c r="F4678" s="1475" t="s">
        <v>2235</v>
      </c>
      <c r="G4678" s="1476"/>
      <c r="H4678" s="1477"/>
      <c r="I4678" s="424">
        <v>20</v>
      </c>
      <c r="J4678" s="417">
        <v>2.9</v>
      </c>
      <c r="K4678" s="954">
        <f t="shared" si="47"/>
        <v>58</v>
      </c>
      <c r="M4678" s="271"/>
      <c r="N4678" s="271"/>
      <c r="O4678" s="271"/>
    </row>
    <row r="4679" spans="3:15" s="421" customFormat="1" ht="15" customHeight="1">
      <c r="C4679" s="391">
        <v>2701</v>
      </c>
      <c r="D4679" s="414" t="s">
        <v>2226</v>
      </c>
      <c r="E4679" s="417" t="s">
        <v>3290</v>
      </c>
      <c r="F4679" s="1475" t="s">
        <v>3145</v>
      </c>
      <c r="G4679" s="1476"/>
      <c r="H4679" s="1477"/>
      <c r="I4679" s="424">
        <v>40</v>
      </c>
      <c r="J4679" s="417">
        <v>2.9</v>
      </c>
      <c r="K4679" s="954">
        <f t="shared" si="47"/>
        <v>116</v>
      </c>
      <c r="M4679" s="271"/>
      <c r="N4679" s="271"/>
      <c r="O4679" s="271"/>
    </row>
    <row r="4680" spans="3:15" s="421" customFormat="1" ht="15" customHeight="1">
      <c r="C4680" s="391">
        <v>2702</v>
      </c>
      <c r="D4680" s="414" t="s">
        <v>2226</v>
      </c>
      <c r="E4680" s="417" t="s">
        <v>3290</v>
      </c>
      <c r="F4680" s="1475" t="s">
        <v>3145</v>
      </c>
      <c r="G4680" s="1476"/>
      <c r="H4680" s="1477"/>
      <c r="I4680" s="424">
        <v>23</v>
      </c>
      <c r="J4680" s="417">
        <v>2.9</v>
      </c>
      <c r="K4680" s="954">
        <f t="shared" si="47"/>
        <v>66.7</v>
      </c>
      <c r="M4680" s="271"/>
      <c r="N4680" s="271"/>
      <c r="O4680" s="271"/>
    </row>
    <row r="4681" spans="3:15" s="421" customFormat="1" ht="15" customHeight="1">
      <c r="C4681" s="391">
        <v>2703</v>
      </c>
      <c r="D4681" s="414" t="s">
        <v>2226</v>
      </c>
      <c r="E4681" s="417" t="s">
        <v>3165</v>
      </c>
      <c r="F4681" s="1475" t="s">
        <v>3146</v>
      </c>
      <c r="G4681" s="1476"/>
      <c r="H4681" s="1477"/>
      <c r="I4681" s="424">
        <v>11</v>
      </c>
      <c r="J4681" s="417">
        <v>2.6</v>
      </c>
      <c r="K4681" s="954">
        <f t="shared" si="47"/>
        <v>28.6</v>
      </c>
      <c r="M4681" s="271"/>
      <c r="N4681" s="271"/>
      <c r="O4681" s="271"/>
    </row>
    <row r="4682" spans="3:15" s="421" customFormat="1" ht="15" customHeight="1">
      <c r="C4682" s="391">
        <v>2704</v>
      </c>
      <c r="D4682" s="414" t="s">
        <v>2226</v>
      </c>
      <c r="E4682" s="417" t="s">
        <v>3166</v>
      </c>
      <c r="F4682" s="1475" t="s">
        <v>3130</v>
      </c>
      <c r="G4682" s="1476"/>
      <c r="H4682" s="1477"/>
      <c r="I4682" s="424">
        <v>13</v>
      </c>
      <c r="J4682" s="417">
        <v>2.6</v>
      </c>
      <c r="K4682" s="954">
        <f t="shared" si="47"/>
        <v>33.800000000000004</v>
      </c>
      <c r="M4682" s="271"/>
      <c r="N4682" s="271"/>
      <c r="O4682" s="271"/>
    </row>
    <row r="4683" spans="3:15" s="421" customFormat="1" ht="15" customHeight="1">
      <c r="C4683" s="391">
        <v>2705</v>
      </c>
      <c r="D4683" s="414" t="s">
        <v>2226</v>
      </c>
      <c r="E4683" s="417" t="s">
        <v>3166</v>
      </c>
      <c r="F4683" s="1475" t="s">
        <v>3130</v>
      </c>
      <c r="G4683" s="1476"/>
      <c r="H4683" s="1477"/>
      <c r="I4683" s="424">
        <v>26</v>
      </c>
      <c r="J4683" s="417">
        <v>2.6</v>
      </c>
      <c r="K4683" s="954">
        <f t="shared" si="47"/>
        <v>67.600000000000009</v>
      </c>
      <c r="M4683" s="271"/>
      <c r="N4683" s="271"/>
      <c r="O4683" s="271"/>
    </row>
    <row r="4684" spans="3:15" s="421" customFormat="1" ht="15" customHeight="1">
      <c r="C4684" s="391">
        <v>2706</v>
      </c>
      <c r="D4684" s="414" t="s">
        <v>2226</v>
      </c>
      <c r="E4684" s="417" t="s">
        <v>3167</v>
      </c>
      <c r="F4684" s="1475" t="s">
        <v>3131</v>
      </c>
      <c r="G4684" s="1476"/>
      <c r="H4684" s="1477"/>
      <c r="I4684" s="424">
        <v>22</v>
      </c>
      <c r="J4684" s="417">
        <v>2.6</v>
      </c>
      <c r="K4684" s="954">
        <f t="shared" si="47"/>
        <v>57.2</v>
      </c>
      <c r="M4684" s="271"/>
      <c r="N4684" s="271"/>
      <c r="O4684" s="271"/>
    </row>
    <row r="4685" spans="3:15" s="421" customFormat="1" ht="15" customHeight="1">
      <c r="C4685" s="391">
        <v>2707</v>
      </c>
      <c r="D4685" s="414" t="s">
        <v>2226</v>
      </c>
      <c r="E4685" s="417" t="s">
        <v>3167</v>
      </c>
      <c r="F4685" s="1475" t="s">
        <v>3131</v>
      </c>
      <c r="G4685" s="1476"/>
      <c r="H4685" s="1477"/>
      <c r="I4685" s="424">
        <v>48</v>
      </c>
      <c r="J4685" s="417">
        <v>2.6</v>
      </c>
      <c r="K4685" s="954">
        <f t="shared" si="47"/>
        <v>124.80000000000001</v>
      </c>
      <c r="M4685" s="271"/>
      <c r="N4685" s="271"/>
      <c r="O4685" s="271"/>
    </row>
    <row r="4686" spans="3:15" s="421" customFormat="1" ht="15" customHeight="1">
      <c r="C4686" s="391">
        <v>2708</v>
      </c>
      <c r="D4686" s="414" t="s">
        <v>2226</v>
      </c>
      <c r="E4686" s="417" t="s">
        <v>3167</v>
      </c>
      <c r="F4686" s="1475" t="s">
        <v>3131</v>
      </c>
      <c r="G4686" s="1476"/>
      <c r="H4686" s="1477"/>
      <c r="I4686" s="424">
        <v>11</v>
      </c>
      <c r="J4686" s="417">
        <v>2.6</v>
      </c>
      <c r="K4686" s="954">
        <f t="shared" si="47"/>
        <v>28.6</v>
      </c>
      <c r="M4686" s="271"/>
      <c r="N4686" s="271"/>
      <c r="O4686" s="271"/>
    </row>
    <row r="4687" spans="3:15" s="421" customFormat="1" ht="15" customHeight="1">
      <c r="C4687" s="391">
        <v>2709</v>
      </c>
      <c r="D4687" s="414" t="s">
        <v>2226</v>
      </c>
      <c r="E4687" s="417" t="s">
        <v>3167</v>
      </c>
      <c r="F4687" s="1475" t="s">
        <v>3131</v>
      </c>
      <c r="G4687" s="1476"/>
      <c r="H4687" s="1477"/>
      <c r="I4687" s="424">
        <v>26</v>
      </c>
      <c r="J4687" s="417">
        <v>2.6</v>
      </c>
      <c r="K4687" s="954">
        <f t="shared" si="47"/>
        <v>67.600000000000009</v>
      </c>
      <c r="M4687" s="271"/>
      <c r="N4687" s="271"/>
      <c r="O4687" s="271"/>
    </row>
    <row r="4688" spans="3:15" s="421" customFormat="1" ht="15" customHeight="1">
      <c r="C4688" s="391">
        <v>2710</v>
      </c>
      <c r="D4688" s="414" t="s">
        <v>2226</v>
      </c>
      <c r="E4688" s="417" t="s">
        <v>3168</v>
      </c>
      <c r="F4688" s="1475" t="s">
        <v>3147</v>
      </c>
      <c r="G4688" s="1476"/>
      <c r="H4688" s="1477"/>
      <c r="I4688" s="424">
        <v>42</v>
      </c>
      <c r="J4688" s="417">
        <v>2.6</v>
      </c>
      <c r="K4688" s="954">
        <f t="shared" si="47"/>
        <v>109.2</v>
      </c>
      <c r="M4688" s="271"/>
      <c r="N4688" s="271"/>
      <c r="O4688" s="271"/>
    </row>
    <row r="4689" spans="3:15" s="421" customFormat="1" ht="15" customHeight="1">
      <c r="C4689" s="391">
        <v>2711</v>
      </c>
      <c r="D4689" s="414" t="s">
        <v>2226</v>
      </c>
      <c r="E4689" s="417" t="s">
        <v>3168</v>
      </c>
      <c r="F4689" s="1475" t="s">
        <v>3147</v>
      </c>
      <c r="G4689" s="1476"/>
      <c r="H4689" s="1477"/>
      <c r="I4689" s="424">
        <v>2</v>
      </c>
      <c r="J4689" s="417">
        <v>2.6</v>
      </c>
      <c r="K4689" s="954">
        <f t="shared" si="47"/>
        <v>5.2</v>
      </c>
      <c r="M4689" s="271"/>
      <c r="N4689" s="271"/>
      <c r="O4689" s="271"/>
    </row>
    <row r="4690" spans="3:15" s="421" customFormat="1" ht="15" customHeight="1">
      <c r="C4690" s="391">
        <v>2712</v>
      </c>
      <c r="D4690" s="414" t="s">
        <v>2226</v>
      </c>
      <c r="E4690" s="417" t="s">
        <v>3168</v>
      </c>
      <c r="F4690" s="1475" t="s">
        <v>3147</v>
      </c>
      <c r="G4690" s="1476"/>
      <c r="H4690" s="1477"/>
      <c r="I4690" s="424">
        <v>7</v>
      </c>
      <c r="J4690" s="417">
        <v>2.6</v>
      </c>
      <c r="K4690" s="954">
        <f t="shared" si="47"/>
        <v>18.2</v>
      </c>
      <c r="M4690" s="271"/>
      <c r="N4690" s="271"/>
      <c r="O4690" s="271"/>
    </row>
    <row r="4691" spans="3:15" s="421" customFormat="1" ht="15" customHeight="1">
      <c r="C4691" s="391">
        <v>2713</v>
      </c>
      <c r="D4691" s="414" t="s">
        <v>2226</v>
      </c>
      <c r="E4691" s="417" t="s">
        <v>3169</v>
      </c>
      <c r="F4691" s="1475" t="s">
        <v>3132</v>
      </c>
      <c r="G4691" s="1476"/>
      <c r="H4691" s="1477"/>
      <c r="I4691" s="424">
        <v>4</v>
      </c>
      <c r="J4691" s="417">
        <v>2.6</v>
      </c>
      <c r="K4691" s="954">
        <f t="shared" si="47"/>
        <v>10.4</v>
      </c>
      <c r="M4691" s="271"/>
      <c r="N4691" s="271"/>
      <c r="O4691" s="271"/>
    </row>
    <row r="4692" spans="3:15" s="421" customFormat="1" ht="15" customHeight="1">
      <c r="C4692" s="391">
        <v>2714</v>
      </c>
      <c r="D4692" s="414" t="s">
        <v>2226</v>
      </c>
      <c r="E4692" s="417" t="s">
        <v>3170</v>
      </c>
      <c r="F4692" s="1475" t="s">
        <v>3133</v>
      </c>
      <c r="G4692" s="1476"/>
      <c r="H4692" s="1477"/>
      <c r="I4692" s="424">
        <v>24</v>
      </c>
      <c r="J4692" s="417">
        <v>2.6</v>
      </c>
      <c r="K4692" s="954">
        <f t="shared" si="47"/>
        <v>62.400000000000006</v>
      </c>
      <c r="M4692" s="271"/>
      <c r="N4692" s="271"/>
      <c r="O4692" s="271"/>
    </row>
    <row r="4693" spans="3:15" s="421" customFormat="1" ht="15" customHeight="1">
      <c r="C4693" s="391">
        <v>2715</v>
      </c>
      <c r="D4693" s="414" t="s">
        <v>2226</v>
      </c>
      <c r="E4693" s="417" t="s">
        <v>3170</v>
      </c>
      <c r="F4693" s="1475" t="s">
        <v>3133</v>
      </c>
      <c r="G4693" s="1476"/>
      <c r="H4693" s="1477"/>
      <c r="I4693" s="424">
        <v>28</v>
      </c>
      <c r="J4693" s="417">
        <v>2.6</v>
      </c>
      <c r="K4693" s="954">
        <f t="shared" si="47"/>
        <v>72.8</v>
      </c>
      <c r="M4693" s="271"/>
      <c r="N4693" s="271"/>
      <c r="O4693" s="271"/>
    </row>
    <row r="4694" spans="3:15" s="421" customFormat="1" ht="15" customHeight="1">
      <c r="C4694" s="391">
        <v>2716</v>
      </c>
      <c r="D4694" s="414" t="s">
        <v>2226</v>
      </c>
      <c r="E4694" s="417" t="s">
        <v>3170</v>
      </c>
      <c r="F4694" s="1475" t="s">
        <v>3133</v>
      </c>
      <c r="G4694" s="1476"/>
      <c r="H4694" s="1477"/>
      <c r="I4694" s="424">
        <v>1</v>
      </c>
      <c r="J4694" s="417">
        <v>2.6</v>
      </c>
      <c r="K4694" s="954">
        <f t="shared" si="47"/>
        <v>2.6</v>
      </c>
      <c r="M4694" s="271"/>
      <c r="N4694" s="271"/>
      <c r="O4694" s="271"/>
    </row>
    <row r="4695" spans="3:15" s="421" customFormat="1" ht="15" customHeight="1">
      <c r="C4695" s="391">
        <v>2717</v>
      </c>
      <c r="D4695" s="414" t="s">
        <v>2226</v>
      </c>
      <c r="E4695" s="417" t="s">
        <v>3234</v>
      </c>
      <c r="F4695" s="1475" t="s">
        <v>3148</v>
      </c>
      <c r="G4695" s="1476"/>
      <c r="H4695" s="1477"/>
      <c r="I4695" s="424">
        <v>64</v>
      </c>
      <c r="J4695" s="417">
        <v>2.8</v>
      </c>
      <c r="K4695" s="954">
        <f t="shared" si="47"/>
        <v>179.2</v>
      </c>
      <c r="M4695" s="271"/>
      <c r="N4695" s="271"/>
      <c r="O4695" s="271"/>
    </row>
    <row r="4696" spans="3:15" s="421" customFormat="1" ht="15" customHeight="1">
      <c r="C4696" s="391">
        <v>2718</v>
      </c>
      <c r="D4696" s="414" t="s">
        <v>2226</v>
      </c>
      <c r="E4696" s="417" t="s">
        <v>3235</v>
      </c>
      <c r="F4696" s="1475" t="s">
        <v>3236</v>
      </c>
      <c r="G4696" s="1476"/>
      <c r="H4696" s="1477"/>
      <c r="I4696" s="424">
        <v>8</v>
      </c>
      <c r="J4696" s="417">
        <v>1</v>
      </c>
      <c r="K4696" s="954">
        <f t="shared" si="47"/>
        <v>8</v>
      </c>
      <c r="M4696" s="271"/>
      <c r="N4696" s="271"/>
      <c r="O4696" s="271"/>
    </row>
    <row r="4697" spans="3:15" s="421" customFormat="1" ht="15" customHeight="1">
      <c r="C4697" s="391">
        <v>2719</v>
      </c>
      <c r="D4697" s="414" t="s">
        <v>2226</v>
      </c>
      <c r="E4697" s="417" t="s">
        <v>3173</v>
      </c>
      <c r="F4697" s="1475" t="s">
        <v>3125</v>
      </c>
      <c r="G4697" s="1476"/>
      <c r="H4697" s="1477"/>
      <c r="I4697" s="424">
        <v>41</v>
      </c>
      <c r="J4697" s="417">
        <v>0.1</v>
      </c>
      <c r="K4697" s="954">
        <f t="shared" si="47"/>
        <v>4.1000000000000005</v>
      </c>
      <c r="M4697" s="271"/>
      <c r="N4697" s="271"/>
      <c r="O4697" s="271"/>
    </row>
    <row r="4698" spans="3:15" s="421" customFormat="1" ht="15" customHeight="1">
      <c r="C4698" s="391">
        <v>2720</v>
      </c>
      <c r="D4698" s="414" t="s">
        <v>2226</v>
      </c>
      <c r="E4698" s="417" t="s">
        <v>3174</v>
      </c>
      <c r="F4698" s="1475" t="s">
        <v>3108</v>
      </c>
      <c r="G4698" s="1476"/>
      <c r="H4698" s="1477"/>
      <c r="I4698" s="424">
        <v>27</v>
      </c>
      <c r="J4698" s="417">
        <v>0.1</v>
      </c>
      <c r="K4698" s="954">
        <f t="shared" ref="K4698:K4761" si="48">I4698*J4698</f>
        <v>2.7</v>
      </c>
      <c r="M4698" s="271"/>
      <c r="N4698" s="271"/>
      <c r="O4698" s="271"/>
    </row>
    <row r="4699" spans="3:15" s="421" customFormat="1" ht="15" customHeight="1">
      <c r="C4699" s="391">
        <v>2721</v>
      </c>
      <c r="D4699" s="414" t="s">
        <v>2226</v>
      </c>
      <c r="E4699" s="417" t="s">
        <v>3174</v>
      </c>
      <c r="F4699" s="1475" t="s">
        <v>3108</v>
      </c>
      <c r="G4699" s="1476"/>
      <c r="H4699" s="1477"/>
      <c r="I4699" s="424">
        <v>40</v>
      </c>
      <c r="J4699" s="417">
        <v>0.1</v>
      </c>
      <c r="K4699" s="954">
        <f t="shared" si="48"/>
        <v>4</v>
      </c>
      <c r="M4699" s="271"/>
      <c r="N4699" s="271"/>
      <c r="O4699" s="271"/>
    </row>
    <row r="4700" spans="3:15" s="421" customFormat="1" ht="15" customHeight="1">
      <c r="C4700" s="391">
        <v>2722</v>
      </c>
      <c r="D4700" s="414" t="s">
        <v>2226</v>
      </c>
      <c r="E4700" s="417" t="s">
        <v>3174</v>
      </c>
      <c r="F4700" s="1475" t="s">
        <v>3108</v>
      </c>
      <c r="G4700" s="1476"/>
      <c r="H4700" s="1477"/>
      <c r="I4700" s="424">
        <v>40</v>
      </c>
      <c r="J4700" s="417">
        <v>0.1</v>
      </c>
      <c r="K4700" s="954">
        <f t="shared" si="48"/>
        <v>4</v>
      </c>
      <c r="M4700" s="271"/>
      <c r="N4700" s="271"/>
      <c r="O4700" s="271"/>
    </row>
    <row r="4701" spans="3:15" s="421" customFormat="1" ht="15" customHeight="1">
      <c r="C4701" s="391">
        <v>2723</v>
      </c>
      <c r="D4701" s="414" t="s">
        <v>2226</v>
      </c>
      <c r="E4701" s="417" t="s">
        <v>3174</v>
      </c>
      <c r="F4701" s="1475" t="s">
        <v>3108</v>
      </c>
      <c r="G4701" s="1476"/>
      <c r="H4701" s="1477"/>
      <c r="I4701" s="424">
        <v>41</v>
      </c>
      <c r="J4701" s="417">
        <v>0.1</v>
      </c>
      <c r="K4701" s="954">
        <f t="shared" si="48"/>
        <v>4.1000000000000005</v>
      </c>
      <c r="M4701" s="271"/>
      <c r="N4701" s="271"/>
      <c r="O4701" s="271"/>
    </row>
    <row r="4702" spans="3:15" s="421" customFormat="1" ht="15" customHeight="1">
      <c r="C4702" s="391">
        <v>2724</v>
      </c>
      <c r="D4702" s="414" t="s">
        <v>2226</v>
      </c>
      <c r="E4702" s="417" t="s">
        <v>3174</v>
      </c>
      <c r="F4702" s="1475" t="s">
        <v>3108</v>
      </c>
      <c r="G4702" s="1476"/>
      <c r="H4702" s="1477"/>
      <c r="I4702" s="424">
        <v>32</v>
      </c>
      <c r="J4702" s="417">
        <v>0.1</v>
      </c>
      <c r="K4702" s="954">
        <f t="shared" si="48"/>
        <v>3.2</v>
      </c>
      <c r="M4702" s="271"/>
      <c r="N4702" s="271"/>
      <c r="O4702" s="271"/>
    </row>
    <row r="4703" spans="3:15" s="421" customFormat="1" ht="15" customHeight="1">
      <c r="C4703" s="391">
        <v>2725</v>
      </c>
      <c r="D4703" s="414" t="s">
        <v>2226</v>
      </c>
      <c r="E4703" s="417" t="s">
        <v>3174</v>
      </c>
      <c r="F4703" s="1475" t="s">
        <v>3108</v>
      </c>
      <c r="G4703" s="1476"/>
      <c r="H4703" s="1477"/>
      <c r="I4703" s="424">
        <v>20</v>
      </c>
      <c r="J4703" s="417">
        <v>0.1</v>
      </c>
      <c r="K4703" s="954">
        <f t="shared" si="48"/>
        <v>2</v>
      </c>
      <c r="M4703" s="271"/>
      <c r="N4703" s="271"/>
      <c r="O4703" s="271"/>
    </row>
    <row r="4704" spans="3:15" s="421" customFormat="1" ht="15" customHeight="1">
      <c r="C4704" s="391">
        <v>2726</v>
      </c>
      <c r="D4704" s="414" t="s">
        <v>2226</v>
      </c>
      <c r="E4704" s="417" t="s">
        <v>3174</v>
      </c>
      <c r="F4704" s="1475" t="s">
        <v>3108</v>
      </c>
      <c r="G4704" s="1476"/>
      <c r="H4704" s="1477"/>
      <c r="I4704" s="424">
        <v>15</v>
      </c>
      <c r="J4704" s="417">
        <v>0.1</v>
      </c>
      <c r="K4704" s="954">
        <f t="shared" si="48"/>
        <v>1.5</v>
      </c>
      <c r="M4704" s="271"/>
      <c r="N4704" s="271"/>
      <c r="O4704" s="271"/>
    </row>
    <row r="4705" spans="3:15" s="421" customFormat="1" ht="15" customHeight="1">
      <c r="C4705" s="391">
        <v>2727</v>
      </c>
      <c r="D4705" s="414" t="s">
        <v>2226</v>
      </c>
      <c r="E4705" s="417" t="s">
        <v>3176</v>
      </c>
      <c r="F4705" s="1475" t="s">
        <v>3110</v>
      </c>
      <c r="G4705" s="1476"/>
      <c r="H4705" s="1477"/>
      <c r="I4705" s="424">
        <v>15</v>
      </c>
      <c r="J4705" s="417">
        <v>0.1</v>
      </c>
      <c r="K4705" s="954">
        <f t="shared" si="48"/>
        <v>1.5</v>
      </c>
      <c r="M4705" s="271"/>
      <c r="N4705" s="271"/>
      <c r="O4705" s="271"/>
    </row>
    <row r="4706" spans="3:15" s="421" customFormat="1" ht="15" customHeight="1">
      <c r="C4706" s="391">
        <v>2728</v>
      </c>
      <c r="D4706" s="414" t="s">
        <v>2226</v>
      </c>
      <c r="E4706" s="417" t="s">
        <v>3178</v>
      </c>
      <c r="F4706" s="1475" t="s">
        <v>3089</v>
      </c>
      <c r="G4706" s="1476"/>
      <c r="H4706" s="1477"/>
      <c r="I4706" s="424">
        <v>38</v>
      </c>
      <c r="J4706" s="417">
        <v>0.1</v>
      </c>
      <c r="K4706" s="954">
        <f t="shared" si="48"/>
        <v>3.8000000000000003</v>
      </c>
      <c r="M4706" s="271"/>
      <c r="N4706" s="271"/>
      <c r="O4706" s="271"/>
    </row>
    <row r="4707" spans="3:15" s="421" customFormat="1" ht="15" customHeight="1">
      <c r="C4707" s="391">
        <v>2729</v>
      </c>
      <c r="D4707" s="414" t="s">
        <v>2226</v>
      </c>
      <c r="E4707" s="417" t="s">
        <v>3178</v>
      </c>
      <c r="F4707" s="1475" t="s">
        <v>3089</v>
      </c>
      <c r="G4707" s="1476"/>
      <c r="H4707" s="1477"/>
      <c r="I4707" s="424">
        <v>38</v>
      </c>
      <c r="J4707" s="417">
        <v>0.1</v>
      </c>
      <c r="K4707" s="954">
        <f t="shared" si="48"/>
        <v>3.8000000000000003</v>
      </c>
      <c r="M4707" s="271"/>
      <c r="N4707" s="271"/>
      <c r="O4707" s="271"/>
    </row>
    <row r="4708" spans="3:15" s="421" customFormat="1" ht="15" customHeight="1">
      <c r="C4708" s="391">
        <v>2730</v>
      </c>
      <c r="D4708" s="414" t="s">
        <v>2226</v>
      </c>
      <c r="E4708" s="417" t="s">
        <v>3178</v>
      </c>
      <c r="F4708" s="1475" t="s">
        <v>3089</v>
      </c>
      <c r="G4708" s="1476"/>
      <c r="H4708" s="1477"/>
      <c r="I4708" s="424">
        <v>37</v>
      </c>
      <c r="J4708" s="417">
        <v>0.1</v>
      </c>
      <c r="K4708" s="954">
        <f t="shared" si="48"/>
        <v>3.7</v>
      </c>
      <c r="M4708" s="271"/>
      <c r="N4708" s="271"/>
      <c r="O4708" s="271"/>
    </row>
    <row r="4709" spans="3:15" s="421" customFormat="1" ht="15" customHeight="1">
      <c r="C4709" s="391">
        <v>2731</v>
      </c>
      <c r="D4709" s="414" t="s">
        <v>2226</v>
      </c>
      <c r="E4709" s="417" t="s">
        <v>3178</v>
      </c>
      <c r="F4709" s="1475" t="s">
        <v>3089</v>
      </c>
      <c r="G4709" s="1476"/>
      <c r="H4709" s="1477"/>
      <c r="I4709" s="424">
        <v>27</v>
      </c>
      <c r="J4709" s="417">
        <v>0.1</v>
      </c>
      <c r="K4709" s="954">
        <f t="shared" si="48"/>
        <v>2.7</v>
      </c>
      <c r="M4709" s="271"/>
      <c r="N4709" s="271"/>
      <c r="O4709" s="271"/>
    </row>
    <row r="4710" spans="3:15" s="421" customFormat="1" ht="15" customHeight="1">
      <c r="C4710" s="391">
        <v>2732</v>
      </c>
      <c r="D4710" s="414" t="s">
        <v>2226</v>
      </c>
      <c r="E4710" s="417" t="s">
        <v>3178</v>
      </c>
      <c r="F4710" s="1475" t="s">
        <v>3089</v>
      </c>
      <c r="G4710" s="1476"/>
      <c r="H4710" s="1477"/>
      <c r="I4710" s="424">
        <v>32</v>
      </c>
      <c r="J4710" s="417">
        <v>0.1</v>
      </c>
      <c r="K4710" s="954">
        <f t="shared" si="48"/>
        <v>3.2</v>
      </c>
      <c r="M4710" s="271"/>
      <c r="N4710" s="271"/>
      <c r="O4710" s="271"/>
    </row>
    <row r="4711" spans="3:15" s="421" customFormat="1" ht="15" customHeight="1">
      <c r="C4711" s="391">
        <v>2733</v>
      </c>
      <c r="D4711" s="414" t="s">
        <v>2226</v>
      </c>
      <c r="E4711" s="417" t="s">
        <v>3178</v>
      </c>
      <c r="F4711" s="1475" t="s">
        <v>3089</v>
      </c>
      <c r="G4711" s="1476"/>
      <c r="H4711" s="1477"/>
      <c r="I4711" s="424">
        <v>15</v>
      </c>
      <c r="J4711" s="417">
        <v>0.1</v>
      </c>
      <c r="K4711" s="954">
        <f t="shared" si="48"/>
        <v>1.5</v>
      </c>
      <c r="M4711" s="271"/>
      <c r="N4711" s="271"/>
      <c r="O4711" s="271"/>
    </row>
    <row r="4712" spans="3:15" s="421" customFormat="1" ht="15" customHeight="1">
      <c r="C4712" s="391">
        <v>2734</v>
      </c>
      <c r="D4712" s="414" t="s">
        <v>2226</v>
      </c>
      <c r="E4712" s="417" t="s">
        <v>3179</v>
      </c>
      <c r="F4712" s="1475" t="s">
        <v>3111</v>
      </c>
      <c r="G4712" s="1476"/>
      <c r="H4712" s="1477"/>
      <c r="I4712" s="424">
        <v>8</v>
      </c>
      <c r="J4712" s="417">
        <v>0.2</v>
      </c>
      <c r="K4712" s="954">
        <f t="shared" si="48"/>
        <v>1.6</v>
      </c>
      <c r="M4712" s="271"/>
      <c r="N4712" s="271"/>
      <c r="O4712" s="271"/>
    </row>
    <row r="4713" spans="3:15" s="421" customFormat="1" ht="15" customHeight="1">
      <c r="C4713" s="391">
        <v>2735</v>
      </c>
      <c r="D4713" s="414" t="s">
        <v>2226</v>
      </c>
      <c r="E4713" s="417" t="s">
        <v>3180</v>
      </c>
      <c r="F4713" s="1475" t="s">
        <v>3092</v>
      </c>
      <c r="G4713" s="1476"/>
      <c r="H4713" s="1477"/>
      <c r="I4713" s="424">
        <v>38</v>
      </c>
      <c r="J4713" s="417">
        <v>0.2</v>
      </c>
      <c r="K4713" s="954">
        <f t="shared" si="48"/>
        <v>7.6000000000000005</v>
      </c>
      <c r="M4713" s="271"/>
      <c r="N4713" s="271"/>
      <c r="O4713" s="271"/>
    </row>
    <row r="4714" spans="3:15" s="421" customFormat="1" ht="15" customHeight="1">
      <c r="C4714" s="391">
        <v>2736</v>
      </c>
      <c r="D4714" s="414" t="s">
        <v>2226</v>
      </c>
      <c r="E4714" s="417" t="s">
        <v>3180</v>
      </c>
      <c r="F4714" s="1475" t="s">
        <v>3092</v>
      </c>
      <c r="G4714" s="1476"/>
      <c r="H4714" s="1477"/>
      <c r="I4714" s="424">
        <v>38</v>
      </c>
      <c r="J4714" s="417">
        <v>0.2</v>
      </c>
      <c r="K4714" s="954">
        <f t="shared" si="48"/>
        <v>7.6000000000000005</v>
      </c>
      <c r="M4714" s="271"/>
      <c r="N4714" s="271"/>
      <c r="O4714" s="271"/>
    </row>
    <row r="4715" spans="3:15" s="421" customFormat="1" ht="15" customHeight="1">
      <c r="C4715" s="391">
        <v>2737</v>
      </c>
      <c r="D4715" s="414" t="s">
        <v>2226</v>
      </c>
      <c r="E4715" s="417" t="s">
        <v>3180</v>
      </c>
      <c r="F4715" s="1475" t="s">
        <v>3092</v>
      </c>
      <c r="G4715" s="1476"/>
      <c r="H4715" s="1477"/>
      <c r="I4715" s="424">
        <v>37</v>
      </c>
      <c r="J4715" s="417">
        <v>0.2</v>
      </c>
      <c r="K4715" s="954">
        <f t="shared" si="48"/>
        <v>7.4</v>
      </c>
      <c r="M4715" s="271"/>
      <c r="N4715" s="271"/>
      <c r="O4715" s="271"/>
    </row>
    <row r="4716" spans="3:15" s="421" customFormat="1" ht="15" customHeight="1">
      <c r="C4716" s="391">
        <v>2738</v>
      </c>
      <c r="D4716" s="414" t="s">
        <v>2226</v>
      </c>
      <c r="E4716" s="417" t="s">
        <v>3180</v>
      </c>
      <c r="F4716" s="1475" t="s">
        <v>3092</v>
      </c>
      <c r="G4716" s="1476"/>
      <c r="H4716" s="1477"/>
      <c r="I4716" s="424">
        <v>27</v>
      </c>
      <c r="J4716" s="417">
        <v>0.2</v>
      </c>
      <c r="K4716" s="954">
        <f t="shared" si="48"/>
        <v>5.4</v>
      </c>
      <c r="M4716" s="271"/>
      <c r="N4716" s="271"/>
      <c r="O4716" s="271"/>
    </row>
    <row r="4717" spans="3:15" s="421" customFormat="1" ht="15" customHeight="1">
      <c r="C4717" s="391">
        <v>2739</v>
      </c>
      <c r="D4717" s="414" t="s">
        <v>2226</v>
      </c>
      <c r="E4717" s="417" t="s">
        <v>3180</v>
      </c>
      <c r="F4717" s="1475" t="s">
        <v>3092</v>
      </c>
      <c r="G4717" s="1476"/>
      <c r="H4717" s="1477"/>
      <c r="I4717" s="424">
        <v>32</v>
      </c>
      <c r="J4717" s="417">
        <v>0.2</v>
      </c>
      <c r="K4717" s="954">
        <f t="shared" si="48"/>
        <v>6.4</v>
      </c>
      <c r="M4717" s="271"/>
      <c r="N4717" s="271"/>
      <c r="O4717" s="271"/>
    </row>
    <row r="4718" spans="3:15" s="421" customFormat="1" ht="15" customHeight="1">
      <c r="C4718" s="391">
        <v>2740</v>
      </c>
      <c r="D4718" s="414" t="s">
        <v>2226</v>
      </c>
      <c r="E4718" s="417" t="s">
        <v>3180</v>
      </c>
      <c r="F4718" s="1475" t="s">
        <v>3092</v>
      </c>
      <c r="G4718" s="1476"/>
      <c r="H4718" s="1477"/>
      <c r="I4718" s="424">
        <v>9</v>
      </c>
      <c r="J4718" s="417">
        <v>0.2</v>
      </c>
      <c r="K4718" s="954">
        <f t="shared" si="48"/>
        <v>1.8</v>
      </c>
      <c r="M4718" s="271"/>
      <c r="N4718" s="271"/>
      <c r="O4718" s="271"/>
    </row>
    <row r="4719" spans="3:15" s="421" customFormat="1" ht="15" customHeight="1">
      <c r="C4719" s="391">
        <v>2741</v>
      </c>
      <c r="D4719" s="414" t="s">
        <v>2226</v>
      </c>
      <c r="E4719" s="417" t="s">
        <v>3180</v>
      </c>
      <c r="F4719" s="1475" t="s">
        <v>3092</v>
      </c>
      <c r="G4719" s="1476"/>
      <c r="H4719" s="1477"/>
      <c r="I4719" s="424">
        <v>80</v>
      </c>
      <c r="J4719" s="417">
        <v>0.2</v>
      </c>
      <c r="K4719" s="954">
        <f t="shared" si="48"/>
        <v>16</v>
      </c>
      <c r="M4719" s="271"/>
      <c r="N4719" s="271"/>
      <c r="O4719" s="271"/>
    </row>
    <row r="4720" spans="3:15" s="421" customFormat="1" ht="15" customHeight="1">
      <c r="C4720" s="391">
        <v>2742</v>
      </c>
      <c r="D4720" s="414" t="s">
        <v>2226</v>
      </c>
      <c r="E4720" s="417" t="s">
        <v>3180</v>
      </c>
      <c r="F4720" s="1475" t="s">
        <v>3092</v>
      </c>
      <c r="G4720" s="1476"/>
      <c r="H4720" s="1477"/>
      <c r="I4720" s="424">
        <v>80</v>
      </c>
      <c r="J4720" s="417">
        <v>0.2</v>
      </c>
      <c r="K4720" s="954">
        <f t="shared" si="48"/>
        <v>16</v>
      </c>
      <c r="M4720" s="271"/>
      <c r="N4720" s="271"/>
      <c r="O4720" s="271"/>
    </row>
    <row r="4721" spans="3:15" s="421" customFormat="1" ht="15" customHeight="1">
      <c r="C4721" s="391">
        <v>2743</v>
      </c>
      <c r="D4721" s="414" t="s">
        <v>2226</v>
      </c>
      <c r="E4721" s="417" t="s">
        <v>3180</v>
      </c>
      <c r="F4721" s="1475" t="s">
        <v>3092</v>
      </c>
      <c r="G4721" s="1476"/>
      <c r="H4721" s="1477"/>
      <c r="I4721" s="424">
        <v>54</v>
      </c>
      <c r="J4721" s="417">
        <v>0.2</v>
      </c>
      <c r="K4721" s="954">
        <f t="shared" si="48"/>
        <v>10.8</v>
      </c>
      <c r="M4721" s="271"/>
      <c r="N4721" s="271"/>
      <c r="O4721" s="271"/>
    </row>
    <row r="4722" spans="3:15" s="421" customFormat="1" ht="15" customHeight="1">
      <c r="C4722" s="391">
        <v>2744</v>
      </c>
      <c r="D4722" s="414" t="s">
        <v>2226</v>
      </c>
      <c r="E4722" s="417" t="s">
        <v>3180</v>
      </c>
      <c r="F4722" s="1475" t="s">
        <v>3092</v>
      </c>
      <c r="G4722" s="1476"/>
      <c r="H4722" s="1477"/>
      <c r="I4722" s="424">
        <v>82</v>
      </c>
      <c r="J4722" s="417">
        <v>0.2</v>
      </c>
      <c r="K4722" s="954">
        <f t="shared" si="48"/>
        <v>16.400000000000002</v>
      </c>
      <c r="M4722" s="271"/>
      <c r="N4722" s="271"/>
      <c r="O4722" s="271"/>
    </row>
    <row r="4723" spans="3:15" s="421" customFormat="1" ht="15" customHeight="1">
      <c r="C4723" s="391">
        <v>2745</v>
      </c>
      <c r="D4723" s="414" t="s">
        <v>2226</v>
      </c>
      <c r="E4723" s="417" t="s">
        <v>3180</v>
      </c>
      <c r="F4723" s="1475" t="s">
        <v>3092</v>
      </c>
      <c r="G4723" s="1476"/>
      <c r="H4723" s="1477"/>
      <c r="I4723" s="424">
        <v>64</v>
      </c>
      <c r="J4723" s="417">
        <v>0.2</v>
      </c>
      <c r="K4723" s="954">
        <f t="shared" si="48"/>
        <v>12.8</v>
      </c>
      <c r="M4723" s="271"/>
      <c r="N4723" s="271"/>
      <c r="O4723" s="271"/>
    </row>
    <row r="4724" spans="3:15" s="421" customFormat="1" ht="15" customHeight="1">
      <c r="C4724" s="391">
        <v>2746</v>
      </c>
      <c r="D4724" s="414" t="s">
        <v>2226</v>
      </c>
      <c r="E4724" s="417" t="s">
        <v>3180</v>
      </c>
      <c r="F4724" s="1475" t="s">
        <v>3092</v>
      </c>
      <c r="G4724" s="1476"/>
      <c r="H4724" s="1477"/>
      <c r="I4724" s="424">
        <v>30</v>
      </c>
      <c r="J4724" s="417">
        <v>0.2</v>
      </c>
      <c r="K4724" s="954">
        <f t="shared" si="48"/>
        <v>6</v>
      </c>
      <c r="M4724" s="271"/>
      <c r="N4724" s="271"/>
      <c r="O4724" s="271"/>
    </row>
    <row r="4725" spans="3:15" s="421" customFormat="1" ht="15" customHeight="1">
      <c r="C4725" s="391">
        <v>2747</v>
      </c>
      <c r="D4725" s="414" t="s">
        <v>2226</v>
      </c>
      <c r="E4725" s="417" t="s">
        <v>3180</v>
      </c>
      <c r="F4725" s="1475" t="s">
        <v>3092</v>
      </c>
      <c r="G4725" s="1476"/>
      <c r="H4725" s="1477"/>
      <c r="I4725" s="424">
        <v>15</v>
      </c>
      <c r="J4725" s="417">
        <v>0.2</v>
      </c>
      <c r="K4725" s="954">
        <f t="shared" si="48"/>
        <v>3</v>
      </c>
      <c r="M4725" s="271"/>
      <c r="N4725" s="271"/>
      <c r="O4725" s="271"/>
    </row>
    <row r="4726" spans="3:15" s="421" customFormat="1" ht="15" customHeight="1">
      <c r="C4726" s="391">
        <v>2748</v>
      </c>
      <c r="D4726" s="414" t="s">
        <v>2226</v>
      </c>
      <c r="E4726" s="417" t="s">
        <v>3180</v>
      </c>
      <c r="F4726" s="1475" t="s">
        <v>3092</v>
      </c>
      <c r="G4726" s="1476"/>
      <c r="H4726" s="1477"/>
      <c r="I4726" s="424">
        <v>34</v>
      </c>
      <c r="J4726" s="417">
        <v>0.2</v>
      </c>
      <c r="K4726" s="954">
        <f t="shared" si="48"/>
        <v>6.8000000000000007</v>
      </c>
      <c r="M4726" s="271"/>
      <c r="N4726" s="271"/>
      <c r="O4726" s="271"/>
    </row>
    <row r="4727" spans="3:15" s="421" customFormat="1" ht="15" customHeight="1">
      <c r="C4727" s="391">
        <v>2749</v>
      </c>
      <c r="D4727" s="414" t="s">
        <v>2226</v>
      </c>
      <c r="E4727" s="417" t="s">
        <v>3180</v>
      </c>
      <c r="F4727" s="1475" t="s">
        <v>3092</v>
      </c>
      <c r="G4727" s="1476"/>
      <c r="H4727" s="1477"/>
      <c r="I4727" s="424">
        <v>26</v>
      </c>
      <c r="J4727" s="417">
        <v>0.2</v>
      </c>
      <c r="K4727" s="954">
        <f t="shared" si="48"/>
        <v>5.2</v>
      </c>
      <c r="M4727" s="271"/>
      <c r="N4727" s="271"/>
      <c r="O4727" s="271"/>
    </row>
    <row r="4728" spans="3:15" s="421" customFormat="1" ht="15" customHeight="1">
      <c r="C4728" s="391">
        <v>2750</v>
      </c>
      <c r="D4728" s="414" t="s">
        <v>2226</v>
      </c>
      <c r="E4728" s="417" t="s">
        <v>3180</v>
      </c>
      <c r="F4728" s="1475" t="s">
        <v>3092</v>
      </c>
      <c r="G4728" s="1476"/>
      <c r="H4728" s="1477"/>
      <c r="I4728" s="424">
        <v>28</v>
      </c>
      <c r="J4728" s="417">
        <v>0.2</v>
      </c>
      <c r="K4728" s="954">
        <f t="shared" si="48"/>
        <v>5.6000000000000005</v>
      </c>
      <c r="M4728" s="271"/>
      <c r="N4728" s="271"/>
      <c r="O4728" s="271"/>
    </row>
    <row r="4729" spans="3:15" s="421" customFormat="1" ht="15" customHeight="1">
      <c r="C4729" s="391">
        <v>2751</v>
      </c>
      <c r="D4729" s="414" t="s">
        <v>2226</v>
      </c>
      <c r="E4729" s="417" t="s">
        <v>3180</v>
      </c>
      <c r="F4729" s="1475" t="s">
        <v>3092</v>
      </c>
      <c r="G4729" s="1476"/>
      <c r="H4729" s="1477"/>
      <c r="I4729" s="424">
        <v>15</v>
      </c>
      <c r="J4729" s="417">
        <v>0.2</v>
      </c>
      <c r="K4729" s="954">
        <f t="shared" si="48"/>
        <v>3</v>
      </c>
      <c r="M4729" s="271"/>
      <c r="N4729" s="271"/>
      <c r="O4729" s="271"/>
    </row>
    <row r="4730" spans="3:15" s="421" customFormat="1" ht="15" customHeight="1">
      <c r="C4730" s="391">
        <v>2752</v>
      </c>
      <c r="D4730" s="414" t="s">
        <v>2226</v>
      </c>
      <c r="E4730" s="417" t="s">
        <v>3180</v>
      </c>
      <c r="F4730" s="1475" t="s">
        <v>3092</v>
      </c>
      <c r="G4730" s="1476"/>
      <c r="H4730" s="1477"/>
      <c r="I4730" s="424">
        <v>13</v>
      </c>
      <c r="J4730" s="417">
        <v>0.2</v>
      </c>
      <c r="K4730" s="954">
        <f t="shared" si="48"/>
        <v>2.6</v>
      </c>
      <c r="M4730" s="271"/>
      <c r="N4730" s="271"/>
      <c r="O4730" s="271"/>
    </row>
    <row r="4731" spans="3:15" s="421" customFormat="1" ht="15" customHeight="1">
      <c r="C4731" s="391">
        <v>2753</v>
      </c>
      <c r="D4731" s="414" t="s">
        <v>2226</v>
      </c>
      <c r="E4731" s="417" t="s">
        <v>3180</v>
      </c>
      <c r="F4731" s="1475" t="s">
        <v>3092</v>
      </c>
      <c r="G4731" s="1476"/>
      <c r="H4731" s="1477"/>
      <c r="I4731" s="424">
        <v>38</v>
      </c>
      <c r="J4731" s="417">
        <v>0.2</v>
      </c>
      <c r="K4731" s="954">
        <f t="shared" si="48"/>
        <v>7.6000000000000005</v>
      </c>
      <c r="M4731" s="271"/>
      <c r="N4731" s="271"/>
      <c r="O4731" s="271"/>
    </row>
    <row r="4732" spans="3:15" s="421" customFormat="1" ht="15" customHeight="1">
      <c r="C4732" s="391">
        <v>2754</v>
      </c>
      <c r="D4732" s="414" t="s">
        <v>2226</v>
      </c>
      <c r="E4732" s="417" t="s">
        <v>3181</v>
      </c>
      <c r="F4732" s="1475" t="s">
        <v>3093</v>
      </c>
      <c r="G4732" s="1476"/>
      <c r="H4732" s="1477"/>
      <c r="I4732" s="424">
        <v>12</v>
      </c>
      <c r="J4732" s="417">
        <v>0.2</v>
      </c>
      <c r="K4732" s="954">
        <f t="shared" si="48"/>
        <v>2.4000000000000004</v>
      </c>
      <c r="M4732" s="271"/>
      <c r="N4732" s="271"/>
      <c r="O4732" s="271"/>
    </row>
    <row r="4733" spans="3:15" s="421" customFormat="1" ht="15" customHeight="1">
      <c r="C4733" s="391">
        <v>2755</v>
      </c>
      <c r="D4733" s="414" t="s">
        <v>2226</v>
      </c>
      <c r="E4733" s="417" t="s">
        <v>3181</v>
      </c>
      <c r="F4733" s="1475" t="s">
        <v>3093</v>
      </c>
      <c r="G4733" s="1476"/>
      <c r="H4733" s="1477"/>
      <c r="I4733" s="424">
        <v>47</v>
      </c>
      <c r="J4733" s="417">
        <v>0.2</v>
      </c>
      <c r="K4733" s="954">
        <f t="shared" si="48"/>
        <v>9.4</v>
      </c>
      <c r="M4733" s="271"/>
      <c r="N4733" s="271"/>
      <c r="O4733" s="271"/>
    </row>
    <row r="4734" spans="3:15" s="421" customFormat="1" ht="15" customHeight="1">
      <c r="C4734" s="391">
        <v>2756</v>
      </c>
      <c r="D4734" s="414" t="s">
        <v>2226</v>
      </c>
      <c r="E4734" s="417" t="s">
        <v>3181</v>
      </c>
      <c r="F4734" s="1475" t="s">
        <v>3093</v>
      </c>
      <c r="G4734" s="1476"/>
      <c r="H4734" s="1477"/>
      <c r="I4734" s="424">
        <v>358</v>
      </c>
      <c r="J4734" s="417">
        <v>0.2</v>
      </c>
      <c r="K4734" s="954">
        <f t="shared" si="48"/>
        <v>71.600000000000009</v>
      </c>
      <c r="M4734" s="271"/>
      <c r="N4734" s="271"/>
      <c r="O4734" s="271"/>
    </row>
    <row r="4735" spans="3:15" s="421" customFormat="1" ht="15" customHeight="1">
      <c r="C4735" s="391">
        <v>2757</v>
      </c>
      <c r="D4735" s="414" t="s">
        <v>2226</v>
      </c>
      <c r="E4735" s="417" t="s">
        <v>3181</v>
      </c>
      <c r="F4735" s="1475" t="s">
        <v>3093</v>
      </c>
      <c r="G4735" s="1476"/>
      <c r="H4735" s="1477"/>
      <c r="I4735" s="424">
        <v>88</v>
      </c>
      <c r="J4735" s="417">
        <v>0.2</v>
      </c>
      <c r="K4735" s="954">
        <f t="shared" si="48"/>
        <v>17.600000000000001</v>
      </c>
      <c r="M4735" s="271"/>
      <c r="N4735" s="271"/>
      <c r="O4735" s="271"/>
    </row>
    <row r="4736" spans="3:15" s="421" customFormat="1" ht="15" customHeight="1">
      <c r="C4736" s="391">
        <v>2758</v>
      </c>
      <c r="D4736" s="414" t="s">
        <v>2226</v>
      </c>
      <c r="E4736" s="417" t="s">
        <v>3181</v>
      </c>
      <c r="F4736" s="1475" t="s">
        <v>3093</v>
      </c>
      <c r="G4736" s="1476"/>
      <c r="H4736" s="1477"/>
      <c r="I4736" s="424">
        <v>126</v>
      </c>
      <c r="J4736" s="417">
        <v>0.2</v>
      </c>
      <c r="K4736" s="954">
        <f t="shared" si="48"/>
        <v>25.200000000000003</v>
      </c>
      <c r="M4736" s="271"/>
      <c r="N4736" s="271"/>
      <c r="O4736" s="271"/>
    </row>
    <row r="4737" spans="3:15" s="421" customFormat="1" ht="15" customHeight="1">
      <c r="C4737" s="391">
        <v>2759</v>
      </c>
      <c r="D4737" s="414" t="s">
        <v>2226</v>
      </c>
      <c r="E4737" s="417" t="s">
        <v>3331</v>
      </c>
      <c r="F4737" s="1475" t="s">
        <v>3094</v>
      </c>
      <c r="G4737" s="1476"/>
      <c r="H4737" s="1477"/>
      <c r="I4737" s="424">
        <v>5</v>
      </c>
      <c r="J4737" s="417">
        <v>0.2</v>
      </c>
      <c r="K4737" s="954">
        <f t="shared" si="48"/>
        <v>1</v>
      </c>
      <c r="M4737" s="271"/>
      <c r="N4737" s="271"/>
      <c r="O4737" s="271"/>
    </row>
    <row r="4738" spans="3:15" s="421" customFormat="1" ht="15" customHeight="1">
      <c r="C4738" s="391">
        <v>2760</v>
      </c>
      <c r="D4738" s="414" t="s">
        <v>2226</v>
      </c>
      <c r="E4738" s="417" t="s">
        <v>3332</v>
      </c>
      <c r="F4738" s="1475" t="s">
        <v>3114</v>
      </c>
      <c r="G4738" s="1476"/>
      <c r="H4738" s="1477"/>
      <c r="I4738" s="424">
        <v>12</v>
      </c>
      <c r="J4738" s="417">
        <v>0.2</v>
      </c>
      <c r="K4738" s="954">
        <f t="shared" si="48"/>
        <v>2.4000000000000004</v>
      </c>
      <c r="M4738" s="271"/>
      <c r="N4738" s="271"/>
      <c r="O4738" s="271"/>
    </row>
    <row r="4739" spans="3:15" s="421" customFormat="1" ht="15" customHeight="1">
      <c r="C4739" s="391">
        <v>2761</v>
      </c>
      <c r="D4739" s="414" t="s">
        <v>2226</v>
      </c>
      <c r="E4739" s="417" t="s">
        <v>3241</v>
      </c>
      <c r="F4739" s="1475" t="s">
        <v>2238</v>
      </c>
      <c r="G4739" s="1476"/>
      <c r="H4739" s="1477"/>
      <c r="I4739" s="424">
        <v>5</v>
      </c>
      <c r="J4739" s="417">
        <v>0.4</v>
      </c>
      <c r="K4739" s="954">
        <f t="shared" si="48"/>
        <v>2</v>
      </c>
      <c r="M4739" s="271"/>
      <c r="N4739" s="271"/>
      <c r="O4739" s="271"/>
    </row>
    <row r="4740" spans="3:15" s="421" customFormat="1" ht="15" customHeight="1">
      <c r="C4740" s="391">
        <v>2762</v>
      </c>
      <c r="D4740" s="414" t="s">
        <v>2226</v>
      </c>
      <c r="E4740" s="417" t="s">
        <v>3241</v>
      </c>
      <c r="F4740" s="1475" t="s">
        <v>2238</v>
      </c>
      <c r="G4740" s="1476"/>
      <c r="H4740" s="1477"/>
      <c r="I4740" s="424">
        <v>7</v>
      </c>
      <c r="J4740" s="417">
        <v>0.4</v>
      </c>
      <c r="K4740" s="954">
        <f t="shared" si="48"/>
        <v>2.8000000000000003</v>
      </c>
      <c r="M4740" s="271"/>
      <c r="N4740" s="271"/>
      <c r="O4740" s="271"/>
    </row>
    <row r="4741" spans="3:15" s="421" customFormat="1" ht="15" customHeight="1">
      <c r="C4741" s="391">
        <v>2763</v>
      </c>
      <c r="D4741" s="414" t="s">
        <v>2226</v>
      </c>
      <c r="E4741" s="417" t="s">
        <v>3291</v>
      </c>
      <c r="F4741" s="1475" t="s">
        <v>3292</v>
      </c>
      <c r="G4741" s="1476"/>
      <c r="H4741" s="1477"/>
      <c r="I4741" s="424">
        <v>3</v>
      </c>
      <c r="J4741" s="417">
        <v>0.5</v>
      </c>
      <c r="K4741" s="954">
        <f t="shared" si="48"/>
        <v>1.5</v>
      </c>
      <c r="M4741" s="271"/>
      <c r="N4741" s="271"/>
      <c r="O4741" s="271"/>
    </row>
    <row r="4742" spans="3:15" s="421" customFormat="1" ht="15" customHeight="1">
      <c r="C4742" s="391">
        <v>2764</v>
      </c>
      <c r="D4742" s="414" t="s">
        <v>2226</v>
      </c>
      <c r="E4742" s="417" t="s">
        <v>3291</v>
      </c>
      <c r="F4742" s="1475" t="s">
        <v>3292</v>
      </c>
      <c r="G4742" s="1476"/>
      <c r="H4742" s="1477"/>
      <c r="I4742" s="424">
        <v>10</v>
      </c>
      <c r="J4742" s="417">
        <v>0.4</v>
      </c>
      <c r="K4742" s="954">
        <f t="shared" si="48"/>
        <v>4</v>
      </c>
      <c r="M4742" s="271"/>
      <c r="N4742" s="271"/>
      <c r="O4742" s="271"/>
    </row>
    <row r="4743" spans="3:15" s="421" customFormat="1" ht="15" customHeight="1">
      <c r="C4743" s="391">
        <v>2765</v>
      </c>
      <c r="D4743" s="414" t="s">
        <v>2226</v>
      </c>
      <c r="E4743" s="417" t="s">
        <v>3244</v>
      </c>
      <c r="F4743" s="1475" t="s">
        <v>3245</v>
      </c>
      <c r="G4743" s="1476"/>
      <c r="H4743" s="1477"/>
      <c r="I4743" s="424">
        <v>63</v>
      </c>
      <c r="J4743" s="417">
        <v>0.4</v>
      </c>
      <c r="K4743" s="954">
        <f t="shared" si="48"/>
        <v>25.200000000000003</v>
      </c>
      <c r="M4743" s="271"/>
      <c r="N4743" s="271"/>
      <c r="O4743" s="271"/>
    </row>
    <row r="4744" spans="3:15" s="421" customFormat="1" ht="15" customHeight="1">
      <c r="C4744" s="391">
        <v>2766</v>
      </c>
      <c r="D4744" s="414" t="s">
        <v>2226</v>
      </c>
      <c r="E4744" s="417" t="s">
        <v>3191</v>
      </c>
      <c r="F4744" s="1475" t="s">
        <v>3095</v>
      </c>
      <c r="G4744" s="1476"/>
      <c r="H4744" s="1477"/>
      <c r="I4744" s="424">
        <v>5</v>
      </c>
      <c r="J4744" s="417">
        <v>0.4</v>
      </c>
      <c r="K4744" s="954">
        <f t="shared" si="48"/>
        <v>2</v>
      </c>
      <c r="M4744" s="271"/>
      <c r="N4744" s="271"/>
      <c r="O4744" s="271"/>
    </row>
    <row r="4745" spans="3:15" s="421" customFormat="1" ht="15" customHeight="1">
      <c r="C4745" s="391">
        <v>2767</v>
      </c>
      <c r="D4745" s="414" t="s">
        <v>2226</v>
      </c>
      <c r="E4745" s="417" t="s">
        <v>3191</v>
      </c>
      <c r="F4745" s="1475" t="s">
        <v>3095</v>
      </c>
      <c r="G4745" s="1476"/>
      <c r="H4745" s="1477"/>
      <c r="I4745" s="424">
        <v>5</v>
      </c>
      <c r="J4745" s="417">
        <v>0.4</v>
      </c>
      <c r="K4745" s="954">
        <f t="shared" si="48"/>
        <v>2</v>
      </c>
      <c r="M4745" s="271"/>
      <c r="N4745" s="271"/>
      <c r="O4745" s="271"/>
    </row>
    <row r="4746" spans="3:15" s="421" customFormat="1" ht="15" customHeight="1">
      <c r="C4746" s="391">
        <v>2768</v>
      </c>
      <c r="D4746" s="414" t="s">
        <v>2226</v>
      </c>
      <c r="E4746" s="417" t="s">
        <v>3192</v>
      </c>
      <c r="F4746" s="1475" t="s">
        <v>3095</v>
      </c>
      <c r="G4746" s="1476"/>
      <c r="H4746" s="1477"/>
      <c r="I4746" s="424">
        <v>7</v>
      </c>
      <c r="J4746" s="417">
        <v>0.4</v>
      </c>
      <c r="K4746" s="954">
        <f t="shared" si="48"/>
        <v>2.8000000000000003</v>
      </c>
      <c r="M4746" s="271"/>
      <c r="N4746" s="271"/>
      <c r="O4746" s="271"/>
    </row>
    <row r="4747" spans="3:15" s="421" customFormat="1" ht="15" customHeight="1">
      <c r="C4747" s="391">
        <v>2769</v>
      </c>
      <c r="D4747" s="414" t="s">
        <v>2226</v>
      </c>
      <c r="E4747" s="417" t="s">
        <v>3191</v>
      </c>
      <c r="F4747" s="1475" t="s">
        <v>3095</v>
      </c>
      <c r="G4747" s="1476"/>
      <c r="H4747" s="1477"/>
      <c r="I4747" s="424">
        <v>6</v>
      </c>
      <c r="J4747" s="417">
        <v>0.4</v>
      </c>
      <c r="K4747" s="954">
        <f t="shared" si="48"/>
        <v>2.4000000000000004</v>
      </c>
      <c r="M4747" s="271"/>
      <c r="N4747" s="271"/>
      <c r="O4747" s="271"/>
    </row>
    <row r="4748" spans="3:15" s="421" customFormat="1" ht="15" customHeight="1">
      <c r="C4748" s="391">
        <v>2770</v>
      </c>
      <c r="D4748" s="414" t="s">
        <v>2226</v>
      </c>
      <c r="E4748" s="417" t="s">
        <v>3193</v>
      </c>
      <c r="F4748" s="1475" t="s">
        <v>3194</v>
      </c>
      <c r="G4748" s="1476"/>
      <c r="H4748" s="1477"/>
      <c r="I4748" s="424">
        <v>3</v>
      </c>
      <c r="J4748" s="417">
        <v>0.4</v>
      </c>
      <c r="K4748" s="954">
        <f t="shared" si="48"/>
        <v>1.2000000000000002</v>
      </c>
      <c r="M4748" s="271"/>
      <c r="N4748" s="271"/>
      <c r="O4748" s="271"/>
    </row>
    <row r="4749" spans="3:15" s="421" customFormat="1" ht="15" customHeight="1">
      <c r="C4749" s="391">
        <v>2771</v>
      </c>
      <c r="D4749" s="414" t="s">
        <v>2226</v>
      </c>
      <c r="E4749" s="417" t="s">
        <v>3193</v>
      </c>
      <c r="F4749" s="1475" t="s">
        <v>3194</v>
      </c>
      <c r="G4749" s="1476"/>
      <c r="H4749" s="1477"/>
      <c r="I4749" s="424">
        <v>10</v>
      </c>
      <c r="J4749" s="417">
        <v>0.4</v>
      </c>
      <c r="K4749" s="954">
        <f t="shared" si="48"/>
        <v>4</v>
      </c>
      <c r="M4749" s="271"/>
      <c r="N4749" s="271"/>
      <c r="O4749" s="271"/>
    </row>
    <row r="4750" spans="3:15" s="421" customFormat="1" ht="15" customHeight="1">
      <c r="C4750" s="391">
        <v>2772</v>
      </c>
      <c r="D4750" s="414" t="s">
        <v>2226</v>
      </c>
      <c r="E4750" s="417" t="s">
        <v>3193</v>
      </c>
      <c r="F4750" s="1475" t="s">
        <v>3194</v>
      </c>
      <c r="G4750" s="1476"/>
      <c r="H4750" s="1477"/>
      <c r="I4750" s="424">
        <v>5</v>
      </c>
      <c r="J4750" s="417">
        <v>0.4</v>
      </c>
      <c r="K4750" s="954">
        <f t="shared" si="48"/>
        <v>2</v>
      </c>
      <c r="M4750" s="271"/>
      <c r="N4750" s="271"/>
      <c r="O4750" s="271"/>
    </row>
    <row r="4751" spans="3:15" s="421" customFormat="1" ht="15" customHeight="1">
      <c r="C4751" s="391">
        <v>2773</v>
      </c>
      <c r="D4751" s="414" t="s">
        <v>2226</v>
      </c>
      <c r="E4751" s="417" t="s">
        <v>3193</v>
      </c>
      <c r="F4751" s="1475" t="s">
        <v>3194</v>
      </c>
      <c r="G4751" s="1476"/>
      <c r="H4751" s="1477"/>
      <c r="I4751" s="424">
        <v>5</v>
      </c>
      <c r="J4751" s="417">
        <v>0.4</v>
      </c>
      <c r="K4751" s="954">
        <f t="shared" si="48"/>
        <v>2</v>
      </c>
      <c r="M4751" s="271"/>
      <c r="N4751" s="271"/>
      <c r="O4751" s="271"/>
    </row>
    <row r="4752" spans="3:15" s="421" customFormat="1" ht="15" customHeight="1">
      <c r="C4752" s="391">
        <v>2774</v>
      </c>
      <c r="D4752" s="414" t="s">
        <v>2226</v>
      </c>
      <c r="E4752" s="417" t="s">
        <v>3193</v>
      </c>
      <c r="F4752" s="1475" t="s">
        <v>3194</v>
      </c>
      <c r="G4752" s="1476"/>
      <c r="H4752" s="1477"/>
      <c r="I4752" s="424">
        <v>7</v>
      </c>
      <c r="J4752" s="417">
        <v>0.4</v>
      </c>
      <c r="K4752" s="954">
        <f t="shared" si="48"/>
        <v>2.8000000000000003</v>
      </c>
      <c r="M4752" s="271"/>
      <c r="N4752" s="271"/>
      <c r="O4752" s="271"/>
    </row>
    <row r="4753" spans="3:15" s="421" customFormat="1" ht="15" customHeight="1">
      <c r="C4753" s="391">
        <v>2775</v>
      </c>
      <c r="D4753" s="414" t="s">
        <v>2226</v>
      </c>
      <c r="E4753" s="417" t="s">
        <v>3193</v>
      </c>
      <c r="F4753" s="1475" t="s">
        <v>3194</v>
      </c>
      <c r="G4753" s="1476"/>
      <c r="H4753" s="1477"/>
      <c r="I4753" s="424">
        <v>24</v>
      </c>
      <c r="J4753" s="417">
        <v>0.4</v>
      </c>
      <c r="K4753" s="954">
        <f t="shared" si="48"/>
        <v>9.6000000000000014</v>
      </c>
      <c r="M4753" s="271"/>
      <c r="N4753" s="271"/>
      <c r="O4753" s="271"/>
    </row>
    <row r="4754" spans="3:15" s="421" customFormat="1" ht="15" customHeight="1">
      <c r="C4754" s="391">
        <v>2776</v>
      </c>
      <c r="D4754" s="414" t="s">
        <v>2226</v>
      </c>
      <c r="E4754" s="417" t="s">
        <v>3195</v>
      </c>
      <c r="F4754" s="1475" t="s">
        <v>1674</v>
      </c>
      <c r="G4754" s="1476"/>
      <c r="H4754" s="1477"/>
      <c r="I4754" s="424">
        <v>50</v>
      </c>
      <c r="J4754" s="417">
        <v>0.2</v>
      </c>
      <c r="K4754" s="954">
        <f t="shared" si="48"/>
        <v>10</v>
      </c>
      <c r="M4754" s="271"/>
      <c r="N4754" s="271"/>
      <c r="O4754" s="271"/>
    </row>
    <row r="4755" spans="3:15" s="421" customFormat="1" ht="15" customHeight="1">
      <c r="C4755" s="391">
        <v>2777</v>
      </c>
      <c r="D4755" s="414" t="s">
        <v>2226</v>
      </c>
      <c r="E4755" s="417" t="s">
        <v>3195</v>
      </c>
      <c r="F4755" s="1475" t="s">
        <v>1674</v>
      </c>
      <c r="G4755" s="1476"/>
      <c r="H4755" s="1477"/>
      <c r="I4755" s="424">
        <v>7</v>
      </c>
      <c r="J4755" s="417">
        <v>0.8</v>
      </c>
      <c r="K4755" s="954">
        <f t="shared" si="48"/>
        <v>5.6000000000000005</v>
      </c>
      <c r="M4755" s="271"/>
      <c r="N4755" s="271"/>
      <c r="O4755" s="271"/>
    </row>
    <row r="4756" spans="3:15" s="421" customFormat="1" ht="15" customHeight="1">
      <c r="C4756" s="391">
        <v>2778</v>
      </c>
      <c r="D4756" s="414" t="s">
        <v>2226</v>
      </c>
      <c r="E4756" s="417" t="s">
        <v>3195</v>
      </c>
      <c r="F4756" s="1475" t="s">
        <v>1674</v>
      </c>
      <c r="G4756" s="1476"/>
      <c r="H4756" s="1477"/>
      <c r="I4756" s="424">
        <v>10</v>
      </c>
      <c r="J4756" s="417">
        <v>0.8</v>
      </c>
      <c r="K4756" s="954">
        <f t="shared" si="48"/>
        <v>8</v>
      </c>
      <c r="M4756" s="271"/>
      <c r="N4756" s="271"/>
      <c r="O4756" s="271"/>
    </row>
    <row r="4757" spans="3:15" s="421" customFormat="1" ht="15" customHeight="1">
      <c r="C4757" s="391">
        <v>2779</v>
      </c>
      <c r="D4757" s="414" t="s">
        <v>2226</v>
      </c>
      <c r="E4757" s="417" t="s">
        <v>3195</v>
      </c>
      <c r="F4757" s="1475" t="s">
        <v>1674</v>
      </c>
      <c r="G4757" s="1476"/>
      <c r="H4757" s="1477"/>
      <c r="I4757" s="424">
        <v>5</v>
      </c>
      <c r="J4757" s="417">
        <v>0.8</v>
      </c>
      <c r="K4757" s="954">
        <f t="shared" si="48"/>
        <v>4</v>
      </c>
      <c r="M4757" s="271"/>
      <c r="N4757" s="271"/>
      <c r="O4757" s="271"/>
    </row>
    <row r="4758" spans="3:15" s="421" customFormat="1" ht="15" customHeight="1">
      <c r="C4758" s="391">
        <v>2780</v>
      </c>
      <c r="D4758" s="414" t="s">
        <v>2226</v>
      </c>
      <c r="E4758" s="417" t="s">
        <v>3195</v>
      </c>
      <c r="F4758" s="1475" t="s">
        <v>1674</v>
      </c>
      <c r="G4758" s="1476"/>
      <c r="H4758" s="1477"/>
      <c r="I4758" s="424">
        <v>5</v>
      </c>
      <c r="J4758" s="417">
        <v>0.8</v>
      </c>
      <c r="K4758" s="954">
        <f t="shared" si="48"/>
        <v>4</v>
      </c>
      <c r="M4758" s="271"/>
      <c r="N4758" s="271"/>
      <c r="O4758" s="271"/>
    </row>
    <row r="4759" spans="3:15" s="421" customFormat="1" ht="15" customHeight="1">
      <c r="C4759" s="391">
        <v>2781</v>
      </c>
      <c r="D4759" s="414" t="s">
        <v>2226</v>
      </c>
      <c r="E4759" s="417" t="s">
        <v>5726</v>
      </c>
      <c r="F4759" s="1475" t="s">
        <v>3352</v>
      </c>
      <c r="G4759" s="1476"/>
      <c r="H4759" s="1477"/>
      <c r="I4759" s="424">
        <v>3</v>
      </c>
      <c r="J4759" s="417">
        <v>3</v>
      </c>
      <c r="K4759" s="954">
        <f t="shared" si="48"/>
        <v>9</v>
      </c>
      <c r="M4759" s="271"/>
      <c r="N4759" s="271"/>
      <c r="O4759" s="271"/>
    </row>
    <row r="4760" spans="3:15" s="421" customFormat="1" ht="15" customHeight="1">
      <c r="C4760" s="391">
        <v>2782</v>
      </c>
      <c r="D4760" s="414" t="s">
        <v>2226</v>
      </c>
      <c r="E4760" s="417" t="s">
        <v>3196</v>
      </c>
      <c r="F4760" s="1475" t="s">
        <v>3126</v>
      </c>
      <c r="G4760" s="1476"/>
      <c r="H4760" s="1477"/>
      <c r="I4760" s="424">
        <v>63</v>
      </c>
      <c r="J4760" s="417">
        <v>0.3</v>
      </c>
      <c r="K4760" s="954">
        <f t="shared" si="48"/>
        <v>18.899999999999999</v>
      </c>
      <c r="M4760" s="271"/>
      <c r="N4760" s="271"/>
      <c r="O4760" s="271"/>
    </row>
    <row r="4761" spans="3:15" s="421" customFormat="1" ht="15" customHeight="1">
      <c r="C4761" s="391">
        <v>2783</v>
      </c>
      <c r="D4761" s="414" t="s">
        <v>2226</v>
      </c>
      <c r="E4761" s="417" t="s">
        <v>3197</v>
      </c>
      <c r="F4761" s="1475" t="s">
        <v>3137</v>
      </c>
      <c r="G4761" s="1476"/>
      <c r="H4761" s="1477"/>
      <c r="I4761" s="424">
        <v>30</v>
      </c>
      <c r="J4761" s="417">
        <v>0.3</v>
      </c>
      <c r="K4761" s="954">
        <f t="shared" si="48"/>
        <v>9</v>
      </c>
      <c r="M4761" s="271"/>
      <c r="N4761" s="271"/>
      <c r="O4761" s="271"/>
    </row>
    <row r="4762" spans="3:15" s="421" customFormat="1" ht="15" customHeight="1">
      <c r="C4762" s="391">
        <v>2784</v>
      </c>
      <c r="D4762" s="414" t="s">
        <v>2226</v>
      </c>
      <c r="E4762" s="417" t="s">
        <v>3197</v>
      </c>
      <c r="F4762" s="1475" t="s">
        <v>3137</v>
      </c>
      <c r="G4762" s="1476"/>
      <c r="H4762" s="1477"/>
      <c r="I4762" s="424">
        <v>100</v>
      </c>
      <c r="J4762" s="417">
        <v>0.6</v>
      </c>
      <c r="K4762" s="954">
        <f t="shared" ref="K4762:K4825" si="49">I4762*J4762</f>
        <v>60</v>
      </c>
      <c r="M4762" s="271"/>
      <c r="N4762" s="271"/>
      <c r="O4762" s="271"/>
    </row>
    <row r="4763" spans="3:15" s="421" customFormat="1" ht="15" customHeight="1">
      <c r="C4763" s="391">
        <v>2785</v>
      </c>
      <c r="D4763" s="414" t="s">
        <v>2226</v>
      </c>
      <c r="E4763" s="417" t="s">
        <v>3197</v>
      </c>
      <c r="F4763" s="1475" t="s">
        <v>3137</v>
      </c>
      <c r="G4763" s="1476"/>
      <c r="H4763" s="1477"/>
      <c r="I4763" s="424">
        <v>3</v>
      </c>
      <c r="J4763" s="417">
        <v>0.6</v>
      </c>
      <c r="K4763" s="954">
        <f t="shared" si="49"/>
        <v>1.7999999999999998</v>
      </c>
      <c r="M4763" s="271"/>
      <c r="N4763" s="271"/>
      <c r="O4763" s="271"/>
    </row>
    <row r="4764" spans="3:15" s="421" customFormat="1" ht="15" customHeight="1">
      <c r="C4764" s="391">
        <v>2786</v>
      </c>
      <c r="D4764" s="414" t="s">
        <v>2226</v>
      </c>
      <c r="E4764" s="417" t="s">
        <v>3197</v>
      </c>
      <c r="F4764" s="1475" t="s">
        <v>3137</v>
      </c>
      <c r="G4764" s="1476"/>
      <c r="H4764" s="1477"/>
      <c r="I4764" s="424">
        <v>65</v>
      </c>
      <c r="J4764" s="417">
        <v>0.6</v>
      </c>
      <c r="K4764" s="954">
        <f t="shared" si="49"/>
        <v>39</v>
      </c>
      <c r="M4764" s="271"/>
      <c r="N4764" s="271"/>
      <c r="O4764" s="271"/>
    </row>
    <row r="4765" spans="3:15" s="421" customFormat="1" ht="15" customHeight="1">
      <c r="C4765" s="391">
        <v>2787</v>
      </c>
      <c r="D4765" s="414" t="s">
        <v>2226</v>
      </c>
      <c r="E4765" s="417" t="s">
        <v>3197</v>
      </c>
      <c r="F4765" s="1475" t="s">
        <v>3137</v>
      </c>
      <c r="G4765" s="1476"/>
      <c r="H4765" s="1477"/>
      <c r="I4765" s="424">
        <v>10</v>
      </c>
      <c r="J4765" s="417">
        <v>0.6</v>
      </c>
      <c r="K4765" s="954">
        <f t="shared" si="49"/>
        <v>6</v>
      </c>
      <c r="M4765" s="271"/>
      <c r="N4765" s="271"/>
      <c r="O4765" s="271"/>
    </row>
    <row r="4766" spans="3:15" s="421" customFormat="1" ht="15" customHeight="1">
      <c r="C4766" s="391">
        <v>2788</v>
      </c>
      <c r="D4766" s="414" t="s">
        <v>2226</v>
      </c>
      <c r="E4766" s="417" t="s">
        <v>3197</v>
      </c>
      <c r="F4766" s="1475" t="s">
        <v>3137</v>
      </c>
      <c r="G4766" s="1476"/>
      <c r="H4766" s="1477"/>
      <c r="I4766" s="424">
        <v>5</v>
      </c>
      <c r="J4766" s="417">
        <v>0.6</v>
      </c>
      <c r="K4766" s="954">
        <f t="shared" si="49"/>
        <v>3</v>
      </c>
      <c r="M4766" s="271"/>
      <c r="N4766" s="271"/>
      <c r="O4766" s="271"/>
    </row>
    <row r="4767" spans="3:15" s="421" customFormat="1" ht="15" customHeight="1">
      <c r="C4767" s="391">
        <v>2789</v>
      </c>
      <c r="D4767" s="414" t="s">
        <v>2226</v>
      </c>
      <c r="E4767" s="417" t="s">
        <v>3197</v>
      </c>
      <c r="F4767" s="1475" t="s">
        <v>3137</v>
      </c>
      <c r="G4767" s="1476"/>
      <c r="H4767" s="1477"/>
      <c r="I4767" s="424">
        <v>5</v>
      </c>
      <c r="J4767" s="417">
        <v>0.6</v>
      </c>
      <c r="K4767" s="954">
        <f t="shared" si="49"/>
        <v>3</v>
      </c>
      <c r="M4767" s="271"/>
      <c r="N4767" s="271"/>
      <c r="O4767" s="271"/>
    </row>
    <row r="4768" spans="3:15" s="421" customFormat="1" ht="15" customHeight="1">
      <c r="C4768" s="391">
        <v>2790</v>
      </c>
      <c r="D4768" s="414" t="s">
        <v>2226</v>
      </c>
      <c r="E4768" s="417" t="s">
        <v>3197</v>
      </c>
      <c r="F4768" s="1475" t="s">
        <v>3137</v>
      </c>
      <c r="G4768" s="1476"/>
      <c r="H4768" s="1477"/>
      <c r="I4768" s="424">
        <v>7</v>
      </c>
      <c r="J4768" s="417">
        <v>0.6</v>
      </c>
      <c r="K4768" s="954">
        <f t="shared" si="49"/>
        <v>4.2</v>
      </c>
      <c r="M4768" s="271"/>
      <c r="N4768" s="271"/>
      <c r="O4768" s="271"/>
    </row>
    <row r="4769" spans="3:15" s="421" customFormat="1" ht="15" customHeight="1">
      <c r="C4769" s="391">
        <v>2791</v>
      </c>
      <c r="D4769" s="414" t="s">
        <v>2226</v>
      </c>
      <c r="E4769" s="417" t="s">
        <v>3186</v>
      </c>
      <c r="F4769" s="1475" t="s">
        <v>3100</v>
      </c>
      <c r="G4769" s="1476"/>
      <c r="H4769" s="1477"/>
      <c r="I4769" s="424">
        <v>3</v>
      </c>
      <c r="J4769" s="417">
        <v>3</v>
      </c>
      <c r="K4769" s="954">
        <f t="shared" si="49"/>
        <v>9</v>
      </c>
      <c r="M4769" s="271"/>
      <c r="N4769" s="271"/>
      <c r="O4769" s="271"/>
    </row>
    <row r="4770" spans="3:15" s="421" customFormat="1" ht="15" customHeight="1">
      <c r="C4770" s="391">
        <v>2792</v>
      </c>
      <c r="D4770" s="414" t="s">
        <v>2226</v>
      </c>
      <c r="E4770" s="417" t="s">
        <v>3186</v>
      </c>
      <c r="F4770" s="1475" t="s">
        <v>3100</v>
      </c>
      <c r="G4770" s="1476"/>
      <c r="H4770" s="1477"/>
      <c r="I4770" s="424">
        <v>10</v>
      </c>
      <c r="J4770" s="417">
        <v>3</v>
      </c>
      <c r="K4770" s="954">
        <f t="shared" si="49"/>
        <v>30</v>
      </c>
      <c r="M4770" s="271"/>
      <c r="N4770" s="271"/>
      <c r="O4770" s="271"/>
    </row>
    <row r="4771" spans="3:15" s="421" customFormat="1" ht="15" customHeight="1">
      <c r="C4771" s="391">
        <v>2793</v>
      </c>
      <c r="D4771" s="414" t="s">
        <v>2226</v>
      </c>
      <c r="E4771" s="417" t="s">
        <v>3186</v>
      </c>
      <c r="F4771" s="1475" t="s">
        <v>3100</v>
      </c>
      <c r="G4771" s="1476"/>
      <c r="H4771" s="1477"/>
      <c r="I4771" s="424">
        <v>5</v>
      </c>
      <c r="J4771" s="417">
        <v>3</v>
      </c>
      <c r="K4771" s="954">
        <f t="shared" si="49"/>
        <v>15</v>
      </c>
      <c r="M4771" s="271"/>
      <c r="N4771" s="271"/>
      <c r="O4771" s="271"/>
    </row>
    <row r="4772" spans="3:15" s="421" customFormat="1" ht="15" customHeight="1">
      <c r="C4772" s="391">
        <v>2794</v>
      </c>
      <c r="D4772" s="414" t="s">
        <v>2226</v>
      </c>
      <c r="E4772" s="417" t="s">
        <v>3285</v>
      </c>
      <c r="F4772" s="1475" t="s">
        <v>3286</v>
      </c>
      <c r="G4772" s="1476"/>
      <c r="H4772" s="1477"/>
      <c r="I4772" s="424">
        <v>1</v>
      </c>
      <c r="J4772" s="417">
        <v>0.2</v>
      </c>
      <c r="K4772" s="954">
        <f t="shared" si="49"/>
        <v>0.2</v>
      </c>
      <c r="M4772" s="271"/>
      <c r="N4772" s="271"/>
      <c r="O4772" s="271"/>
    </row>
    <row r="4773" spans="3:15" s="421" customFormat="1" ht="15" customHeight="1">
      <c r="C4773" s="391">
        <v>2795</v>
      </c>
      <c r="D4773" s="414" t="s">
        <v>2226</v>
      </c>
      <c r="E4773" s="417" t="s">
        <v>3198</v>
      </c>
      <c r="F4773" s="1475" t="s">
        <v>3127</v>
      </c>
      <c r="G4773" s="1476"/>
      <c r="H4773" s="1477"/>
      <c r="I4773" s="424">
        <v>87</v>
      </c>
      <c r="J4773" s="417">
        <v>0.2</v>
      </c>
      <c r="K4773" s="954">
        <f t="shared" si="49"/>
        <v>17.400000000000002</v>
      </c>
      <c r="M4773" s="271"/>
      <c r="N4773" s="271"/>
      <c r="O4773" s="271"/>
    </row>
    <row r="4774" spans="3:15" s="421" customFormat="1" ht="15" customHeight="1">
      <c r="C4774" s="391">
        <v>2796</v>
      </c>
      <c r="D4774" s="414" t="s">
        <v>2226</v>
      </c>
      <c r="E4774" s="417" t="s">
        <v>3199</v>
      </c>
      <c r="F4774" s="1475" t="s">
        <v>3200</v>
      </c>
      <c r="G4774" s="1476"/>
      <c r="H4774" s="1477"/>
      <c r="I4774" s="424">
        <v>30</v>
      </c>
      <c r="J4774" s="417">
        <v>2.1</v>
      </c>
      <c r="K4774" s="954">
        <f t="shared" si="49"/>
        <v>63</v>
      </c>
      <c r="M4774" s="271"/>
      <c r="N4774" s="271"/>
      <c r="O4774" s="271"/>
    </row>
    <row r="4775" spans="3:15" s="421" customFormat="1" ht="15" customHeight="1">
      <c r="C4775" s="391">
        <v>2797</v>
      </c>
      <c r="D4775" s="414" t="s">
        <v>2226</v>
      </c>
      <c r="E4775" s="417" t="s">
        <v>3199</v>
      </c>
      <c r="F4775" s="1475" t="s">
        <v>3200</v>
      </c>
      <c r="G4775" s="1476"/>
      <c r="H4775" s="1477"/>
      <c r="I4775" s="424">
        <v>3</v>
      </c>
      <c r="J4775" s="417">
        <v>0.4</v>
      </c>
      <c r="K4775" s="954">
        <f t="shared" si="49"/>
        <v>1.2000000000000002</v>
      </c>
      <c r="M4775" s="271"/>
      <c r="N4775" s="271"/>
      <c r="O4775" s="271"/>
    </row>
    <row r="4776" spans="3:15" s="421" customFormat="1" ht="15" customHeight="1">
      <c r="C4776" s="391">
        <v>2798</v>
      </c>
      <c r="D4776" s="414" t="s">
        <v>2226</v>
      </c>
      <c r="E4776" s="417" t="s">
        <v>3199</v>
      </c>
      <c r="F4776" s="1475" t="s">
        <v>3200</v>
      </c>
      <c r="G4776" s="1476"/>
      <c r="H4776" s="1477"/>
      <c r="I4776" s="424">
        <v>10</v>
      </c>
      <c r="J4776" s="417">
        <v>0.4</v>
      </c>
      <c r="K4776" s="954">
        <f t="shared" si="49"/>
        <v>4</v>
      </c>
      <c r="M4776" s="271"/>
      <c r="N4776" s="271"/>
      <c r="O4776" s="271"/>
    </row>
    <row r="4777" spans="3:15" s="421" customFormat="1" ht="15" customHeight="1">
      <c r="C4777" s="391">
        <v>2799</v>
      </c>
      <c r="D4777" s="414" t="s">
        <v>2226</v>
      </c>
      <c r="E4777" s="417" t="s">
        <v>3318</v>
      </c>
      <c r="F4777" s="1475" t="s">
        <v>3141</v>
      </c>
      <c r="G4777" s="1476"/>
      <c r="H4777" s="1477"/>
      <c r="I4777" s="424">
        <v>3</v>
      </c>
      <c r="J4777" s="417">
        <v>0.9</v>
      </c>
      <c r="K4777" s="954">
        <f t="shared" si="49"/>
        <v>2.7</v>
      </c>
      <c r="M4777" s="271"/>
      <c r="N4777" s="271"/>
      <c r="O4777" s="271"/>
    </row>
    <row r="4778" spans="3:15" s="421" customFormat="1" ht="15" customHeight="1">
      <c r="C4778" s="391">
        <v>2800</v>
      </c>
      <c r="D4778" s="414" t="s">
        <v>2226</v>
      </c>
      <c r="E4778" s="417" t="s">
        <v>3319</v>
      </c>
      <c r="F4778" s="1475" t="s">
        <v>2239</v>
      </c>
      <c r="G4778" s="1476"/>
      <c r="H4778" s="1477"/>
      <c r="I4778" s="424">
        <v>20</v>
      </c>
      <c r="J4778" s="417">
        <v>0.2</v>
      </c>
      <c r="K4778" s="954">
        <f t="shared" si="49"/>
        <v>4</v>
      </c>
      <c r="M4778" s="271"/>
      <c r="N4778" s="271"/>
      <c r="O4778" s="271"/>
    </row>
    <row r="4779" spans="3:15" s="421" customFormat="1" ht="15" customHeight="1">
      <c r="C4779" s="391">
        <v>2801</v>
      </c>
      <c r="D4779" s="414" t="s">
        <v>2226</v>
      </c>
      <c r="E4779" s="417" t="s">
        <v>3319</v>
      </c>
      <c r="F4779" s="1475" t="s">
        <v>2239</v>
      </c>
      <c r="G4779" s="1476"/>
      <c r="H4779" s="1477"/>
      <c r="I4779" s="424">
        <v>22</v>
      </c>
      <c r="J4779" s="417">
        <v>0.9</v>
      </c>
      <c r="K4779" s="954">
        <f t="shared" si="49"/>
        <v>19.8</v>
      </c>
      <c r="M4779" s="271"/>
      <c r="N4779" s="271"/>
      <c r="O4779" s="271"/>
    </row>
    <row r="4780" spans="3:15" s="421" customFormat="1" ht="15" customHeight="1">
      <c r="C4780" s="391">
        <v>2802</v>
      </c>
      <c r="D4780" s="414" t="s">
        <v>2226</v>
      </c>
      <c r="E4780" s="417" t="s">
        <v>3319</v>
      </c>
      <c r="F4780" s="1475" t="s">
        <v>2239</v>
      </c>
      <c r="G4780" s="1476"/>
      <c r="H4780" s="1477"/>
      <c r="I4780" s="424">
        <v>10</v>
      </c>
      <c r="J4780" s="417">
        <v>0.9</v>
      </c>
      <c r="K4780" s="954">
        <f t="shared" si="49"/>
        <v>9</v>
      </c>
      <c r="M4780" s="271"/>
      <c r="N4780" s="271"/>
      <c r="O4780" s="271"/>
    </row>
    <row r="4781" spans="3:15" s="421" customFormat="1" ht="15" customHeight="1">
      <c r="C4781" s="391">
        <v>2803</v>
      </c>
      <c r="D4781" s="414" t="s">
        <v>2226</v>
      </c>
      <c r="E4781" s="417" t="s">
        <v>3319</v>
      </c>
      <c r="F4781" s="1475" t="s">
        <v>2239</v>
      </c>
      <c r="G4781" s="1476"/>
      <c r="H4781" s="1477"/>
      <c r="I4781" s="424">
        <v>5</v>
      </c>
      <c r="J4781" s="417">
        <v>0.9</v>
      </c>
      <c r="K4781" s="954">
        <f t="shared" si="49"/>
        <v>4.5</v>
      </c>
      <c r="M4781" s="271"/>
      <c r="N4781" s="271"/>
      <c r="O4781" s="271"/>
    </row>
    <row r="4782" spans="3:15" s="421" customFormat="1" ht="15" customHeight="1">
      <c r="C4782" s="391">
        <v>2804</v>
      </c>
      <c r="D4782" s="414" t="s">
        <v>2226</v>
      </c>
      <c r="E4782" s="417" t="s">
        <v>3319</v>
      </c>
      <c r="F4782" s="1475" t="s">
        <v>2239</v>
      </c>
      <c r="G4782" s="1476"/>
      <c r="H4782" s="1477"/>
      <c r="I4782" s="424">
        <v>5</v>
      </c>
      <c r="J4782" s="417">
        <v>0.9</v>
      </c>
      <c r="K4782" s="954">
        <f t="shared" si="49"/>
        <v>4.5</v>
      </c>
      <c r="M4782" s="271"/>
      <c r="N4782" s="271"/>
      <c r="O4782" s="271"/>
    </row>
    <row r="4783" spans="3:15" s="421" customFormat="1" ht="15" customHeight="1">
      <c r="C4783" s="391">
        <v>2805</v>
      </c>
      <c r="D4783" s="414" t="s">
        <v>2226</v>
      </c>
      <c r="E4783" s="417" t="s">
        <v>3319</v>
      </c>
      <c r="F4783" s="1475" t="s">
        <v>2239</v>
      </c>
      <c r="G4783" s="1476"/>
      <c r="H4783" s="1477"/>
      <c r="I4783" s="424">
        <v>7</v>
      </c>
      <c r="J4783" s="417">
        <v>0.9</v>
      </c>
      <c r="K4783" s="954">
        <f t="shared" si="49"/>
        <v>6.3</v>
      </c>
      <c r="M4783" s="271"/>
      <c r="N4783" s="271"/>
      <c r="O4783" s="271"/>
    </row>
    <row r="4784" spans="3:15" s="421" customFormat="1" ht="15" customHeight="1">
      <c r="C4784" s="391">
        <v>2806</v>
      </c>
      <c r="D4784" s="414" t="s">
        <v>2226</v>
      </c>
      <c r="E4784" s="417" t="s">
        <v>3266</v>
      </c>
      <c r="F4784" s="1475" t="s">
        <v>3142</v>
      </c>
      <c r="G4784" s="1476"/>
      <c r="H4784" s="1477"/>
      <c r="I4784" s="424">
        <v>70</v>
      </c>
      <c r="J4784" s="417">
        <v>1.2</v>
      </c>
      <c r="K4784" s="954">
        <f t="shared" si="49"/>
        <v>84</v>
      </c>
      <c r="M4784" s="271"/>
      <c r="N4784" s="271"/>
      <c r="O4784" s="271"/>
    </row>
    <row r="4785" spans="3:15" s="421" customFormat="1" ht="15" customHeight="1">
      <c r="C4785" s="391">
        <v>2807</v>
      </c>
      <c r="D4785" s="414" t="s">
        <v>2226</v>
      </c>
      <c r="E4785" s="417" t="s">
        <v>3202</v>
      </c>
      <c r="F4785" s="1475" t="s">
        <v>3102</v>
      </c>
      <c r="G4785" s="1476"/>
      <c r="H4785" s="1477"/>
      <c r="I4785" s="424">
        <v>38</v>
      </c>
      <c r="J4785" s="417">
        <v>0.2</v>
      </c>
      <c r="K4785" s="954">
        <f t="shared" si="49"/>
        <v>7.6000000000000005</v>
      </c>
      <c r="M4785" s="271"/>
      <c r="N4785" s="271"/>
      <c r="O4785" s="271"/>
    </row>
    <row r="4786" spans="3:15" s="421" customFormat="1" ht="15" customHeight="1">
      <c r="C4786" s="391">
        <v>2808</v>
      </c>
      <c r="D4786" s="414" t="s">
        <v>2226</v>
      </c>
      <c r="E4786" s="417" t="s">
        <v>3202</v>
      </c>
      <c r="F4786" s="1475" t="s">
        <v>3102</v>
      </c>
      <c r="G4786" s="1476"/>
      <c r="H4786" s="1477"/>
      <c r="I4786" s="424">
        <v>38</v>
      </c>
      <c r="J4786" s="417">
        <v>0.2</v>
      </c>
      <c r="K4786" s="954">
        <f t="shared" si="49"/>
        <v>7.6000000000000005</v>
      </c>
      <c r="M4786" s="271"/>
      <c r="N4786" s="271"/>
      <c r="O4786" s="271"/>
    </row>
    <row r="4787" spans="3:15" s="421" customFormat="1" ht="15" customHeight="1">
      <c r="C4787" s="391">
        <v>2809</v>
      </c>
      <c r="D4787" s="414" t="s">
        <v>2226</v>
      </c>
      <c r="E4787" s="417" t="s">
        <v>3202</v>
      </c>
      <c r="F4787" s="1475" t="s">
        <v>3102</v>
      </c>
      <c r="G4787" s="1476"/>
      <c r="H4787" s="1477"/>
      <c r="I4787" s="424">
        <v>37</v>
      </c>
      <c r="J4787" s="417">
        <v>0.2</v>
      </c>
      <c r="K4787" s="954">
        <f t="shared" si="49"/>
        <v>7.4</v>
      </c>
      <c r="M4787" s="271"/>
      <c r="N4787" s="271"/>
      <c r="O4787" s="271"/>
    </row>
    <row r="4788" spans="3:15" s="421" customFormat="1" ht="15" customHeight="1">
      <c r="C4788" s="391">
        <v>2810</v>
      </c>
      <c r="D4788" s="414" t="s">
        <v>2226</v>
      </c>
      <c r="E4788" s="417" t="s">
        <v>3202</v>
      </c>
      <c r="F4788" s="1475" t="s">
        <v>3102</v>
      </c>
      <c r="G4788" s="1476"/>
      <c r="H4788" s="1477"/>
      <c r="I4788" s="424">
        <v>27</v>
      </c>
      <c r="J4788" s="417">
        <v>0.2</v>
      </c>
      <c r="K4788" s="954">
        <f t="shared" si="49"/>
        <v>5.4</v>
      </c>
      <c r="M4788" s="271"/>
      <c r="N4788" s="271"/>
      <c r="O4788" s="271"/>
    </row>
    <row r="4789" spans="3:15" s="421" customFormat="1" ht="15" customHeight="1">
      <c r="C4789" s="391">
        <v>2811</v>
      </c>
      <c r="D4789" s="414" t="s">
        <v>2226</v>
      </c>
      <c r="E4789" s="417" t="s">
        <v>3202</v>
      </c>
      <c r="F4789" s="1475" t="s">
        <v>3102</v>
      </c>
      <c r="G4789" s="1476"/>
      <c r="H4789" s="1477"/>
      <c r="I4789" s="424">
        <v>32</v>
      </c>
      <c r="J4789" s="417">
        <v>0.2</v>
      </c>
      <c r="K4789" s="954">
        <f t="shared" si="49"/>
        <v>6.4</v>
      </c>
      <c r="M4789" s="271"/>
      <c r="N4789" s="271"/>
      <c r="O4789" s="271"/>
    </row>
    <row r="4790" spans="3:15" s="421" customFormat="1" ht="15" customHeight="1">
      <c r="C4790" s="391">
        <v>2812</v>
      </c>
      <c r="D4790" s="414" t="s">
        <v>2226</v>
      </c>
      <c r="E4790" s="417" t="s">
        <v>3202</v>
      </c>
      <c r="F4790" s="1475" t="s">
        <v>3102</v>
      </c>
      <c r="G4790" s="1476"/>
      <c r="H4790" s="1477"/>
      <c r="I4790" s="424">
        <v>15</v>
      </c>
      <c r="J4790" s="417">
        <v>0.2</v>
      </c>
      <c r="K4790" s="954">
        <f t="shared" si="49"/>
        <v>3</v>
      </c>
      <c r="M4790" s="271"/>
      <c r="N4790" s="271"/>
      <c r="O4790" s="271"/>
    </row>
    <row r="4791" spans="3:15" s="421" customFormat="1" ht="15" customHeight="1">
      <c r="C4791" s="391">
        <v>2813</v>
      </c>
      <c r="D4791" s="414" t="s">
        <v>2226</v>
      </c>
      <c r="E4791" s="417" t="s">
        <v>3202</v>
      </c>
      <c r="F4791" s="1475" t="s">
        <v>3102</v>
      </c>
      <c r="G4791" s="1476"/>
      <c r="H4791" s="1477"/>
      <c r="I4791" s="424">
        <v>30</v>
      </c>
      <c r="J4791" s="417">
        <v>0.2</v>
      </c>
      <c r="K4791" s="954">
        <f t="shared" si="49"/>
        <v>6</v>
      </c>
      <c r="M4791" s="271"/>
      <c r="N4791" s="271"/>
      <c r="O4791" s="271"/>
    </row>
    <row r="4792" spans="3:15" s="421" customFormat="1" ht="15" customHeight="1">
      <c r="C4792" s="391">
        <v>2814</v>
      </c>
      <c r="D4792" s="414" t="s">
        <v>2226</v>
      </c>
      <c r="E4792" s="417" t="s">
        <v>3202</v>
      </c>
      <c r="F4792" s="1475" t="s">
        <v>3102</v>
      </c>
      <c r="G4792" s="1476"/>
      <c r="H4792" s="1477"/>
      <c r="I4792" s="424">
        <v>15</v>
      </c>
      <c r="J4792" s="417">
        <v>0.2</v>
      </c>
      <c r="K4792" s="954">
        <f t="shared" si="49"/>
        <v>3</v>
      </c>
      <c r="M4792" s="271"/>
      <c r="N4792" s="271"/>
      <c r="O4792" s="271"/>
    </row>
    <row r="4793" spans="3:15" s="421" customFormat="1" ht="15" customHeight="1">
      <c r="C4793" s="391">
        <v>2815</v>
      </c>
      <c r="D4793" s="414" t="s">
        <v>2226</v>
      </c>
      <c r="E4793" s="417" t="s">
        <v>3267</v>
      </c>
      <c r="F4793" s="1475" t="s">
        <v>3104</v>
      </c>
      <c r="G4793" s="1476"/>
      <c r="H4793" s="1477"/>
      <c r="I4793" s="424">
        <v>20</v>
      </c>
      <c r="J4793" s="417">
        <v>0.1</v>
      </c>
      <c r="K4793" s="954">
        <f t="shared" si="49"/>
        <v>2</v>
      </c>
      <c r="M4793" s="271"/>
      <c r="N4793" s="271"/>
      <c r="O4793" s="271"/>
    </row>
    <row r="4794" spans="3:15" s="421" customFormat="1" ht="15" customHeight="1">
      <c r="C4794" s="391">
        <v>2816</v>
      </c>
      <c r="D4794" s="414" t="s">
        <v>2226</v>
      </c>
      <c r="E4794" s="417" t="s">
        <v>3204</v>
      </c>
      <c r="F4794" s="1475" t="s">
        <v>3128</v>
      </c>
      <c r="G4794" s="1476"/>
      <c r="H4794" s="1477"/>
      <c r="I4794" s="424">
        <v>4</v>
      </c>
      <c r="J4794" s="417">
        <v>0.8</v>
      </c>
      <c r="K4794" s="954">
        <f t="shared" si="49"/>
        <v>3.2</v>
      </c>
      <c r="M4794" s="271"/>
      <c r="N4794" s="271"/>
      <c r="O4794" s="271"/>
    </row>
    <row r="4795" spans="3:15" s="421" customFormat="1" ht="15" customHeight="1">
      <c r="C4795" s="391">
        <v>2817</v>
      </c>
      <c r="D4795" s="414" t="s">
        <v>2226</v>
      </c>
      <c r="E4795" s="417" t="s">
        <v>3205</v>
      </c>
      <c r="F4795" s="1475" t="s">
        <v>3206</v>
      </c>
      <c r="G4795" s="1476"/>
      <c r="H4795" s="1477"/>
      <c r="I4795" s="424">
        <v>59</v>
      </c>
      <c r="J4795" s="417">
        <v>0.8</v>
      </c>
      <c r="K4795" s="954">
        <f t="shared" si="49"/>
        <v>47.2</v>
      </c>
      <c r="M4795" s="271"/>
      <c r="N4795" s="271"/>
      <c r="O4795" s="271"/>
    </row>
    <row r="4796" spans="3:15" s="421" customFormat="1" ht="15" customHeight="1">
      <c r="C4796" s="391">
        <v>2818</v>
      </c>
      <c r="D4796" s="414" t="s">
        <v>2226</v>
      </c>
      <c r="E4796" s="417" t="s">
        <v>3211</v>
      </c>
      <c r="F4796" s="1475" t="s">
        <v>3212</v>
      </c>
      <c r="G4796" s="1476"/>
      <c r="H4796" s="1477"/>
      <c r="I4796" s="424">
        <v>30</v>
      </c>
      <c r="J4796" s="417">
        <v>0.2</v>
      </c>
      <c r="K4796" s="954">
        <f t="shared" si="49"/>
        <v>6</v>
      </c>
      <c r="M4796" s="271"/>
      <c r="N4796" s="271"/>
      <c r="O4796" s="271"/>
    </row>
    <row r="4797" spans="3:15" s="421" customFormat="1" ht="15" customHeight="1">
      <c r="C4797" s="391">
        <v>2819</v>
      </c>
      <c r="D4797" s="414" t="s">
        <v>2226</v>
      </c>
      <c r="E4797" s="417" t="s">
        <v>3211</v>
      </c>
      <c r="F4797" s="1475" t="s">
        <v>3212</v>
      </c>
      <c r="G4797" s="1476"/>
      <c r="H4797" s="1477"/>
      <c r="I4797" s="424">
        <v>3</v>
      </c>
      <c r="J4797" s="417">
        <v>0.2</v>
      </c>
      <c r="K4797" s="954">
        <f t="shared" si="49"/>
        <v>0.60000000000000009</v>
      </c>
      <c r="M4797" s="271"/>
      <c r="N4797" s="271"/>
      <c r="O4797" s="271"/>
    </row>
    <row r="4798" spans="3:15" s="421" customFormat="1" ht="15" customHeight="1">
      <c r="C4798" s="391">
        <v>2820</v>
      </c>
      <c r="D4798" s="414" t="s">
        <v>2226</v>
      </c>
      <c r="E4798" s="417" t="s">
        <v>3211</v>
      </c>
      <c r="F4798" s="1475" t="s">
        <v>3212</v>
      </c>
      <c r="G4798" s="1476"/>
      <c r="H4798" s="1477"/>
      <c r="I4798" s="424">
        <v>190</v>
      </c>
      <c r="J4798" s="417">
        <v>0.2</v>
      </c>
      <c r="K4798" s="954">
        <f t="shared" si="49"/>
        <v>38</v>
      </c>
      <c r="M4798" s="271"/>
      <c r="N4798" s="271"/>
      <c r="O4798" s="271"/>
    </row>
    <row r="4799" spans="3:15" s="421" customFormat="1" ht="15" customHeight="1">
      <c r="C4799" s="391">
        <v>2821</v>
      </c>
      <c r="D4799" s="414" t="s">
        <v>2226</v>
      </c>
      <c r="E4799" s="417" t="s">
        <v>3211</v>
      </c>
      <c r="F4799" s="1475" t="s">
        <v>3212</v>
      </c>
      <c r="G4799" s="1476"/>
      <c r="H4799" s="1477"/>
      <c r="I4799" s="424">
        <v>5</v>
      </c>
      <c r="J4799" s="417">
        <v>0.2</v>
      </c>
      <c r="K4799" s="954">
        <f t="shared" si="49"/>
        <v>1</v>
      </c>
      <c r="M4799" s="271"/>
      <c r="N4799" s="271"/>
      <c r="O4799" s="271"/>
    </row>
    <row r="4800" spans="3:15" s="421" customFormat="1" ht="15" customHeight="1">
      <c r="C4800" s="391">
        <v>2822</v>
      </c>
      <c r="D4800" s="414" t="s">
        <v>2226</v>
      </c>
      <c r="E4800" s="417" t="s">
        <v>3213</v>
      </c>
      <c r="F4800" s="1475" t="s">
        <v>2236</v>
      </c>
      <c r="G4800" s="1476"/>
      <c r="H4800" s="1477"/>
      <c r="I4800" s="424">
        <v>15</v>
      </c>
      <c r="J4800" s="417">
        <v>0.2</v>
      </c>
      <c r="K4800" s="954">
        <f t="shared" si="49"/>
        <v>3</v>
      </c>
      <c r="M4800" s="271"/>
      <c r="N4800" s="271"/>
      <c r="O4800" s="271"/>
    </row>
    <row r="4801" spans="3:15" s="421" customFormat="1" ht="15" customHeight="1">
      <c r="C4801" s="391">
        <v>2823</v>
      </c>
      <c r="D4801" s="414" t="s">
        <v>2226</v>
      </c>
      <c r="E4801" s="417" t="s">
        <v>3213</v>
      </c>
      <c r="F4801" s="1475" t="s">
        <v>2236</v>
      </c>
      <c r="G4801" s="1476"/>
      <c r="H4801" s="1477"/>
      <c r="I4801" s="424">
        <v>83</v>
      </c>
      <c r="J4801" s="417">
        <v>0.2</v>
      </c>
      <c r="K4801" s="954">
        <f t="shared" si="49"/>
        <v>16.600000000000001</v>
      </c>
      <c r="M4801" s="271"/>
      <c r="N4801" s="271"/>
      <c r="O4801" s="271"/>
    </row>
    <row r="4802" spans="3:15" s="421" customFormat="1" ht="15" customHeight="1">
      <c r="C4802" s="391">
        <v>2824</v>
      </c>
      <c r="D4802" s="414" t="s">
        <v>2226</v>
      </c>
      <c r="E4802" s="417" t="s">
        <v>3213</v>
      </c>
      <c r="F4802" s="1475" t="s">
        <v>2236</v>
      </c>
      <c r="G4802" s="1476"/>
      <c r="H4802" s="1477"/>
      <c r="I4802" s="424">
        <v>2</v>
      </c>
      <c r="J4802" s="417">
        <v>0.2</v>
      </c>
      <c r="K4802" s="954">
        <f t="shared" si="49"/>
        <v>0.4</v>
      </c>
      <c r="M4802" s="271"/>
      <c r="N4802" s="271"/>
      <c r="O4802" s="271"/>
    </row>
    <row r="4803" spans="3:15" s="421" customFormat="1" ht="15" customHeight="1">
      <c r="C4803" s="391">
        <v>2825</v>
      </c>
      <c r="D4803" s="414" t="s">
        <v>2226</v>
      </c>
      <c r="E4803" s="417" t="s">
        <v>3213</v>
      </c>
      <c r="F4803" s="1475" t="s">
        <v>2236</v>
      </c>
      <c r="G4803" s="1476"/>
      <c r="H4803" s="1477"/>
      <c r="I4803" s="424">
        <v>1</v>
      </c>
      <c r="J4803" s="417">
        <v>0.2</v>
      </c>
      <c r="K4803" s="954">
        <f t="shared" si="49"/>
        <v>0.2</v>
      </c>
      <c r="M4803" s="271"/>
      <c r="N4803" s="271"/>
      <c r="O4803" s="271"/>
    </row>
    <row r="4804" spans="3:15" s="421" customFormat="1" ht="15" customHeight="1">
      <c r="C4804" s="391">
        <v>2826</v>
      </c>
      <c r="D4804" s="414" t="s">
        <v>2226</v>
      </c>
      <c r="E4804" s="417" t="s">
        <v>3213</v>
      </c>
      <c r="F4804" s="1475" t="s">
        <v>2236</v>
      </c>
      <c r="G4804" s="1476"/>
      <c r="H4804" s="1477"/>
      <c r="I4804" s="424">
        <v>9</v>
      </c>
      <c r="J4804" s="417">
        <v>0.2</v>
      </c>
      <c r="K4804" s="954">
        <f t="shared" si="49"/>
        <v>1.8</v>
      </c>
      <c r="M4804" s="271"/>
      <c r="N4804" s="271"/>
      <c r="O4804" s="271"/>
    </row>
    <row r="4805" spans="3:15" s="421" customFormat="1" ht="15" customHeight="1">
      <c r="C4805" s="391">
        <v>2827</v>
      </c>
      <c r="D4805" s="414" t="s">
        <v>2226</v>
      </c>
      <c r="E4805" s="417" t="s">
        <v>3213</v>
      </c>
      <c r="F4805" s="1475" t="s">
        <v>2236</v>
      </c>
      <c r="G4805" s="1476"/>
      <c r="H4805" s="1477"/>
      <c r="I4805" s="424">
        <v>5</v>
      </c>
      <c r="J4805" s="417">
        <v>0.2</v>
      </c>
      <c r="K4805" s="954">
        <f t="shared" si="49"/>
        <v>1</v>
      </c>
      <c r="M4805" s="271"/>
      <c r="N4805" s="271"/>
      <c r="O4805" s="271"/>
    </row>
    <row r="4806" spans="3:15" s="421" customFormat="1" ht="15" customHeight="1">
      <c r="C4806" s="391">
        <v>2828</v>
      </c>
      <c r="D4806" s="414" t="s">
        <v>2226</v>
      </c>
      <c r="E4806" s="417" t="s">
        <v>3213</v>
      </c>
      <c r="F4806" s="1475" t="s">
        <v>2236</v>
      </c>
      <c r="G4806" s="1476"/>
      <c r="H4806" s="1477"/>
      <c r="I4806" s="424">
        <v>7</v>
      </c>
      <c r="J4806" s="417">
        <v>0.2</v>
      </c>
      <c r="K4806" s="954">
        <f t="shared" si="49"/>
        <v>1.4000000000000001</v>
      </c>
      <c r="M4806" s="271"/>
      <c r="N4806" s="271"/>
      <c r="O4806" s="271"/>
    </row>
    <row r="4807" spans="3:15" s="421" customFormat="1" ht="15" customHeight="1">
      <c r="C4807" s="391">
        <v>2829</v>
      </c>
      <c r="D4807" s="414" t="s">
        <v>2226</v>
      </c>
      <c r="E4807" s="417" t="s">
        <v>3214</v>
      </c>
      <c r="F4807" s="1475" t="s">
        <v>3129</v>
      </c>
      <c r="G4807" s="1476"/>
      <c r="H4807" s="1477"/>
      <c r="I4807" s="424">
        <v>39</v>
      </c>
      <c r="J4807" s="417">
        <v>1</v>
      </c>
      <c r="K4807" s="954">
        <f t="shared" si="49"/>
        <v>39</v>
      </c>
      <c r="M4807" s="271"/>
      <c r="N4807" s="271"/>
      <c r="O4807" s="271"/>
    </row>
    <row r="4808" spans="3:15" s="421" customFormat="1" ht="15" customHeight="1">
      <c r="C4808" s="391">
        <v>2830</v>
      </c>
      <c r="D4808" s="414" t="s">
        <v>2226</v>
      </c>
      <c r="E4808" s="417" t="s">
        <v>3215</v>
      </c>
      <c r="F4808" s="1475" t="s">
        <v>2237</v>
      </c>
      <c r="G4808" s="1476"/>
      <c r="H4808" s="1477"/>
      <c r="I4808" s="424">
        <v>30</v>
      </c>
      <c r="J4808" s="417">
        <v>0.3</v>
      </c>
      <c r="K4808" s="954">
        <f t="shared" si="49"/>
        <v>9</v>
      </c>
      <c r="M4808" s="271"/>
      <c r="N4808" s="271"/>
      <c r="O4808" s="271"/>
    </row>
    <row r="4809" spans="3:15" s="421" customFormat="1" ht="15" customHeight="1">
      <c r="C4809" s="391">
        <v>2831</v>
      </c>
      <c r="D4809" s="414" t="s">
        <v>2226</v>
      </c>
      <c r="E4809" s="417" t="s">
        <v>3215</v>
      </c>
      <c r="F4809" s="1475" t="s">
        <v>2237</v>
      </c>
      <c r="G4809" s="1476"/>
      <c r="H4809" s="1477"/>
      <c r="I4809" s="424">
        <v>13</v>
      </c>
      <c r="J4809" s="417">
        <v>0.2</v>
      </c>
      <c r="K4809" s="954">
        <f t="shared" si="49"/>
        <v>2.6</v>
      </c>
      <c r="M4809" s="271"/>
      <c r="N4809" s="271"/>
      <c r="O4809" s="271"/>
    </row>
    <row r="4810" spans="3:15" s="421" customFormat="1" ht="15" customHeight="1">
      <c r="C4810" s="391">
        <v>2832</v>
      </c>
      <c r="D4810" s="414" t="s">
        <v>2226</v>
      </c>
      <c r="E4810" s="417" t="s">
        <v>3215</v>
      </c>
      <c r="F4810" s="1475" t="s">
        <v>2237</v>
      </c>
      <c r="G4810" s="1476"/>
      <c r="H4810" s="1477"/>
      <c r="I4810" s="424">
        <v>56</v>
      </c>
      <c r="J4810" s="417">
        <v>0.2</v>
      </c>
      <c r="K4810" s="954">
        <f t="shared" si="49"/>
        <v>11.200000000000001</v>
      </c>
      <c r="M4810" s="271"/>
      <c r="N4810" s="271"/>
      <c r="O4810" s="271"/>
    </row>
    <row r="4811" spans="3:15" s="421" customFormat="1" ht="15" customHeight="1">
      <c r="C4811" s="391">
        <v>2833</v>
      </c>
      <c r="D4811" s="414" t="s">
        <v>2226</v>
      </c>
      <c r="E4811" s="417" t="s">
        <v>3215</v>
      </c>
      <c r="F4811" s="1475" t="s">
        <v>2237</v>
      </c>
      <c r="G4811" s="1476"/>
      <c r="H4811" s="1477"/>
      <c r="I4811" s="424">
        <v>5</v>
      </c>
      <c r="J4811" s="417">
        <v>0.3</v>
      </c>
      <c r="K4811" s="954">
        <f t="shared" si="49"/>
        <v>1.5</v>
      </c>
      <c r="M4811" s="271"/>
      <c r="N4811" s="271"/>
      <c r="O4811" s="271"/>
    </row>
    <row r="4812" spans="3:15" s="421" customFormat="1" ht="15" customHeight="1">
      <c r="C4812" s="391">
        <v>2834</v>
      </c>
      <c r="D4812" s="414" t="s">
        <v>2226</v>
      </c>
      <c r="E4812" s="417" t="s">
        <v>3215</v>
      </c>
      <c r="F4812" s="1475" t="s">
        <v>2237</v>
      </c>
      <c r="G4812" s="1476"/>
      <c r="H4812" s="1477"/>
      <c r="I4812" s="424">
        <v>5</v>
      </c>
      <c r="J4812" s="417">
        <v>2.1</v>
      </c>
      <c r="K4812" s="954">
        <f t="shared" si="49"/>
        <v>10.5</v>
      </c>
      <c r="M4812" s="271"/>
      <c r="N4812" s="271"/>
      <c r="O4812" s="271"/>
    </row>
    <row r="4813" spans="3:15" s="421" customFormat="1" ht="15" customHeight="1">
      <c r="C4813" s="391">
        <v>2835</v>
      </c>
      <c r="D4813" s="414" t="s">
        <v>2226</v>
      </c>
      <c r="E4813" s="417" t="s">
        <v>3215</v>
      </c>
      <c r="F4813" s="1475" t="s">
        <v>2237</v>
      </c>
      <c r="G4813" s="1476"/>
      <c r="H4813" s="1477"/>
      <c r="I4813" s="424">
        <v>7</v>
      </c>
      <c r="J4813" s="417">
        <v>1.2</v>
      </c>
      <c r="K4813" s="954">
        <f t="shared" si="49"/>
        <v>8.4</v>
      </c>
      <c r="M4813" s="271"/>
      <c r="N4813" s="271"/>
      <c r="O4813" s="271"/>
    </row>
    <row r="4814" spans="3:15" s="421" customFormat="1" ht="15" customHeight="1">
      <c r="C4814" s="391">
        <v>2836</v>
      </c>
      <c r="D4814" s="414" t="s">
        <v>2226</v>
      </c>
      <c r="E4814" s="417" t="s">
        <v>3215</v>
      </c>
      <c r="F4814" s="1475" t="s">
        <v>3296</v>
      </c>
      <c r="G4814" s="1476"/>
      <c r="H4814" s="1477"/>
      <c r="I4814" s="424">
        <v>100</v>
      </c>
      <c r="J4814" s="417">
        <v>0.6</v>
      </c>
      <c r="K4814" s="954">
        <f t="shared" si="49"/>
        <v>60</v>
      </c>
      <c r="M4814" s="271"/>
      <c r="N4814" s="271"/>
      <c r="O4814" s="271"/>
    </row>
    <row r="4815" spans="3:15" s="421" customFormat="1" ht="15" customHeight="1">
      <c r="C4815" s="391">
        <v>2837</v>
      </c>
      <c r="D4815" s="414" t="s">
        <v>2226</v>
      </c>
      <c r="E4815" s="417" t="s">
        <v>3215</v>
      </c>
      <c r="F4815" s="1475" t="s">
        <v>3296</v>
      </c>
      <c r="G4815" s="1476"/>
      <c r="H4815" s="1477"/>
      <c r="I4815" s="424">
        <v>3</v>
      </c>
      <c r="J4815" s="417">
        <v>0.6</v>
      </c>
      <c r="K4815" s="954">
        <f t="shared" si="49"/>
        <v>1.7999999999999998</v>
      </c>
      <c r="M4815" s="271"/>
      <c r="N4815" s="271"/>
      <c r="O4815" s="271"/>
    </row>
    <row r="4816" spans="3:15" s="421" customFormat="1" ht="15" customHeight="1">
      <c r="C4816" s="391">
        <v>2838</v>
      </c>
      <c r="D4816" s="414" t="s">
        <v>2226</v>
      </c>
      <c r="E4816" s="417" t="s">
        <v>5727</v>
      </c>
      <c r="F4816" s="1475" t="s">
        <v>3353</v>
      </c>
      <c r="G4816" s="1476"/>
      <c r="H4816" s="1477"/>
      <c r="I4816" s="424">
        <v>3</v>
      </c>
      <c r="J4816" s="417">
        <v>10</v>
      </c>
      <c r="K4816" s="954">
        <f t="shared" si="49"/>
        <v>30</v>
      </c>
      <c r="M4816" s="271"/>
      <c r="N4816" s="271"/>
      <c r="O4816" s="271"/>
    </row>
    <row r="4817" spans="3:15" s="421" customFormat="1" ht="15" customHeight="1">
      <c r="C4817" s="391">
        <v>2839</v>
      </c>
      <c r="D4817" s="414" t="s">
        <v>2226</v>
      </c>
      <c r="E4817" s="417" t="s">
        <v>3187</v>
      </c>
      <c r="F4817" s="1475" t="s">
        <v>3117</v>
      </c>
      <c r="G4817" s="1476"/>
      <c r="H4817" s="1477"/>
      <c r="I4817" s="424">
        <v>14</v>
      </c>
      <c r="J4817" s="417">
        <v>0.2</v>
      </c>
      <c r="K4817" s="954">
        <f t="shared" si="49"/>
        <v>2.8000000000000003</v>
      </c>
      <c r="M4817" s="271"/>
      <c r="N4817" s="271"/>
      <c r="O4817" s="271"/>
    </row>
    <row r="4818" spans="3:15" s="421" customFormat="1" ht="15" customHeight="1">
      <c r="C4818" s="391">
        <v>2840</v>
      </c>
      <c r="D4818" s="414" t="s">
        <v>2226</v>
      </c>
      <c r="E4818" s="417" t="s">
        <v>3187</v>
      </c>
      <c r="F4818" s="1475" t="s">
        <v>3117</v>
      </c>
      <c r="G4818" s="1476"/>
      <c r="H4818" s="1477"/>
      <c r="I4818" s="424">
        <v>12</v>
      </c>
      <c r="J4818" s="417">
        <v>0.2</v>
      </c>
      <c r="K4818" s="954">
        <f t="shared" si="49"/>
        <v>2.4000000000000004</v>
      </c>
      <c r="M4818" s="271"/>
      <c r="N4818" s="271"/>
      <c r="O4818" s="271"/>
    </row>
    <row r="4819" spans="3:15" s="421" customFormat="1" ht="15" customHeight="1">
      <c r="C4819" s="391">
        <v>2841</v>
      </c>
      <c r="D4819" s="414" t="s">
        <v>2226</v>
      </c>
      <c r="E4819" s="417" t="s">
        <v>3187</v>
      </c>
      <c r="F4819" s="1475" t="s">
        <v>3117</v>
      </c>
      <c r="G4819" s="1476"/>
      <c r="H4819" s="1477"/>
      <c r="I4819" s="424">
        <v>20</v>
      </c>
      <c r="J4819" s="417">
        <v>0.5</v>
      </c>
      <c r="K4819" s="954">
        <f t="shared" si="49"/>
        <v>10</v>
      </c>
      <c r="M4819" s="271"/>
      <c r="N4819" s="271"/>
      <c r="O4819" s="271"/>
    </row>
    <row r="4820" spans="3:15" s="421" customFormat="1" ht="15" customHeight="1">
      <c r="C4820" s="391">
        <v>2842</v>
      </c>
      <c r="D4820" s="414" t="s">
        <v>2226</v>
      </c>
      <c r="E4820" s="417" t="s">
        <v>3187</v>
      </c>
      <c r="F4820" s="1475" t="s">
        <v>3117</v>
      </c>
      <c r="G4820" s="1476"/>
      <c r="H4820" s="1477"/>
      <c r="I4820" s="424">
        <v>10</v>
      </c>
      <c r="J4820" s="417">
        <v>0.5</v>
      </c>
      <c r="K4820" s="954">
        <f t="shared" si="49"/>
        <v>5</v>
      </c>
      <c r="M4820" s="271"/>
      <c r="N4820" s="271"/>
      <c r="O4820" s="271"/>
    </row>
    <row r="4821" spans="3:15" s="421" customFormat="1" ht="15" customHeight="1">
      <c r="C4821" s="391">
        <v>2843</v>
      </c>
      <c r="D4821" s="414" t="s">
        <v>2226</v>
      </c>
      <c r="E4821" s="417" t="s">
        <v>3187</v>
      </c>
      <c r="F4821" s="1475" t="s">
        <v>3117</v>
      </c>
      <c r="G4821" s="1476"/>
      <c r="H4821" s="1477"/>
      <c r="I4821" s="424">
        <v>179</v>
      </c>
      <c r="J4821" s="417">
        <v>0.5</v>
      </c>
      <c r="K4821" s="954">
        <f t="shared" si="49"/>
        <v>89.5</v>
      </c>
      <c r="M4821" s="271"/>
      <c r="N4821" s="271"/>
      <c r="O4821" s="271"/>
    </row>
    <row r="4822" spans="3:15" s="421" customFormat="1" ht="15" customHeight="1">
      <c r="C4822" s="391">
        <v>2844</v>
      </c>
      <c r="D4822" s="414" t="s">
        <v>2226</v>
      </c>
      <c r="E4822" s="417" t="s">
        <v>3187</v>
      </c>
      <c r="F4822" s="1475" t="s">
        <v>3117</v>
      </c>
      <c r="G4822" s="1476"/>
      <c r="H4822" s="1477"/>
      <c r="I4822" s="424">
        <v>10</v>
      </c>
      <c r="J4822" s="417">
        <v>0.5</v>
      </c>
      <c r="K4822" s="954">
        <f t="shared" si="49"/>
        <v>5</v>
      </c>
      <c r="M4822" s="271"/>
      <c r="N4822" s="271"/>
      <c r="O4822" s="271"/>
    </row>
    <row r="4823" spans="3:15" s="421" customFormat="1" ht="15" customHeight="1">
      <c r="C4823" s="391">
        <v>2845</v>
      </c>
      <c r="D4823" s="414" t="s">
        <v>2226</v>
      </c>
      <c r="E4823" s="417" t="s">
        <v>3187</v>
      </c>
      <c r="F4823" s="1475" t="s">
        <v>3117</v>
      </c>
      <c r="G4823" s="1476"/>
      <c r="H4823" s="1477"/>
      <c r="I4823" s="424">
        <v>176</v>
      </c>
      <c r="J4823" s="417">
        <v>0.5</v>
      </c>
      <c r="K4823" s="954">
        <f t="shared" si="49"/>
        <v>88</v>
      </c>
      <c r="M4823" s="271"/>
      <c r="N4823" s="271"/>
      <c r="O4823" s="271"/>
    </row>
    <row r="4824" spans="3:15" s="421" customFormat="1" ht="15" customHeight="1">
      <c r="C4824" s="391">
        <v>2846</v>
      </c>
      <c r="D4824" s="414" t="s">
        <v>2226</v>
      </c>
      <c r="E4824" s="417" t="s">
        <v>3187</v>
      </c>
      <c r="F4824" s="1475" t="s">
        <v>3117</v>
      </c>
      <c r="G4824" s="1476"/>
      <c r="H4824" s="1477"/>
      <c r="I4824" s="424">
        <v>10</v>
      </c>
      <c r="J4824" s="417">
        <v>0.5</v>
      </c>
      <c r="K4824" s="954">
        <f t="shared" si="49"/>
        <v>5</v>
      </c>
      <c r="M4824" s="271"/>
      <c r="N4824" s="271"/>
      <c r="O4824" s="271"/>
    </row>
    <row r="4825" spans="3:15" s="421" customFormat="1" ht="15" customHeight="1">
      <c r="C4825" s="391">
        <v>2847</v>
      </c>
      <c r="D4825" s="414" t="s">
        <v>2226</v>
      </c>
      <c r="E4825" s="417" t="s">
        <v>3188</v>
      </c>
      <c r="F4825" s="1475" t="s">
        <v>3105</v>
      </c>
      <c r="G4825" s="1476"/>
      <c r="H4825" s="1477"/>
      <c r="I4825" s="424">
        <v>38</v>
      </c>
      <c r="J4825" s="417">
        <v>0.5</v>
      </c>
      <c r="K4825" s="954">
        <f t="shared" si="49"/>
        <v>19</v>
      </c>
      <c r="M4825" s="271"/>
      <c r="N4825" s="271"/>
      <c r="O4825" s="271"/>
    </row>
    <row r="4826" spans="3:15" s="421" customFormat="1" ht="15" customHeight="1">
      <c r="C4826" s="391">
        <v>2848</v>
      </c>
      <c r="D4826" s="414" t="s">
        <v>2226</v>
      </c>
      <c r="E4826" s="417" t="s">
        <v>3188</v>
      </c>
      <c r="F4826" s="1475" t="s">
        <v>3105</v>
      </c>
      <c r="G4826" s="1476"/>
      <c r="H4826" s="1477"/>
      <c r="I4826" s="424">
        <v>38</v>
      </c>
      <c r="J4826" s="417">
        <v>0.5</v>
      </c>
      <c r="K4826" s="954">
        <f t="shared" ref="K4826:K4889" si="50">I4826*J4826</f>
        <v>19</v>
      </c>
      <c r="M4826" s="271"/>
      <c r="N4826" s="271"/>
      <c r="O4826" s="271"/>
    </row>
    <row r="4827" spans="3:15" s="421" customFormat="1" ht="15" customHeight="1">
      <c r="C4827" s="391">
        <v>2849</v>
      </c>
      <c r="D4827" s="414" t="s">
        <v>2226</v>
      </c>
      <c r="E4827" s="417" t="s">
        <v>3188</v>
      </c>
      <c r="F4827" s="1475" t="s">
        <v>3105</v>
      </c>
      <c r="G4827" s="1476"/>
      <c r="H4827" s="1477"/>
      <c r="I4827" s="424">
        <v>37</v>
      </c>
      <c r="J4827" s="417">
        <v>0.5</v>
      </c>
      <c r="K4827" s="954">
        <f t="shared" si="50"/>
        <v>18.5</v>
      </c>
      <c r="M4827" s="271"/>
      <c r="N4827" s="271"/>
      <c r="O4827" s="271"/>
    </row>
    <row r="4828" spans="3:15" s="421" customFormat="1" ht="15" customHeight="1">
      <c r="C4828" s="391">
        <v>2850</v>
      </c>
      <c r="D4828" s="414" t="s">
        <v>2226</v>
      </c>
      <c r="E4828" s="417" t="s">
        <v>3188</v>
      </c>
      <c r="F4828" s="1475" t="s">
        <v>3105</v>
      </c>
      <c r="G4828" s="1476"/>
      <c r="H4828" s="1477"/>
      <c r="I4828" s="424">
        <v>27</v>
      </c>
      <c r="J4828" s="417">
        <v>0.5</v>
      </c>
      <c r="K4828" s="954">
        <f t="shared" si="50"/>
        <v>13.5</v>
      </c>
      <c r="M4828" s="271"/>
      <c r="N4828" s="271"/>
      <c r="O4828" s="271"/>
    </row>
    <row r="4829" spans="3:15" s="421" customFormat="1" ht="15" customHeight="1">
      <c r="C4829" s="391">
        <v>2851</v>
      </c>
      <c r="D4829" s="414" t="s">
        <v>2226</v>
      </c>
      <c r="E4829" s="417" t="s">
        <v>3188</v>
      </c>
      <c r="F4829" s="1475" t="s">
        <v>3105</v>
      </c>
      <c r="G4829" s="1476"/>
      <c r="H4829" s="1477"/>
      <c r="I4829" s="424">
        <v>32</v>
      </c>
      <c r="J4829" s="417">
        <v>0.5</v>
      </c>
      <c r="K4829" s="954">
        <f t="shared" si="50"/>
        <v>16</v>
      </c>
      <c r="M4829" s="271"/>
      <c r="N4829" s="271"/>
      <c r="O4829" s="271"/>
    </row>
    <row r="4830" spans="3:15" s="421" customFormat="1" ht="15" customHeight="1">
      <c r="C4830" s="391">
        <v>2852</v>
      </c>
      <c r="D4830" s="414" t="s">
        <v>2226</v>
      </c>
      <c r="E4830" s="417" t="s">
        <v>3188</v>
      </c>
      <c r="F4830" s="1475" t="s">
        <v>3105</v>
      </c>
      <c r="G4830" s="1476"/>
      <c r="H4830" s="1477"/>
      <c r="I4830" s="424">
        <v>6</v>
      </c>
      <c r="J4830" s="417">
        <v>0.5</v>
      </c>
      <c r="K4830" s="954">
        <f t="shared" si="50"/>
        <v>3</v>
      </c>
      <c r="M4830" s="271"/>
      <c r="N4830" s="271"/>
      <c r="O4830" s="271"/>
    </row>
    <row r="4831" spans="3:15" s="421" customFormat="1" ht="15" customHeight="1">
      <c r="C4831" s="391">
        <v>2853</v>
      </c>
      <c r="D4831" s="414" t="s">
        <v>2226</v>
      </c>
      <c r="E4831" s="417" t="s">
        <v>3216</v>
      </c>
      <c r="F4831" s="1475" t="s">
        <v>3119</v>
      </c>
      <c r="G4831" s="1476"/>
      <c r="H4831" s="1477"/>
      <c r="I4831" s="424">
        <v>30</v>
      </c>
      <c r="J4831" s="417">
        <v>0.6</v>
      </c>
      <c r="K4831" s="954">
        <f t="shared" si="50"/>
        <v>18</v>
      </c>
      <c r="M4831" s="271"/>
      <c r="N4831" s="271"/>
      <c r="O4831" s="271"/>
    </row>
    <row r="4832" spans="3:15" s="421" customFormat="1" ht="15" customHeight="1">
      <c r="C4832" s="391">
        <v>2854</v>
      </c>
      <c r="D4832" s="414" t="s">
        <v>2226</v>
      </c>
      <c r="E4832" s="417" t="s">
        <v>3349</v>
      </c>
      <c r="F4832" s="1475" t="s">
        <v>3350</v>
      </c>
      <c r="G4832" s="1476"/>
      <c r="H4832" s="1477"/>
      <c r="I4832" s="424">
        <v>1</v>
      </c>
      <c r="J4832" s="417">
        <v>0.5</v>
      </c>
      <c r="K4832" s="954">
        <f t="shared" si="50"/>
        <v>0.5</v>
      </c>
      <c r="M4832" s="271"/>
      <c r="N4832" s="271"/>
      <c r="O4832" s="271"/>
    </row>
    <row r="4833" spans="3:15" s="421" customFormat="1" ht="15" customHeight="1">
      <c r="C4833" s="391">
        <v>2855</v>
      </c>
      <c r="D4833" s="414" t="s">
        <v>2226</v>
      </c>
      <c r="E4833" s="417" t="s">
        <v>5728</v>
      </c>
      <c r="F4833" s="1475" t="s">
        <v>3123</v>
      </c>
      <c r="G4833" s="1476"/>
      <c r="H4833" s="1477"/>
      <c r="I4833" s="424">
        <v>1</v>
      </c>
      <c r="J4833" s="417">
        <v>0.8</v>
      </c>
      <c r="K4833" s="954">
        <f t="shared" si="50"/>
        <v>0.8</v>
      </c>
      <c r="M4833" s="271"/>
      <c r="N4833" s="271"/>
      <c r="O4833" s="271"/>
    </row>
    <row r="4834" spans="3:15" s="421" customFormat="1" ht="15" customHeight="1">
      <c r="C4834" s="391">
        <v>2856</v>
      </c>
      <c r="D4834" s="414" t="s">
        <v>5729</v>
      </c>
      <c r="E4834" s="417" t="s">
        <v>3160</v>
      </c>
      <c r="F4834" s="1475" t="s">
        <v>2229</v>
      </c>
      <c r="G4834" s="1476"/>
      <c r="H4834" s="1477"/>
      <c r="I4834" s="424">
        <v>41</v>
      </c>
      <c r="J4834" s="417">
        <v>2</v>
      </c>
      <c r="K4834" s="954">
        <f t="shared" si="50"/>
        <v>82</v>
      </c>
      <c r="M4834" s="271"/>
      <c r="N4834" s="271"/>
      <c r="O4834" s="271"/>
    </row>
    <row r="4835" spans="3:15" s="421" customFormat="1" ht="15" customHeight="1">
      <c r="C4835" s="391">
        <v>2857</v>
      </c>
      <c r="D4835" s="414" t="s">
        <v>5729</v>
      </c>
      <c r="E4835" s="417" t="s">
        <v>3160</v>
      </c>
      <c r="F4835" s="1475" t="s">
        <v>2229</v>
      </c>
      <c r="G4835" s="1476"/>
      <c r="H4835" s="1477"/>
      <c r="I4835" s="424">
        <v>4</v>
      </c>
      <c r="J4835" s="417">
        <v>2</v>
      </c>
      <c r="K4835" s="954">
        <f t="shared" si="50"/>
        <v>8</v>
      </c>
      <c r="M4835" s="271"/>
      <c r="N4835" s="271"/>
      <c r="O4835" s="271"/>
    </row>
    <row r="4836" spans="3:15" s="421" customFormat="1" ht="15" customHeight="1">
      <c r="C4836" s="391">
        <v>2858</v>
      </c>
      <c r="D4836" s="414" t="s">
        <v>5729</v>
      </c>
      <c r="E4836" s="417" t="s">
        <v>3151</v>
      </c>
      <c r="F4836" s="1475" t="s">
        <v>2230</v>
      </c>
      <c r="G4836" s="1476"/>
      <c r="H4836" s="1477"/>
      <c r="I4836" s="424">
        <v>25</v>
      </c>
      <c r="J4836" s="417">
        <v>2</v>
      </c>
      <c r="K4836" s="954">
        <f t="shared" si="50"/>
        <v>50</v>
      </c>
      <c r="M4836" s="271"/>
      <c r="N4836" s="271"/>
      <c r="O4836" s="271"/>
    </row>
    <row r="4837" spans="3:15" s="421" customFormat="1" ht="15" customHeight="1">
      <c r="C4837" s="391">
        <v>2859</v>
      </c>
      <c r="D4837" s="414" t="s">
        <v>5729</v>
      </c>
      <c r="E4837" s="417" t="s">
        <v>3151</v>
      </c>
      <c r="F4837" s="1475" t="s">
        <v>2230</v>
      </c>
      <c r="G4837" s="1476"/>
      <c r="H4837" s="1477"/>
      <c r="I4837" s="424">
        <v>16</v>
      </c>
      <c r="J4837" s="417">
        <v>2</v>
      </c>
      <c r="K4837" s="954">
        <f t="shared" si="50"/>
        <v>32</v>
      </c>
      <c r="M4837" s="271"/>
      <c r="N4837" s="271"/>
      <c r="O4837" s="271"/>
    </row>
    <row r="4838" spans="3:15" s="421" customFormat="1" ht="15" customHeight="1">
      <c r="C4838" s="391">
        <v>2860</v>
      </c>
      <c r="D4838" s="414" t="s">
        <v>5729</v>
      </c>
      <c r="E4838" s="417" t="s">
        <v>3151</v>
      </c>
      <c r="F4838" s="1475" t="s">
        <v>2230</v>
      </c>
      <c r="G4838" s="1476"/>
      <c r="H4838" s="1477"/>
      <c r="I4838" s="424">
        <v>8</v>
      </c>
      <c r="J4838" s="417">
        <v>2</v>
      </c>
      <c r="K4838" s="954">
        <f t="shared" si="50"/>
        <v>16</v>
      </c>
      <c r="M4838" s="271"/>
      <c r="N4838" s="271"/>
      <c r="O4838" s="271"/>
    </row>
    <row r="4839" spans="3:15" s="421" customFormat="1" ht="15" customHeight="1">
      <c r="C4839" s="391">
        <v>2861</v>
      </c>
      <c r="D4839" s="414" t="s">
        <v>5729</v>
      </c>
      <c r="E4839" s="417" t="s">
        <v>3161</v>
      </c>
      <c r="F4839" s="1475" t="s">
        <v>2231</v>
      </c>
      <c r="G4839" s="1476"/>
      <c r="H4839" s="1477"/>
      <c r="I4839" s="424">
        <v>35</v>
      </c>
      <c r="J4839" s="417">
        <v>2</v>
      </c>
      <c r="K4839" s="954">
        <f t="shared" si="50"/>
        <v>70</v>
      </c>
      <c r="M4839" s="271"/>
      <c r="N4839" s="271"/>
      <c r="O4839" s="271"/>
    </row>
    <row r="4840" spans="3:15" s="421" customFormat="1" ht="15" customHeight="1">
      <c r="C4840" s="391">
        <v>2862</v>
      </c>
      <c r="D4840" s="414" t="s">
        <v>5729</v>
      </c>
      <c r="E4840" s="417" t="s">
        <v>3161</v>
      </c>
      <c r="F4840" s="1475" t="s">
        <v>2231</v>
      </c>
      <c r="G4840" s="1476"/>
      <c r="H4840" s="1477"/>
      <c r="I4840" s="424">
        <v>24</v>
      </c>
      <c r="J4840" s="417">
        <v>2</v>
      </c>
      <c r="K4840" s="954">
        <f t="shared" si="50"/>
        <v>48</v>
      </c>
      <c r="M4840" s="271"/>
      <c r="N4840" s="271"/>
      <c r="O4840" s="271"/>
    </row>
    <row r="4841" spans="3:15" s="421" customFormat="1" ht="15" customHeight="1">
      <c r="C4841" s="391">
        <v>2863</v>
      </c>
      <c r="D4841" s="414" t="s">
        <v>5729</v>
      </c>
      <c r="E4841" s="417" t="s">
        <v>3161</v>
      </c>
      <c r="F4841" s="1475" t="s">
        <v>2231</v>
      </c>
      <c r="G4841" s="1476"/>
      <c r="H4841" s="1477"/>
      <c r="I4841" s="424">
        <v>5</v>
      </c>
      <c r="J4841" s="417">
        <v>2</v>
      </c>
      <c r="K4841" s="954">
        <f t="shared" si="50"/>
        <v>10</v>
      </c>
      <c r="M4841" s="271"/>
      <c r="N4841" s="271"/>
      <c r="O4841" s="271"/>
    </row>
    <row r="4842" spans="3:15" s="421" customFormat="1" ht="15" customHeight="1">
      <c r="C4842" s="391">
        <v>2864</v>
      </c>
      <c r="D4842" s="414" t="s">
        <v>5729</v>
      </c>
      <c r="E4842" s="417" t="s">
        <v>3162</v>
      </c>
      <c r="F4842" s="1475" t="s">
        <v>2232</v>
      </c>
      <c r="G4842" s="1476"/>
      <c r="H4842" s="1477"/>
      <c r="I4842" s="424">
        <v>26</v>
      </c>
      <c r="J4842" s="417">
        <v>2</v>
      </c>
      <c r="K4842" s="954">
        <f t="shared" si="50"/>
        <v>52</v>
      </c>
      <c r="M4842" s="271"/>
      <c r="N4842" s="271"/>
      <c r="O4842" s="271"/>
    </row>
    <row r="4843" spans="3:15" s="421" customFormat="1" ht="15" customHeight="1">
      <c r="C4843" s="391">
        <v>2865</v>
      </c>
      <c r="D4843" s="414" t="s">
        <v>5729</v>
      </c>
      <c r="E4843" s="417" t="s">
        <v>3162</v>
      </c>
      <c r="F4843" s="1475" t="s">
        <v>2232</v>
      </c>
      <c r="G4843" s="1476"/>
      <c r="H4843" s="1477"/>
      <c r="I4843" s="424">
        <v>35</v>
      </c>
      <c r="J4843" s="417">
        <v>2</v>
      </c>
      <c r="K4843" s="954">
        <f t="shared" si="50"/>
        <v>70</v>
      </c>
      <c r="M4843" s="271"/>
      <c r="N4843" s="271"/>
      <c r="O4843" s="271"/>
    </row>
    <row r="4844" spans="3:15" s="421" customFormat="1" ht="15" customHeight="1">
      <c r="C4844" s="391">
        <v>2866</v>
      </c>
      <c r="D4844" s="414" t="s">
        <v>5729</v>
      </c>
      <c r="E4844" s="417" t="s">
        <v>3162</v>
      </c>
      <c r="F4844" s="1475" t="s">
        <v>2232</v>
      </c>
      <c r="G4844" s="1476"/>
      <c r="H4844" s="1477"/>
      <c r="I4844" s="424">
        <v>5</v>
      </c>
      <c r="J4844" s="417">
        <v>2</v>
      </c>
      <c r="K4844" s="954">
        <f t="shared" si="50"/>
        <v>10</v>
      </c>
      <c r="M4844" s="271"/>
      <c r="N4844" s="271"/>
      <c r="O4844" s="271"/>
    </row>
    <row r="4845" spans="3:15" s="421" customFormat="1" ht="15" customHeight="1">
      <c r="C4845" s="391">
        <v>2867</v>
      </c>
      <c r="D4845" s="414" t="s">
        <v>5729</v>
      </c>
      <c r="E4845" s="417" t="s">
        <v>3162</v>
      </c>
      <c r="F4845" s="1475" t="s">
        <v>2232</v>
      </c>
      <c r="G4845" s="1476"/>
      <c r="H4845" s="1477"/>
      <c r="I4845" s="424">
        <v>5</v>
      </c>
      <c r="J4845" s="417">
        <v>2</v>
      </c>
      <c r="K4845" s="954">
        <f t="shared" si="50"/>
        <v>10</v>
      </c>
      <c r="M4845" s="271"/>
      <c r="N4845" s="271"/>
      <c r="O4845" s="271"/>
    </row>
    <row r="4846" spans="3:15" s="421" customFormat="1" ht="15" customHeight="1">
      <c r="C4846" s="391">
        <v>2868</v>
      </c>
      <c r="D4846" s="414" t="s">
        <v>5729</v>
      </c>
      <c r="E4846" s="417" t="s">
        <v>3228</v>
      </c>
      <c r="F4846" s="1475" t="s">
        <v>2234</v>
      </c>
      <c r="G4846" s="1476"/>
      <c r="H4846" s="1477"/>
      <c r="I4846" s="424">
        <v>31</v>
      </c>
      <c r="J4846" s="417">
        <v>2</v>
      </c>
      <c r="K4846" s="954">
        <f t="shared" si="50"/>
        <v>62</v>
      </c>
      <c r="M4846" s="271"/>
      <c r="N4846" s="271"/>
      <c r="O4846" s="271"/>
    </row>
    <row r="4847" spans="3:15" s="421" customFormat="1" ht="15" customHeight="1">
      <c r="C4847" s="391">
        <v>2869</v>
      </c>
      <c r="D4847" s="414" t="s">
        <v>5729</v>
      </c>
      <c r="E4847" s="417" t="s">
        <v>3234</v>
      </c>
      <c r="F4847" s="1475" t="s">
        <v>3148</v>
      </c>
      <c r="G4847" s="1476"/>
      <c r="H4847" s="1477"/>
      <c r="I4847" s="424">
        <v>25</v>
      </c>
      <c r="J4847" s="417">
        <v>3</v>
      </c>
      <c r="K4847" s="954">
        <f t="shared" si="50"/>
        <v>75</v>
      </c>
      <c r="M4847" s="271"/>
      <c r="N4847" s="271"/>
      <c r="O4847" s="271"/>
    </row>
    <row r="4848" spans="3:15" s="421" customFormat="1" ht="15" customHeight="1">
      <c r="C4848" s="391">
        <v>2870</v>
      </c>
      <c r="D4848" s="414" t="s">
        <v>5729</v>
      </c>
      <c r="E4848" s="417" t="s">
        <v>3173</v>
      </c>
      <c r="F4848" s="1475" t="s">
        <v>3125</v>
      </c>
      <c r="G4848" s="1476"/>
      <c r="H4848" s="1477"/>
      <c r="I4848" s="424">
        <v>25</v>
      </c>
      <c r="J4848" s="417">
        <v>0.1</v>
      </c>
      <c r="K4848" s="954">
        <f t="shared" si="50"/>
        <v>2.5</v>
      </c>
      <c r="M4848" s="271"/>
      <c r="N4848" s="271"/>
      <c r="O4848" s="271"/>
    </row>
    <row r="4849" spans="3:15" s="421" customFormat="1" ht="15" customHeight="1">
      <c r="C4849" s="391">
        <v>2871</v>
      </c>
      <c r="D4849" s="414" t="s">
        <v>5729</v>
      </c>
      <c r="E4849" s="417" t="s">
        <v>3174</v>
      </c>
      <c r="F4849" s="1475" t="s">
        <v>3108</v>
      </c>
      <c r="G4849" s="1476"/>
      <c r="H4849" s="1477"/>
      <c r="I4849" s="424">
        <v>60</v>
      </c>
      <c r="J4849" s="417">
        <v>0.1</v>
      </c>
      <c r="K4849" s="954">
        <f t="shared" si="50"/>
        <v>6</v>
      </c>
      <c r="M4849" s="271"/>
      <c r="N4849" s="271"/>
      <c r="O4849" s="271"/>
    </row>
    <row r="4850" spans="3:15" s="421" customFormat="1" ht="15" customHeight="1">
      <c r="C4850" s="391">
        <v>2872</v>
      </c>
      <c r="D4850" s="414" t="s">
        <v>5729</v>
      </c>
      <c r="E4850" s="417" t="s">
        <v>3174</v>
      </c>
      <c r="F4850" s="1475" t="s">
        <v>3108</v>
      </c>
      <c r="G4850" s="1476"/>
      <c r="H4850" s="1477"/>
      <c r="I4850" s="424">
        <v>15</v>
      </c>
      <c r="J4850" s="417">
        <v>0.1</v>
      </c>
      <c r="K4850" s="954">
        <f t="shared" si="50"/>
        <v>1.5</v>
      </c>
      <c r="M4850" s="271"/>
      <c r="N4850" s="271"/>
      <c r="O4850" s="271"/>
    </row>
    <row r="4851" spans="3:15" s="421" customFormat="1" ht="15" customHeight="1">
      <c r="C4851" s="391">
        <v>2873</v>
      </c>
      <c r="D4851" s="414" t="s">
        <v>5729</v>
      </c>
      <c r="E4851" s="417" t="s">
        <v>3176</v>
      </c>
      <c r="F4851" s="1475" t="s">
        <v>3110</v>
      </c>
      <c r="G4851" s="1476"/>
      <c r="H4851" s="1477"/>
      <c r="I4851" s="424">
        <v>16</v>
      </c>
      <c r="J4851" s="417">
        <v>0.1</v>
      </c>
      <c r="K4851" s="954">
        <f t="shared" si="50"/>
        <v>1.6</v>
      </c>
      <c r="M4851" s="271"/>
      <c r="N4851" s="271"/>
      <c r="O4851" s="271"/>
    </row>
    <row r="4852" spans="3:15" s="421" customFormat="1" ht="15" customHeight="1">
      <c r="C4852" s="391">
        <v>2874</v>
      </c>
      <c r="D4852" s="414" t="s">
        <v>5729</v>
      </c>
      <c r="E4852" s="417" t="s">
        <v>3178</v>
      </c>
      <c r="F4852" s="1475" t="s">
        <v>3089</v>
      </c>
      <c r="G4852" s="1476"/>
      <c r="H4852" s="1477"/>
      <c r="I4852" s="424">
        <v>38</v>
      </c>
      <c r="J4852" s="417">
        <v>0.1</v>
      </c>
      <c r="K4852" s="954">
        <f t="shared" si="50"/>
        <v>3.8000000000000003</v>
      </c>
      <c r="M4852" s="271"/>
      <c r="N4852" s="271"/>
      <c r="O4852" s="271"/>
    </row>
    <row r="4853" spans="3:15" s="421" customFormat="1" ht="15" customHeight="1">
      <c r="C4853" s="391">
        <v>2875</v>
      </c>
      <c r="D4853" s="414" t="s">
        <v>5729</v>
      </c>
      <c r="E4853" s="417" t="s">
        <v>3178</v>
      </c>
      <c r="F4853" s="1475" t="s">
        <v>3089</v>
      </c>
      <c r="G4853" s="1476"/>
      <c r="H4853" s="1477"/>
      <c r="I4853" s="424">
        <v>29</v>
      </c>
      <c r="J4853" s="417">
        <v>0.1</v>
      </c>
      <c r="K4853" s="954">
        <f t="shared" si="50"/>
        <v>2.9000000000000004</v>
      </c>
      <c r="M4853" s="271"/>
      <c r="N4853" s="271"/>
      <c r="O4853" s="271"/>
    </row>
    <row r="4854" spans="3:15" s="421" customFormat="1" ht="15" customHeight="1">
      <c r="C4854" s="391">
        <v>2876</v>
      </c>
      <c r="D4854" s="414" t="s">
        <v>5729</v>
      </c>
      <c r="E4854" s="417" t="s">
        <v>3179</v>
      </c>
      <c r="F4854" s="1475" t="s">
        <v>3111</v>
      </c>
      <c r="G4854" s="1476"/>
      <c r="H4854" s="1477"/>
      <c r="I4854" s="424">
        <v>55</v>
      </c>
      <c r="J4854" s="417">
        <v>0.2</v>
      </c>
      <c r="K4854" s="954">
        <f t="shared" si="50"/>
        <v>11</v>
      </c>
      <c r="M4854" s="271"/>
      <c r="N4854" s="271"/>
      <c r="O4854" s="271"/>
    </row>
    <row r="4855" spans="3:15" s="421" customFormat="1" ht="15" customHeight="1">
      <c r="C4855" s="391">
        <v>2877</v>
      </c>
      <c r="D4855" s="414" t="s">
        <v>5729</v>
      </c>
      <c r="E4855" s="417" t="s">
        <v>3180</v>
      </c>
      <c r="F4855" s="1475" t="s">
        <v>3092</v>
      </c>
      <c r="G4855" s="1476"/>
      <c r="H4855" s="1477"/>
      <c r="I4855" s="424">
        <v>57</v>
      </c>
      <c r="J4855" s="417">
        <v>0.2</v>
      </c>
      <c r="K4855" s="954">
        <f t="shared" si="50"/>
        <v>11.4</v>
      </c>
      <c r="M4855" s="271"/>
      <c r="N4855" s="271"/>
      <c r="O4855" s="271"/>
    </row>
    <row r="4856" spans="3:15" s="421" customFormat="1" ht="15" customHeight="1">
      <c r="C4856" s="391">
        <v>2878</v>
      </c>
      <c r="D4856" s="414" t="s">
        <v>5729</v>
      </c>
      <c r="E4856" s="417" t="s">
        <v>3180</v>
      </c>
      <c r="F4856" s="1475" t="s">
        <v>3092</v>
      </c>
      <c r="G4856" s="1476"/>
      <c r="H4856" s="1477"/>
      <c r="I4856" s="424">
        <v>132</v>
      </c>
      <c r="J4856" s="417">
        <v>0.2</v>
      </c>
      <c r="K4856" s="954">
        <f t="shared" si="50"/>
        <v>26.400000000000002</v>
      </c>
      <c r="M4856" s="271"/>
      <c r="N4856" s="271"/>
      <c r="O4856" s="271"/>
    </row>
    <row r="4857" spans="3:15" s="421" customFormat="1" ht="15" customHeight="1">
      <c r="C4857" s="391">
        <v>2879</v>
      </c>
      <c r="D4857" s="414" t="s">
        <v>5729</v>
      </c>
      <c r="E4857" s="417" t="s">
        <v>3180</v>
      </c>
      <c r="F4857" s="1475" t="s">
        <v>3092</v>
      </c>
      <c r="G4857" s="1476"/>
      <c r="H4857" s="1477"/>
      <c r="I4857" s="424">
        <v>15</v>
      </c>
      <c r="J4857" s="417">
        <v>0.2</v>
      </c>
      <c r="K4857" s="954">
        <f t="shared" si="50"/>
        <v>3</v>
      </c>
      <c r="M4857" s="271"/>
      <c r="N4857" s="271"/>
      <c r="O4857" s="271"/>
    </row>
    <row r="4858" spans="3:15" s="421" customFormat="1" ht="15" customHeight="1">
      <c r="C4858" s="391">
        <v>2880</v>
      </c>
      <c r="D4858" s="414" t="s">
        <v>5729</v>
      </c>
      <c r="E4858" s="417" t="s">
        <v>3180</v>
      </c>
      <c r="F4858" s="1475" t="s">
        <v>3092</v>
      </c>
      <c r="G4858" s="1476"/>
      <c r="H4858" s="1477"/>
      <c r="I4858" s="424">
        <v>57</v>
      </c>
      <c r="J4858" s="417">
        <v>0.2</v>
      </c>
      <c r="K4858" s="954">
        <f t="shared" si="50"/>
        <v>11.4</v>
      </c>
      <c r="M4858" s="271"/>
      <c r="N4858" s="271"/>
      <c r="O4858" s="271"/>
    </row>
    <row r="4859" spans="3:15" s="421" customFormat="1" ht="15" customHeight="1">
      <c r="C4859" s="391">
        <v>2881</v>
      </c>
      <c r="D4859" s="414" t="s">
        <v>5729</v>
      </c>
      <c r="E4859" s="417" t="s">
        <v>3180</v>
      </c>
      <c r="F4859" s="1475" t="s">
        <v>3092</v>
      </c>
      <c r="G4859" s="1476"/>
      <c r="H4859" s="1477"/>
      <c r="I4859" s="424">
        <v>16</v>
      </c>
      <c r="J4859" s="417">
        <v>0.2</v>
      </c>
      <c r="K4859" s="954">
        <f t="shared" si="50"/>
        <v>3.2</v>
      </c>
      <c r="M4859" s="271"/>
      <c r="N4859" s="271"/>
      <c r="O4859" s="271"/>
    </row>
    <row r="4860" spans="3:15" s="421" customFormat="1" ht="15" customHeight="1">
      <c r="C4860" s="391">
        <v>2882</v>
      </c>
      <c r="D4860" s="414" t="s">
        <v>5729</v>
      </c>
      <c r="E4860" s="417" t="s">
        <v>3181</v>
      </c>
      <c r="F4860" s="1475" t="s">
        <v>3093</v>
      </c>
      <c r="G4860" s="1476"/>
      <c r="H4860" s="1477"/>
      <c r="I4860" s="424">
        <v>10</v>
      </c>
      <c r="J4860" s="417">
        <v>0.2</v>
      </c>
      <c r="K4860" s="954">
        <f t="shared" si="50"/>
        <v>2</v>
      </c>
      <c r="M4860" s="271"/>
      <c r="N4860" s="271"/>
      <c r="O4860" s="271"/>
    </row>
    <row r="4861" spans="3:15" s="421" customFormat="1" ht="15" customHeight="1">
      <c r="C4861" s="391">
        <v>2883</v>
      </c>
      <c r="D4861" s="414" t="s">
        <v>5729</v>
      </c>
      <c r="E4861" s="417" t="s">
        <v>3181</v>
      </c>
      <c r="F4861" s="1475" t="s">
        <v>3093</v>
      </c>
      <c r="G4861" s="1476"/>
      <c r="H4861" s="1477"/>
      <c r="I4861" s="424">
        <v>120</v>
      </c>
      <c r="J4861" s="417">
        <v>0.2</v>
      </c>
      <c r="K4861" s="954">
        <f t="shared" si="50"/>
        <v>24</v>
      </c>
      <c r="M4861" s="271"/>
      <c r="N4861" s="271"/>
      <c r="O4861" s="271"/>
    </row>
    <row r="4862" spans="3:15" s="421" customFormat="1" ht="15" customHeight="1">
      <c r="C4862" s="391">
        <v>2884</v>
      </c>
      <c r="D4862" s="414" t="s">
        <v>5729</v>
      </c>
      <c r="E4862" s="417" t="s">
        <v>3241</v>
      </c>
      <c r="F4862" s="1475" t="s">
        <v>2238</v>
      </c>
      <c r="G4862" s="1476"/>
      <c r="H4862" s="1477"/>
      <c r="I4862" s="424">
        <v>5</v>
      </c>
      <c r="J4862" s="417">
        <v>0.3</v>
      </c>
      <c r="K4862" s="954">
        <f t="shared" si="50"/>
        <v>1.5</v>
      </c>
      <c r="M4862" s="271"/>
      <c r="N4862" s="271"/>
      <c r="O4862" s="271"/>
    </row>
    <row r="4863" spans="3:15" s="421" customFormat="1" ht="15" customHeight="1">
      <c r="C4863" s="391">
        <v>2885</v>
      </c>
      <c r="D4863" s="414" t="s">
        <v>5729</v>
      </c>
      <c r="E4863" s="417" t="s">
        <v>3244</v>
      </c>
      <c r="F4863" s="1475" t="s">
        <v>3245</v>
      </c>
      <c r="G4863" s="1476"/>
      <c r="H4863" s="1477"/>
      <c r="I4863" s="424">
        <v>25</v>
      </c>
      <c r="J4863" s="417">
        <v>0.5</v>
      </c>
      <c r="K4863" s="954">
        <f t="shared" si="50"/>
        <v>12.5</v>
      </c>
      <c r="M4863" s="271"/>
      <c r="N4863" s="271"/>
      <c r="O4863" s="271"/>
    </row>
    <row r="4864" spans="3:15" s="421" customFormat="1" ht="15" customHeight="1">
      <c r="C4864" s="391">
        <v>2886</v>
      </c>
      <c r="D4864" s="414" t="s">
        <v>5729</v>
      </c>
      <c r="E4864" s="417" t="s">
        <v>3191</v>
      </c>
      <c r="F4864" s="1475" t="s">
        <v>3095</v>
      </c>
      <c r="G4864" s="1476"/>
      <c r="H4864" s="1477"/>
      <c r="I4864" s="424">
        <v>5</v>
      </c>
      <c r="J4864" s="417">
        <v>0.4</v>
      </c>
      <c r="K4864" s="954">
        <f t="shared" si="50"/>
        <v>2</v>
      </c>
      <c r="M4864" s="271"/>
      <c r="N4864" s="271"/>
      <c r="O4864" s="271"/>
    </row>
    <row r="4865" spans="3:15" s="421" customFormat="1" ht="15" customHeight="1">
      <c r="C4865" s="391">
        <v>2887</v>
      </c>
      <c r="D4865" s="414" t="s">
        <v>5729</v>
      </c>
      <c r="E4865" s="417" t="s">
        <v>3191</v>
      </c>
      <c r="F4865" s="1475" t="s">
        <v>3095</v>
      </c>
      <c r="G4865" s="1476"/>
      <c r="H4865" s="1477"/>
      <c r="I4865" s="424">
        <v>5</v>
      </c>
      <c r="J4865" s="417">
        <v>0.4</v>
      </c>
      <c r="K4865" s="954">
        <f t="shared" si="50"/>
        <v>2</v>
      </c>
      <c r="M4865" s="271"/>
      <c r="N4865" s="271"/>
      <c r="O4865" s="271"/>
    </row>
    <row r="4866" spans="3:15" s="421" customFormat="1" ht="15" customHeight="1">
      <c r="C4866" s="391">
        <v>2888</v>
      </c>
      <c r="D4866" s="414" t="s">
        <v>5729</v>
      </c>
      <c r="E4866" s="417" t="s">
        <v>3193</v>
      </c>
      <c r="F4866" s="1475" t="s">
        <v>3194</v>
      </c>
      <c r="G4866" s="1476"/>
      <c r="H4866" s="1477"/>
      <c r="I4866" s="424">
        <v>5</v>
      </c>
      <c r="J4866" s="417">
        <v>0.4</v>
      </c>
      <c r="K4866" s="954">
        <f t="shared" si="50"/>
        <v>2</v>
      </c>
      <c r="M4866" s="271"/>
      <c r="N4866" s="271"/>
      <c r="O4866" s="271"/>
    </row>
    <row r="4867" spans="3:15" s="421" customFormat="1" ht="15" customHeight="1">
      <c r="C4867" s="391">
        <v>2889</v>
      </c>
      <c r="D4867" s="414" t="s">
        <v>5729</v>
      </c>
      <c r="E4867" s="417" t="s">
        <v>3193</v>
      </c>
      <c r="F4867" s="1475" t="s">
        <v>3194</v>
      </c>
      <c r="G4867" s="1476"/>
      <c r="H4867" s="1477"/>
      <c r="I4867" s="424">
        <v>5</v>
      </c>
      <c r="J4867" s="417">
        <v>0.4</v>
      </c>
      <c r="K4867" s="954">
        <f t="shared" si="50"/>
        <v>2</v>
      </c>
      <c r="M4867" s="271"/>
      <c r="N4867" s="271"/>
      <c r="O4867" s="271"/>
    </row>
    <row r="4868" spans="3:15" s="421" customFormat="1" ht="15" customHeight="1">
      <c r="C4868" s="391">
        <v>2890</v>
      </c>
      <c r="D4868" s="414" t="s">
        <v>5729</v>
      </c>
      <c r="E4868" s="417" t="s">
        <v>3333</v>
      </c>
      <c r="F4868" s="1475" t="s">
        <v>3097</v>
      </c>
      <c r="G4868" s="1476"/>
      <c r="H4868" s="1477"/>
      <c r="I4868" s="424">
        <v>70</v>
      </c>
      <c r="J4868" s="417">
        <v>7</v>
      </c>
      <c r="K4868" s="954">
        <f t="shared" si="50"/>
        <v>490</v>
      </c>
      <c r="M4868" s="271"/>
      <c r="N4868" s="271"/>
      <c r="O4868" s="271"/>
    </row>
    <row r="4869" spans="3:15" s="421" customFormat="1" ht="15" customHeight="1">
      <c r="C4869" s="391">
        <v>2891</v>
      </c>
      <c r="D4869" s="414" t="s">
        <v>5729</v>
      </c>
      <c r="E4869" s="417" t="s">
        <v>3195</v>
      </c>
      <c r="F4869" s="1475" t="s">
        <v>1674</v>
      </c>
      <c r="G4869" s="1476"/>
      <c r="H4869" s="1477"/>
      <c r="I4869" s="424">
        <v>5</v>
      </c>
      <c r="J4869" s="417">
        <v>0.7</v>
      </c>
      <c r="K4869" s="954">
        <f t="shared" si="50"/>
        <v>3.5</v>
      </c>
      <c r="M4869" s="271"/>
      <c r="N4869" s="271"/>
      <c r="O4869" s="271"/>
    </row>
    <row r="4870" spans="3:15" s="421" customFormat="1" ht="15" customHeight="1">
      <c r="C4870" s="391">
        <v>2892</v>
      </c>
      <c r="D4870" s="414" t="s">
        <v>5729</v>
      </c>
      <c r="E4870" s="417" t="s">
        <v>3195</v>
      </c>
      <c r="F4870" s="1475" t="s">
        <v>1674</v>
      </c>
      <c r="G4870" s="1476"/>
      <c r="H4870" s="1477"/>
      <c r="I4870" s="424">
        <v>5</v>
      </c>
      <c r="J4870" s="417">
        <v>0.7</v>
      </c>
      <c r="K4870" s="954">
        <f t="shared" si="50"/>
        <v>3.5</v>
      </c>
      <c r="M4870" s="271"/>
      <c r="N4870" s="271"/>
      <c r="O4870" s="271"/>
    </row>
    <row r="4871" spans="3:15" s="421" customFormat="1" ht="15" customHeight="1">
      <c r="C4871" s="391">
        <v>2893</v>
      </c>
      <c r="D4871" s="414" t="s">
        <v>5729</v>
      </c>
      <c r="E4871" s="417" t="s">
        <v>3196</v>
      </c>
      <c r="F4871" s="1475" t="s">
        <v>3126</v>
      </c>
      <c r="G4871" s="1476"/>
      <c r="H4871" s="1477"/>
      <c r="I4871" s="424">
        <v>25</v>
      </c>
      <c r="J4871" s="417">
        <v>1.2</v>
      </c>
      <c r="K4871" s="954">
        <f t="shared" si="50"/>
        <v>30</v>
      </c>
      <c r="M4871" s="271"/>
      <c r="N4871" s="271"/>
      <c r="O4871" s="271"/>
    </row>
    <row r="4872" spans="3:15" s="421" customFormat="1" ht="15" customHeight="1">
      <c r="C4872" s="391">
        <v>2894</v>
      </c>
      <c r="D4872" s="414" t="s">
        <v>5729</v>
      </c>
      <c r="E4872" s="417" t="s">
        <v>3197</v>
      </c>
      <c r="F4872" s="1475" t="s">
        <v>3137</v>
      </c>
      <c r="G4872" s="1476"/>
      <c r="H4872" s="1477"/>
      <c r="I4872" s="424">
        <v>25</v>
      </c>
      <c r="J4872" s="417">
        <v>1.5</v>
      </c>
      <c r="K4872" s="954">
        <f t="shared" si="50"/>
        <v>37.5</v>
      </c>
      <c r="M4872" s="271"/>
      <c r="N4872" s="271"/>
      <c r="O4872" s="271"/>
    </row>
    <row r="4873" spans="3:15" s="421" customFormat="1" ht="15" customHeight="1">
      <c r="C4873" s="391">
        <v>2895</v>
      </c>
      <c r="D4873" s="414" t="s">
        <v>5729</v>
      </c>
      <c r="E4873" s="417" t="s">
        <v>3197</v>
      </c>
      <c r="F4873" s="1475" t="s">
        <v>3137</v>
      </c>
      <c r="G4873" s="1476"/>
      <c r="H4873" s="1477"/>
      <c r="I4873" s="424">
        <v>5</v>
      </c>
      <c r="J4873" s="417">
        <v>1.5</v>
      </c>
      <c r="K4873" s="954">
        <f t="shared" si="50"/>
        <v>7.5</v>
      </c>
      <c r="M4873" s="271"/>
      <c r="N4873" s="271"/>
      <c r="O4873" s="271"/>
    </row>
    <row r="4874" spans="3:15" s="421" customFormat="1" ht="15" customHeight="1">
      <c r="C4874" s="391">
        <v>2896</v>
      </c>
      <c r="D4874" s="414" t="s">
        <v>5729</v>
      </c>
      <c r="E4874" s="417" t="s">
        <v>3197</v>
      </c>
      <c r="F4874" s="1475" t="s">
        <v>3137</v>
      </c>
      <c r="G4874" s="1476"/>
      <c r="H4874" s="1477"/>
      <c r="I4874" s="424">
        <v>5</v>
      </c>
      <c r="J4874" s="417">
        <v>1.5</v>
      </c>
      <c r="K4874" s="954">
        <f t="shared" si="50"/>
        <v>7.5</v>
      </c>
      <c r="M4874" s="271"/>
      <c r="N4874" s="271"/>
      <c r="O4874" s="271"/>
    </row>
    <row r="4875" spans="3:15" s="421" customFormat="1" ht="15" customHeight="1">
      <c r="C4875" s="391">
        <v>2897</v>
      </c>
      <c r="D4875" s="414" t="s">
        <v>5729</v>
      </c>
      <c r="E4875" s="417" t="s">
        <v>3186</v>
      </c>
      <c r="F4875" s="1475" t="s">
        <v>3100</v>
      </c>
      <c r="G4875" s="1476"/>
      <c r="H4875" s="1477"/>
      <c r="I4875" s="424">
        <v>5</v>
      </c>
      <c r="J4875" s="417">
        <v>1.5</v>
      </c>
      <c r="K4875" s="954">
        <f t="shared" si="50"/>
        <v>7.5</v>
      </c>
      <c r="M4875" s="271"/>
      <c r="N4875" s="271"/>
      <c r="O4875" s="271"/>
    </row>
    <row r="4876" spans="3:15" s="421" customFormat="1" ht="15" customHeight="1">
      <c r="C4876" s="391">
        <v>2898</v>
      </c>
      <c r="D4876" s="414" t="s">
        <v>5729</v>
      </c>
      <c r="E4876" s="417" t="s">
        <v>3198</v>
      </c>
      <c r="F4876" s="1475" t="s">
        <v>3127</v>
      </c>
      <c r="G4876" s="1476"/>
      <c r="H4876" s="1477"/>
      <c r="I4876" s="424">
        <v>25</v>
      </c>
      <c r="J4876" s="417">
        <v>0.1</v>
      </c>
      <c r="K4876" s="954">
        <f t="shared" si="50"/>
        <v>2.5</v>
      </c>
      <c r="M4876" s="271"/>
      <c r="N4876" s="271"/>
      <c r="O4876" s="271"/>
    </row>
    <row r="4877" spans="3:15" s="421" customFormat="1" ht="15" customHeight="1">
      <c r="C4877" s="391">
        <v>2899</v>
      </c>
      <c r="D4877" s="414" t="s">
        <v>5729</v>
      </c>
      <c r="E4877" s="417" t="s">
        <v>3319</v>
      </c>
      <c r="F4877" s="1475" t="s">
        <v>2239</v>
      </c>
      <c r="G4877" s="1476"/>
      <c r="H4877" s="1477"/>
      <c r="I4877" s="424">
        <v>12</v>
      </c>
      <c r="J4877" s="417">
        <v>3</v>
      </c>
      <c r="K4877" s="954">
        <f t="shared" si="50"/>
        <v>36</v>
      </c>
      <c r="M4877" s="271"/>
      <c r="N4877" s="271"/>
      <c r="O4877" s="271"/>
    </row>
    <row r="4878" spans="3:15" s="421" customFormat="1" ht="15" customHeight="1">
      <c r="C4878" s="391">
        <v>2900</v>
      </c>
      <c r="D4878" s="414" t="s">
        <v>5729</v>
      </c>
      <c r="E4878" s="417" t="s">
        <v>3319</v>
      </c>
      <c r="F4878" s="1475" t="s">
        <v>2239</v>
      </c>
      <c r="G4878" s="1476"/>
      <c r="H4878" s="1477"/>
      <c r="I4878" s="424">
        <v>5</v>
      </c>
      <c r="J4878" s="417">
        <v>3</v>
      </c>
      <c r="K4878" s="954">
        <f t="shared" si="50"/>
        <v>15</v>
      </c>
      <c r="M4878" s="271"/>
      <c r="N4878" s="271"/>
      <c r="O4878" s="271"/>
    </row>
    <row r="4879" spans="3:15" s="421" customFormat="1" ht="15" customHeight="1">
      <c r="C4879" s="391">
        <v>2901</v>
      </c>
      <c r="D4879" s="414" t="s">
        <v>5729</v>
      </c>
      <c r="E4879" s="417" t="s">
        <v>3319</v>
      </c>
      <c r="F4879" s="1475" t="s">
        <v>2239</v>
      </c>
      <c r="G4879" s="1476"/>
      <c r="H4879" s="1477"/>
      <c r="I4879" s="424">
        <v>5</v>
      </c>
      <c r="J4879" s="417">
        <v>3</v>
      </c>
      <c r="K4879" s="954">
        <f t="shared" si="50"/>
        <v>15</v>
      </c>
      <c r="M4879" s="271"/>
      <c r="N4879" s="271"/>
      <c r="O4879" s="271"/>
    </row>
    <row r="4880" spans="3:15" s="421" customFormat="1" ht="15" customHeight="1">
      <c r="C4880" s="391">
        <v>2902</v>
      </c>
      <c r="D4880" s="414" t="s">
        <v>5729</v>
      </c>
      <c r="E4880" s="417" t="s">
        <v>3202</v>
      </c>
      <c r="F4880" s="1475" t="s">
        <v>3102</v>
      </c>
      <c r="G4880" s="1476"/>
      <c r="H4880" s="1477"/>
      <c r="I4880" s="424">
        <v>47</v>
      </c>
      <c r="J4880" s="417">
        <v>0.1</v>
      </c>
      <c r="K4880" s="954">
        <f t="shared" si="50"/>
        <v>4.7</v>
      </c>
      <c r="M4880" s="271"/>
      <c r="N4880" s="271"/>
      <c r="O4880" s="271"/>
    </row>
    <row r="4881" spans="3:15" s="421" customFormat="1" ht="15" customHeight="1">
      <c r="C4881" s="391">
        <v>2903</v>
      </c>
      <c r="D4881" s="414" t="s">
        <v>5729</v>
      </c>
      <c r="E4881" s="417" t="s">
        <v>3202</v>
      </c>
      <c r="F4881" s="1475" t="s">
        <v>3102</v>
      </c>
      <c r="G4881" s="1476"/>
      <c r="H4881" s="1477"/>
      <c r="I4881" s="424">
        <v>16</v>
      </c>
      <c r="J4881" s="417">
        <v>0.1</v>
      </c>
      <c r="K4881" s="954">
        <f t="shared" si="50"/>
        <v>1.6</v>
      </c>
      <c r="M4881" s="271"/>
      <c r="N4881" s="271"/>
      <c r="O4881" s="271"/>
    </row>
    <row r="4882" spans="3:15" s="421" customFormat="1" ht="15" customHeight="1">
      <c r="C4882" s="391">
        <v>2904</v>
      </c>
      <c r="D4882" s="414" t="s">
        <v>5729</v>
      </c>
      <c r="E4882" s="417" t="s">
        <v>3267</v>
      </c>
      <c r="F4882" s="1475" t="s">
        <v>3104</v>
      </c>
      <c r="G4882" s="1476"/>
      <c r="H4882" s="1477"/>
      <c r="I4882" s="424">
        <v>20</v>
      </c>
      <c r="J4882" s="417">
        <v>0.1</v>
      </c>
      <c r="K4882" s="954">
        <f t="shared" si="50"/>
        <v>2</v>
      </c>
      <c r="M4882" s="271"/>
      <c r="N4882" s="271"/>
      <c r="O4882" s="271"/>
    </row>
    <row r="4883" spans="3:15" s="421" customFormat="1" ht="15" customHeight="1">
      <c r="C4883" s="391">
        <v>2905</v>
      </c>
      <c r="D4883" s="414" t="s">
        <v>5729</v>
      </c>
      <c r="E4883" s="417" t="s">
        <v>4840</v>
      </c>
      <c r="F4883" s="1475" t="s">
        <v>3372</v>
      </c>
      <c r="G4883" s="1476"/>
      <c r="H4883" s="1477"/>
      <c r="I4883" s="424">
        <v>5</v>
      </c>
      <c r="J4883" s="417">
        <v>5</v>
      </c>
      <c r="K4883" s="954">
        <f t="shared" si="50"/>
        <v>25</v>
      </c>
      <c r="M4883" s="271"/>
      <c r="N4883" s="271"/>
      <c r="O4883" s="271"/>
    </row>
    <row r="4884" spans="3:15" s="421" customFormat="1" ht="15" customHeight="1">
      <c r="C4884" s="391">
        <v>2906</v>
      </c>
      <c r="D4884" s="414" t="s">
        <v>5729</v>
      </c>
      <c r="E4884" s="417" t="s">
        <v>4840</v>
      </c>
      <c r="F4884" s="1475" t="s">
        <v>3372</v>
      </c>
      <c r="G4884" s="1476"/>
      <c r="H4884" s="1477"/>
      <c r="I4884" s="424">
        <v>5</v>
      </c>
      <c r="J4884" s="417">
        <v>5</v>
      </c>
      <c r="K4884" s="954">
        <f t="shared" si="50"/>
        <v>25</v>
      </c>
      <c r="M4884" s="271"/>
      <c r="N4884" s="271"/>
      <c r="O4884" s="271"/>
    </row>
    <row r="4885" spans="3:15" s="421" customFormat="1" ht="15" customHeight="1">
      <c r="C4885" s="391">
        <v>2907</v>
      </c>
      <c r="D4885" s="414" t="s">
        <v>5729</v>
      </c>
      <c r="E4885" s="417" t="s">
        <v>3205</v>
      </c>
      <c r="F4885" s="1475" t="s">
        <v>3206</v>
      </c>
      <c r="G4885" s="1476"/>
      <c r="H4885" s="1477"/>
      <c r="I4885" s="424">
        <v>25</v>
      </c>
      <c r="J4885" s="417">
        <v>1</v>
      </c>
      <c r="K4885" s="954">
        <f t="shared" si="50"/>
        <v>25</v>
      </c>
      <c r="M4885" s="271"/>
      <c r="N4885" s="271"/>
      <c r="O4885" s="271"/>
    </row>
    <row r="4886" spans="3:15" s="421" customFormat="1" ht="15" customHeight="1">
      <c r="C4886" s="391">
        <v>2908</v>
      </c>
      <c r="D4886" s="414" t="s">
        <v>5729</v>
      </c>
      <c r="E4886" s="417" t="s">
        <v>3211</v>
      </c>
      <c r="F4886" s="1475" t="s">
        <v>3212</v>
      </c>
      <c r="G4886" s="1476"/>
      <c r="H4886" s="1477"/>
      <c r="I4886" s="424">
        <v>40</v>
      </c>
      <c r="J4886" s="417">
        <v>1</v>
      </c>
      <c r="K4886" s="954">
        <f t="shared" si="50"/>
        <v>40</v>
      </c>
      <c r="M4886" s="271"/>
      <c r="N4886" s="271"/>
      <c r="O4886" s="271"/>
    </row>
    <row r="4887" spans="3:15" s="421" customFormat="1" ht="15" customHeight="1">
      <c r="C4887" s="391">
        <v>2909</v>
      </c>
      <c r="D4887" s="414" t="s">
        <v>5729</v>
      </c>
      <c r="E4887" s="417" t="s">
        <v>3211</v>
      </c>
      <c r="F4887" s="1475" t="s">
        <v>3212</v>
      </c>
      <c r="G4887" s="1476"/>
      <c r="H4887" s="1477"/>
      <c r="I4887" s="424">
        <v>5</v>
      </c>
      <c r="J4887" s="417">
        <v>1</v>
      </c>
      <c r="K4887" s="954">
        <f t="shared" si="50"/>
        <v>5</v>
      </c>
      <c r="M4887" s="271"/>
      <c r="N4887" s="271"/>
      <c r="O4887" s="271"/>
    </row>
    <row r="4888" spans="3:15" s="421" customFormat="1" ht="15" customHeight="1">
      <c r="C4888" s="391">
        <v>2910</v>
      </c>
      <c r="D4888" s="414" t="s">
        <v>5729</v>
      </c>
      <c r="E4888" s="417" t="s">
        <v>3213</v>
      </c>
      <c r="F4888" s="1475" t="s">
        <v>2236</v>
      </c>
      <c r="G4888" s="1476"/>
      <c r="H4888" s="1477"/>
      <c r="I4888" s="424">
        <v>25</v>
      </c>
      <c r="J4888" s="417">
        <v>1</v>
      </c>
      <c r="K4888" s="954">
        <f t="shared" si="50"/>
        <v>25</v>
      </c>
      <c r="M4888" s="271"/>
      <c r="N4888" s="271"/>
      <c r="O4888" s="271"/>
    </row>
    <row r="4889" spans="3:15" s="421" customFormat="1" ht="15" customHeight="1">
      <c r="C4889" s="391">
        <v>2911</v>
      </c>
      <c r="D4889" s="414" t="s">
        <v>5729</v>
      </c>
      <c r="E4889" s="417" t="s">
        <v>3213</v>
      </c>
      <c r="F4889" s="1475" t="s">
        <v>2236</v>
      </c>
      <c r="G4889" s="1476"/>
      <c r="H4889" s="1477"/>
      <c r="I4889" s="424">
        <v>10</v>
      </c>
      <c r="J4889" s="417">
        <v>1</v>
      </c>
      <c r="K4889" s="954">
        <f t="shared" si="50"/>
        <v>10</v>
      </c>
      <c r="M4889" s="271"/>
      <c r="N4889" s="271"/>
      <c r="O4889" s="271"/>
    </row>
    <row r="4890" spans="3:15" s="421" customFormat="1" ht="15" customHeight="1">
      <c r="C4890" s="391">
        <v>2912</v>
      </c>
      <c r="D4890" s="414" t="s">
        <v>5729</v>
      </c>
      <c r="E4890" s="417" t="s">
        <v>3213</v>
      </c>
      <c r="F4890" s="1475" t="s">
        <v>2236</v>
      </c>
      <c r="G4890" s="1476"/>
      <c r="H4890" s="1477"/>
      <c r="I4890" s="424">
        <v>5</v>
      </c>
      <c r="J4890" s="417">
        <v>1</v>
      </c>
      <c r="K4890" s="954">
        <f t="shared" ref="K4890:K4953" si="51">I4890*J4890</f>
        <v>5</v>
      </c>
      <c r="M4890" s="271"/>
      <c r="N4890" s="271"/>
      <c r="O4890" s="271"/>
    </row>
    <row r="4891" spans="3:15" s="421" customFormat="1" ht="15" customHeight="1">
      <c r="C4891" s="391">
        <v>2913</v>
      </c>
      <c r="D4891" s="414" t="s">
        <v>5729</v>
      </c>
      <c r="E4891" s="417" t="s">
        <v>3277</v>
      </c>
      <c r="F4891" s="1475" t="s">
        <v>3278</v>
      </c>
      <c r="G4891" s="1476"/>
      <c r="H4891" s="1477"/>
      <c r="I4891" s="424">
        <v>5</v>
      </c>
      <c r="J4891" s="417">
        <v>0.5</v>
      </c>
      <c r="K4891" s="954">
        <f t="shared" si="51"/>
        <v>2.5</v>
      </c>
      <c r="M4891" s="271"/>
      <c r="N4891" s="271"/>
      <c r="O4891" s="271"/>
    </row>
    <row r="4892" spans="3:15" s="421" customFormat="1" ht="15" customHeight="1">
      <c r="C4892" s="391">
        <v>2914</v>
      </c>
      <c r="D4892" s="414" t="s">
        <v>5729</v>
      </c>
      <c r="E4892" s="417" t="s">
        <v>3214</v>
      </c>
      <c r="F4892" s="1475" t="s">
        <v>3129</v>
      </c>
      <c r="G4892" s="1476"/>
      <c r="H4892" s="1477"/>
      <c r="I4892" s="424">
        <v>25</v>
      </c>
      <c r="J4892" s="417">
        <v>3</v>
      </c>
      <c r="K4892" s="954">
        <f t="shared" si="51"/>
        <v>75</v>
      </c>
      <c r="M4892" s="271"/>
      <c r="N4892" s="271"/>
      <c r="O4892" s="271"/>
    </row>
    <row r="4893" spans="3:15" s="421" customFormat="1" ht="15" customHeight="1">
      <c r="C4893" s="391">
        <v>2915</v>
      </c>
      <c r="D4893" s="414" t="s">
        <v>5729</v>
      </c>
      <c r="E4893" s="417" t="s">
        <v>3215</v>
      </c>
      <c r="F4893" s="1475" t="s">
        <v>2237</v>
      </c>
      <c r="G4893" s="1476"/>
      <c r="H4893" s="1477"/>
      <c r="I4893" s="424">
        <v>35</v>
      </c>
      <c r="J4893" s="417">
        <v>2</v>
      </c>
      <c r="K4893" s="954">
        <f t="shared" si="51"/>
        <v>70</v>
      </c>
      <c r="M4893" s="271"/>
      <c r="N4893" s="271"/>
      <c r="O4893" s="271"/>
    </row>
    <row r="4894" spans="3:15" s="421" customFormat="1" ht="15" customHeight="1">
      <c r="C4894" s="391">
        <v>2916</v>
      </c>
      <c r="D4894" s="414" t="s">
        <v>5729</v>
      </c>
      <c r="E4894" s="417" t="s">
        <v>3215</v>
      </c>
      <c r="F4894" s="1475" t="s">
        <v>2237</v>
      </c>
      <c r="G4894" s="1476"/>
      <c r="H4894" s="1477"/>
      <c r="I4894" s="424">
        <v>10</v>
      </c>
      <c r="J4894" s="417">
        <v>2</v>
      </c>
      <c r="K4894" s="954">
        <f t="shared" si="51"/>
        <v>20</v>
      </c>
      <c r="M4894" s="271"/>
      <c r="N4894" s="271"/>
      <c r="O4894" s="271"/>
    </row>
    <row r="4895" spans="3:15" s="421" customFormat="1" ht="15" customHeight="1">
      <c r="C4895" s="391">
        <v>2917</v>
      </c>
      <c r="D4895" s="414" t="s">
        <v>5729</v>
      </c>
      <c r="E4895" s="417" t="s">
        <v>3215</v>
      </c>
      <c r="F4895" s="1475" t="s">
        <v>2237</v>
      </c>
      <c r="G4895" s="1476"/>
      <c r="H4895" s="1477"/>
      <c r="I4895" s="424">
        <v>5</v>
      </c>
      <c r="J4895" s="417">
        <v>2</v>
      </c>
      <c r="K4895" s="954">
        <f t="shared" si="51"/>
        <v>10</v>
      </c>
      <c r="M4895" s="271"/>
      <c r="N4895" s="271"/>
      <c r="O4895" s="271"/>
    </row>
    <row r="4896" spans="3:15" s="421" customFormat="1" ht="15" customHeight="1">
      <c r="C4896" s="391">
        <v>2918</v>
      </c>
      <c r="D4896" s="414" t="s">
        <v>5729</v>
      </c>
      <c r="E4896" s="417" t="s">
        <v>3215</v>
      </c>
      <c r="F4896" s="1475" t="s">
        <v>2237</v>
      </c>
      <c r="G4896" s="1476"/>
      <c r="H4896" s="1477"/>
      <c r="I4896" s="424">
        <v>5</v>
      </c>
      <c r="J4896" s="417">
        <v>2</v>
      </c>
      <c r="K4896" s="954">
        <f t="shared" si="51"/>
        <v>10</v>
      </c>
      <c r="M4896" s="271"/>
      <c r="N4896" s="271"/>
      <c r="O4896" s="271"/>
    </row>
    <row r="4897" spans="3:15" s="421" customFormat="1" ht="15" customHeight="1">
      <c r="C4897" s="391">
        <v>2919</v>
      </c>
      <c r="D4897" s="414" t="s">
        <v>5729</v>
      </c>
      <c r="E4897" s="417" t="s">
        <v>3187</v>
      </c>
      <c r="F4897" s="1475" t="s">
        <v>3117</v>
      </c>
      <c r="G4897" s="1476"/>
      <c r="H4897" s="1477"/>
      <c r="I4897" s="424">
        <v>66</v>
      </c>
      <c r="J4897" s="417">
        <v>1</v>
      </c>
      <c r="K4897" s="954">
        <f t="shared" si="51"/>
        <v>66</v>
      </c>
      <c r="M4897" s="271"/>
      <c r="N4897" s="271"/>
      <c r="O4897" s="271"/>
    </row>
    <row r="4898" spans="3:15" s="421" customFormat="1" ht="15" customHeight="1">
      <c r="C4898" s="391">
        <v>2920</v>
      </c>
      <c r="D4898" s="414" t="s">
        <v>5729</v>
      </c>
      <c r="E4898" s="417" t="s">
        <v>3187</v>
      </c>
      <c r="F4898" s="1475" t="s">
        <v>3117</v>
      </c>
      <c r="G4898" s="1476"/>
      <c r="H4898" s="1477"/>
      <c r="I4898" s="424">
        <v>10</v>
      </c>
      <c r="J4898" s="417">
        <v>1</v>
      </c>
      <c r="K4898" s="954">
        <f t="shared" si="51"/>
        <v>10</v>
      </c>
      <c r="M4898" s="271"/>
      <c r="N4898" s="271"/>
      <c r="O4898" s="271"/>
    </row>
    <row r="4899" spans="3:15" s="421" customFormat="1" ht="15" customHeight="1">
      <c r="C4899" s="391">
        <v>2921</v>
      </c>
      <c r="D4899" s="414" t="s">
        <v>5729</v>
      </c>
      <c r="E4899" s="417" t="s">
        <v>3187</v>
      </c>
      <c r="F4899" s="1475" t="s">
        <v>3117</v>
      </c>
      <c r="G4899" s="1476"/>
      <c r="H4899" s="1477"/>
      <c r="I4899" s="424">
        <v>57</v>
      </c>
      <c r="J4899" s="417">
        <v>1</v>
      </c>
      <c r="K4899" s="954">
        <f t="shared" si="51"/>
        <v>57</v>
      </c>
      <c r="M4899" s="271"/>
      <c r="N4899" s="271"/>
      <c r="O4899" s="271"/>
    </row>
    <row r="4900" spans="3:15" s="421" customFormat="1" ht="15" customHeight="1">
      <c r="C4900" s="391">
        <v>2922</v>
      </c>
      <c r="D4900" s="414" t="s">
        <v>5729</v>
      </c>
      <c r="E4900" s="417" t="s">
        <v>3187</v>
      </c>
      <c r="F4900" s="1475" t="s">
        <v>3117</v>
      </c>
      <c r="G4900" s="1476"/>
      <c r="H4900" s="1477"/>
      <c r="I4900" s="424">
        <v>11</v>
      </c>
      <c r="J4900" s="417">
        <v>1</v>
      </c>
      <c r="K4900" s="954">
        <f t="shared" si="51"/>
        <v>11</v>
      </c>
      <c r="M4900" s="271"/>
      <c r="N4900" s="271"/>
      <c r="O4900" s="271"/>
    </row>
    <row r="4901" spans="3:15" s="421" customFormat="1" ht="15" customHeight="1">
      <c r="C4901" s="391">
        <v>2923</v>
      </c>
      <c r="D4901" s="414" t="s">
        <v>5729</v>
      </c>
      <c r="E4901" s="417" t="s">
        <v>3188</v>
      </c>
      <c r="F4901" s="1475" t="s">
        <v>3105</v>
      </c>
      <c r="G4901" s="1476"/>
      <c r="H4901" s="1477"/>
      <c r="I4901" s="424">
        <v>67</v>
      </c>
      <c r="J4901" s="417">
        <v>1</v>
      </c>
      <c r="K4901" s="954">
        <f t="shared" si="51"/>
        <v>67</v>
      </c>
      <c r="M4901" s="271"/>
      <c r="N4901" s="271"/>
      <c r="O4901" s="271"/>
    </row>
    <row r="4902" spans="3:15" s="421" customFormat="1" ht="15" customHeight="1">
      <c r="C4902" s="391">
        <v>2924</v>
      </c>
      <c r="D4902" s="414" t="s">
        <v>5729</v>
      </c>
      <c r="E4902" s="417" t="s">
        <v>3216</v>
      </c>
      <c r="F4902" s="1475" t="s">
        <v>3119</v>
      </c>
      <c r="G4902" s="1476"/>
      <c r="H4902" s="1477"/>
      <c r="I4902" s="424">
        <v>20</v>
      </c>
      <c r="J4902" s="417">
        <v>1</v>
      </c>
      <c r="K4902" s="954">
        <f t="shared" si="51"/>
        <v>20</v>
      </c>
      <c r="M4902" s="271"/>
      <c r="N4902" s="271"/>
      <c r="O4902" s="271"/>
    </row>
    <row r="4903" spans="3:15" s="421" customFormat="1" ht="15" customHeight="1">
      <c r="C4903" s="391">
        <v>2925</v>
      </c>
      <c r="D4903" s="414" t="s">
        <v>5729</v>
      </c>
      <c r="E4903" s="417">
        <v>1038461</v>
      </c>
      <c r="F4903" s="1475" t="s">
        <v>2229</v>
      </c>
      <c r="G4903" s="1476"/>
      <c r="H4903" s="1477"/>
      <c r="I4903" s="424">
        <v>19</v>
      </c>
      <c r="J4903" s="417">
        <v>2</v>
      </c>
      <c r="K4903" s="954">
        <f t="shared" si="51"/>
        <v>38</v>
      </c>
      <c r="M4903" s="271"/>
      <c r="N4903" s="271"/>
      <c r="O4903" s="271"/>
    </row>
    <row r="4904" spans="3:15" s="421" customFormat="1" ht="15" customHeight="1">
      <c r="C4904" s="391">
        <v>2926</v>
      </c>
      <c r="D4904" s="414" t="s">
        <v>5729</v>
      </c>
      <c r="E4904" s="417">
        <v>1038461</v>
      </c>
      <c r="F4904" s="1475" t="s">
        <v>2229</v>
      </c>
      <c r="G4904" s="1476"/>
      <c r="H4904" s="1477"/>
      <c r="I4904" s="424">
        <v>84</v>
      </c>
      <c r="J4904" s="417">
        <v>2</v>
      </c>
      <c r="K4904" s="954">
        <f t="shared" si="51"/>
        <v>168</v>
      </c>
      <c r="M4904" s="271"/>
      <c r="N4904" s="271"/>
      <c r="O4904" s="271"/>
    </row>
    <row r="4905" spans="3:15" s="421" customFormat="1" ht="15" customHeight="1">
      <c r="C4905" s="391">
        <v>2927</v>
      </c>
      <c r="D4905" s="414" t="s">
        <v>5729</v>
      </c>
      <c r="E4905" s="417">
        <v>1038462</v>
      </c>
      <c r="F4905" s="1475" t="s">
        <v>2230</v>
      </c>
      <c r="G4905" s="1476"/>
      <c r="H4905" s="1477"/>
      <c r="I4905" s="424">
        <v>28</v>
      </c>
      <c r="J4905" s="417">
        <v>2</v>
      </c>
      <c r="K4905" s="954">
        <f t="shared" si="51"/>
        <v>56</v>
      </c>
      <c r="M4905" s="271"/>
      <c r="N4905" s="271"/>
      <c r="O4905" s="271"/>
    </row>
    <row r="4906" spans="3:15" s="421" customFormat="1" ht="15" customHeight="1">
      <c r="C4906" s="391">
        <v>2928</v>
      </c>
      <c r="D4906" s="414" t="s">
        <v>5729</v>
      </c>
      <c r="E4906" s="417">
        <v>1038462</v>
      </c>
      <c r="F4906" s="1475" t="s">
        <v>2230</v>
      </c>
      <c r="G4906" s="1476"/>
      <c r="H4906" s="1477"/>
      <c r="I4906" s="424">
        <v>83</v>
      </c>
      <c r="J4906" s="417">
        <v>2</v>
      </c>
      <c r="K4906" s="954">
        <f t="shared" si="51"/>
        <v>166</v>
      </c>
      <c r="M4906" s="271"/>
      <c r="N4906" s="271"/>
      <c r="O4906" s="271"/>
    </row>
    <row r="4907" spans="3:15" s="421" customFormat="1" ht="15" customHeight="1">
      <c r="C4907" s="391">
        <v>2929</v>
      </c>
      <c r="D4907" s="414" t="s">
        <v>5729</v>
      </c>
      <c r="E4907" s="417">
        <v>1038464</v>
      </c>
      <c r="F4907" s="1475" t="s">
        <v>2232</v>
      </c>
      <c r="G4907" s="1476"/>
      <c r="H4907" s="1477"/>
      <c r="I4907" s="424">
        <v>18</v>
      </c>
      <c r="J4907" s="417">
        <v>2</v>
      </c>
      <c r="K4907" s="954">
        <f t="shared" si="51"/>
        <v>36</v>
      </c>
      <c r="M4907" s="271"/>
      <c r="N4907" s="271"/>
      <c r="O4907" s="271"/>
    </row>
    <row r="4908" spans="3:15" s="421" customFormat="1" ht="15" customHeight="1">
      <c r="C4908" s="391">
        <v>2930</v>
      </c>
      <c r="D4908" s="414" t="s">
        <v>5729</v>
      </c>
      <c r="E4908" s="417">
        <v>1038465</v>
      </c>
      <c r="F4908" s="1475" t="s">
        <v>2233</v>
      </c>
      <c r="G4908" s="1476"/>
      <c r="H4908" s="1477"/>
      <c r="I4908" s="424">
        <v>19</v>
      </c>
      <c r="J4908" s="417">
        <v>2</v>
      </c>
      <c r="K4908" s="954">
        <f t="shared" si="51"/>
        <v>38</v>
      </c>
      <c r="M4908" s="271"/>
      <c r="N4908" s="271"/>
      <c r="O4908" s="271"/>
    </row>
    <row r="4909" spans="3:15" s="421" customFormat="1" ht="15" customHeight="1">
      <c r="C4909" s="391">
        <v>2931</v>
      </c>
      <c r="D4909" s="414" t="s">
        <v>5729</v>
      </c>
      <c r="E4909" s="417">
        <v>1038475</v>
      </c>
      <c r="F4909" s="1475" t="s">
        <v>3130</v>
      </c>
      <c r="G4909" s="1476"/>
      <c r="H4909" s="1477"/>
      <c r="I4909" s="424">
        <v>47</v>
      </c>
      <c r="J4909" s="417">
        <v>2</v>
      </c>
      <c r="K4909" s="954">
        <f t="shared" si="51"/>
        <v>94</v>
      </c>
      <c r="M4909" s="271"/>
      <c r="N4909" s="271"/>
      <c r="O4909" s="271"/>
    </row>
    <row r="4910" spans="3:15" s="421" customFormat="1" ht="15" customHeight="1">
      <c r="C4910" s="391">
        <v>2932</v>
      </c>
      <c r="D4910" s="414" t="s">
        <v>5729</v>
      </c>
      <c r="E4910" s="417">
        <v>1038476</v>
      </c>
      <c r="F4910" s="1475" t="s">
        <v>3131</v>
      </c>
      <c r="G4910" s="1476"/>
      <c r="H4910" s="1477"/>
      <c r="I4910" s="424">
        <v>42</v>
      </c>
      <c r="J4910" s="417">
        <v>2</v>
      </c>
      <c r="K4910" s="954">
        <f t="shared" si="51"/>
        <v>84</v>
      </c>
      <c r="M4910" s="271"/>
      <c r="N4910" s="271"/>
      <c r="O4910" s="271"/>
    </row>
    <row r="4911" spans="3:15" s="421" customFormat="1" ht="15" customHeight="1">
      <c r="C4911" s="391">
        <v>2933</v>
      </c>
      <c r="D4911" s="414" t="s">
        <v>5729</v>
      </c>
      <c r="E4911" s="417">
        <v>1366952</v>
      </c>
      <c r="F4911" s="1475" t="s">
        <v>3131</v>
      </c>
      <c r="G4911" s="1476"/>
      <c r="H4911" s="1477"/>
      <c r="I4911" s="424">
        <v>30</v>
      </c>
      <c r="J4911" s="417">
        <v>2</v>
      </c>
      <c r="K4911" s="954">
        <f t="shared" si="51"/>
        <v>60</v>
      </c>
      <c r="M4911" s="271"/>
      <c r="N4911" s="271"/>
      <c r="O4911" s="271"/>
    </row>
    <row r="4912" spans="3:15" s="421" customFormat="1" ht="15" customHeight="1">
      <c r="C4912" s="391">
        <v>2934</v>
      </c>
      <c r="D4912" s="414" t="s">
        <v>5729</v>
      </c>
      <c r="E4912" s="417">
        <v>1366954</v>
      </c>
      <c r="F4912" s="1475" t="s">
        <v>3132</v>
      </c>
      <c r="G4912" s="1476"/>
      <c r="H4912" s="1477"/>
      <c r="I4912" s="424">
        <v>35</v>
      </c>
      <c r="J4912" s="417">
        <v>2</v>
      </c>
      <c r="K4912" s="954">
        <f t="shared" si="51"/>
        <v>70</v>
      </c>
      <c r="M4912" s="271"/>
      <c r="N4912" s="271"/>
      <c r="O4912" s="271"/>
    </row>
    <row r="4913" spans="3:15" s="421" customFormat="1" ht="15" customHeight="1">
      <c r="C4913" s="391">
        <v>2935</v>
      </c>
      <c r="D4913" s="414" t="s">
        <v>5729</v>
      </c>
      <c r="E4913" s="417">
        <v>1366955</v>
      </c>
      <c r="F4913" s="1475" t="s">
        <v>3133</v>
      </c>
      <c r="G4913" s="1476"/>
      <c r="H4913" s="1477"/>
      <c r="I4913" s="424">
        <v>50</v>
      </c>
      <c r="J4913" s="417">
        <v>0.1</v>
      </c>
      <c r="K4913" s="954">
        <f t="shared" si="51"/>
        <v>5</v>
      </c>
      <c r="M4913" s="271"/>
      <c r="N4913" s="271"/>
      <c r="O4913" s="271"/>
    </row>
    <row r="4914" spans="3:15" s="421" customFormat="1" ht="15" customHeight="1">
      <c r="C4914" s="391">
        <v>2936</v>
      </c>
      <c r="D4914" s="414" t="s">
        <v>5729</v>
      </c>
      <c r="E4914" s="417">
        <v>1312106</v>
      </c>
      <c r="F4914" s="1475" t="s">
        <v>3125</v>
      </c>
      <c r="G4914" s="1476"/>
      <c r="H4914" s="1477"/>
      <c r="I4914" s="424">
        <v>43</v>
      </c>
      <c r="J4914" s="417">
        <v>0.1</v>
      </c>
      <c r="K4914" s="954">
        <f t="shared" si="51"/>
        <v>4.3</v>
      </c>
      <c r="M4914" s="271"/>
      <c r="N4914" s="271"/>
      <c r="O4914" s="271"/>
    </row>
    <row r="4915" spans="3:15" s="421" customFormat="1" ht="15" customHeight="1">
      <c r="C4915" s="391">
        <v>2937</v>
      </c>
      <c r="D4915" s="414" t="s">
        <v>5729</v>
      </c>
      <c r="E4915" s="417">
        <v>1312106</v>
      </c>
      <c r="F4915" s="1475" t="s">
        <v>3125</v>
      </c>
      <c r="G4915" s="1476"/>
      <c r="H4915" s="1477"/>
      <c r="I4915" s="424">
        <v>50</v>
      </c>
      <c r="J4915" s="417">
        <v>0.1</v>
      </c>
      <c r="K4915" s="954">
        <f t="shared" si="51"/>
        <v>5</v>
      </c>
      <c r="M4915" s="271"/>
      <c r="N4915" s="271"/>
      <c r="O4915" s="271"/>
    </row>
    <row r="4916" spans="3:15" s="421" customFormat="1" ht="15" customHeight="1">
      <c r="C4916" s="391">
        <v>2938</v>
      </c>
      <c r="D4916" s="414" t="s">
        <v>5729</v>
      </c>
      <c r="E4916" s="417">
        <v>1334499</v>
      </c>
      <c r="F4916" s="1475" t="s">
        <v>3087</v>
      </c>
      <c r="G4916" s="1476"/>
      <c r="H4916" s="1477"/>
      <c r="I4916" s="424">
        <v>524</v>
      </c>
      <c r="J4916" s="417">
        <v>0.4</v>
      </c>
      <c r="K4916" s="954">
        <f t="shared" si="51"/>
        <v>209.60000000000002</v>
      </c>
      <c r="M4916" s="271"/>
      <c r="N4916" s="271"/>
      <c r="O4916" s="271"/>
    </row>
    <row r="4917" spans="3:15" s="421" customFormat="1" ht="15" customHeight="1">
      <c r="C4917" s="391">
        <v>2939</v>
      </c>
      <c r="D4917" s="414" t="s">
        <v>5729</v>
      </c>
      <c r="E4917" s="417">
        <v>1149896</v>
      </c>
      <c r="F4917" s="1475" t="s">
        <v>3111</v>
      </c>
      <c r="G4917" s="1476"/>
      <c r="H4917" s="1477"/>
      <c r="I4917" s="424">
        <v>168</v>
      </c>
      <c r="J4917" s="417">
        <v>0.4</v>
      </c>
      <c r="K4917" s="954">
        <f t="shared" si="51"/>
        <v>67.2</v>
      </c>
      <c r="M4917" s="271"/>
      <c r="N4917" s="271"/>
      <c r="O4917" s="271"/>
    </row>
    <row r="4918" spans="3:15" s="421" customFormat="1" ht="15" customHeight="1">
      <c r="C4918" s="391">
        <v>2940</v>
      </c>
      <c r="D4918" s="414" t="s">
        <v>5729</v>
      </c>
      <c r="E4918" s="417">
        <v>1071608</v>
      </c>
      <c r="F4918" s="1475" t="s">
        <v>3092</v>
      </c>
      <c r="G4918" s="1476"/>
      <c r="H4918" s="1477"/>
      <c r="I4918" s="424">
        <v>188</v>
      </c>
      <c r="J4918" s="417">
        <v>0.4</v>
      </c>
      <c r="K4918" s="954">
        <f t="shared" si="51"/>
        <v>75.2</v>
      </c>
      <c r="M4918" s="271"/>
      <c r="N4918" s="271"/>
      <c r="O4918" s="271"/>
    </row>
    <row r="4919" spans="3:15" s="421" customFormat="1" ht="15" customHeight="1">
      <c r="C4919" s="391">
        <v>2941</v>
      </c>
      <c r="D4919" s="414" t="s">
        <v>5729</v>
      </c>
      <c r="E4919" s="417">
        <v>1144557</v>
      </c>
      <c r="F4919" s="1475" t="s">
        <v>3122</v>
      </c>
      <c r="G4919" s="1476"/>
      <c r="H4919" s="1477"/>
      <c r="I4919" s="424">
        <v>35</v>
      </c>
      <c r="J4919" s="417">
        <v>0.4</v>
      </c>
      <c r="K4919" s="954">
        <f t="shared" si="51"/>
        <v>14</v>
      </c>
      <c r="M4919" s="271"/>
      <c r="N4919" s="271"/>
      <c r="O4919" s="271"/>
    </row>
    <row r="4920" spans="3:15" s="421" customFormat="1" ht="15" customHeight="1">
      <c r="C4920" s="391">
        <v>2942</v>
      </c>
      <c r="D4920" s="414" t="s">
        <v>5729</v>
      </c>
      <c r="E4920" s="417">
        <v>1144549</v>
      </c>
      <c r="F4920" s="1475" t="s">
        <v>3121</v>
      </c>
      <c r="G4920" s="1476"/>
      <c r="H4920" s="1477"/>
      <c r="I4920" s="424">
        <v>45</v>
      </c>
      <c r="J4920" s="417">
        <v>0.4</v>
      </c>
      <c r="K4920" s="954">
        <f t="shared" si="51"/>
        <v>18</v>
      </c>
      <c r="M4920" s="271"/>
      <c r="N4920" s="271"/>
      <c r="O4920" s="271"/>
    </row>
    <row r="4921" spans="3:15" s="421" customFormat="1" ht="15" customHeight="1">
      <c r="C4921" s="391">
        <v>2943</v>
      </c>
      <c r="D4921" s="414" t="s">
        <v>5729</v>
      </c>
      <c r="E4921" s="417">
        <v>1477158</v>
      </c>
      <c r="F4921" s="1475" t="s">
        <v>3096</v>
      </c>
      <c r="G4921" s="1476"/>
      <c r="H4921" s="1477"/>
      <c r="I4921" s="424">
        <v>40</v>
      </c>
      <c r="J4921" s="417">
        <v>0.3</v>
      </c>
      <c r="K4921" s="954">
        <f t="shared" si="51"/>
        <v>12</v>
      </c>
      <c r="M4921" s="271"/>
      <c r="N4921" s="271"/>
      <c r="O4921" s="271"/>
    </row>
    <row r="4922" spans="3:15" s="421" customFormat="1" ht="15" customHeight="1">
      <c r="C4922" s="391">
        <v>2944</v>
      </c>
      <c r="D4922" s="414" t="s">
        <v>5729</v>
      </c>
      <c r="E4922" s="417">
        <v>1071629</v>
      </c>
      <c r="F4922" s="1475" t="s">
        <v>3134</v>
      </c>
      <c r="G4922" s="1476"/>
      <c r="H4922" s="1477"/>
      <c r="I4922" s="424">
        <v>50</v>
      </c>
      <c r="J4922" s="417">
        <v>0.4</v>
      </c>
      <c r="K4922" s="954">
        <f t="shared" si="51"/>
        <v>20</v>
      </c>
      <c r="M4922" s="271"/>
      <c r="N4922" s="271"/>
      <c r="O4922" s="271"/>
    </row>
    <row r="4923" spans="3:15" s="421" customFormat="1" ht="15" customHeight="1">
      <c r="C4923" s="391">
        <v>2945</v>
      </c>
      <c r="D4923" s="414" t="s">
        <v>5729</v>
      </c>
      <c r="E4923" s="417">
        <v>1057545</v>
      </c>
      <c r="F4923" s="1475" t="s">
        <v>3135</v>
      </c>
      <c r="G4923" s="1476"/>
      <c r="H4923" s="1477"/>
      <c r="I4923" s="424">
        <v>50</v>
      </c>
      <c r="J4923" s="417">
        <v>6</v>
      </c>
      <c r="K4923" s="954">
        <f t="shared" si="51"/>
        <v>300</v>
      </c>
      <c r="M4923" s="271"/>
      <c r="N4923" s="271"/>
      <c r="O4923" s="271"/>
    </row>
    <row r="4924" spans="3:15" s="421" customFormat="1" ht="15" customHeight="1">
      <c r="C4924" s="391">
        <v>2946</v>
      </c>
      <c r="D4924" s="414" t="s">
        <v>5729</v>
      </c>
      <c r="E4924" s="417">
        <v>1562817</v>
      </c>
      <c r="F4924" s="1475" t="s">
        <v>3136</v>
      </c>
      <c r="G4924" s="1476"/>
      <c r="H4924" s="1477"/>
      <c r="I4924" s="424">
        <v>52</v>
      </c>
      <c r="J4924" s="417">
        <v>1</v>
      </c>
      <c r="K4924" s="954">
        <f t="shared" si="51"/>
        <v>52</v>
      </c>
      <c r="M4924" s="271"/>
      <c r="N4924" s="271"/>
      <c r="O4924" s="271"/>
    </row>
    <row r="4925" spans="3:15" s="421" customFormat="1" ht="15" customHeight="1">
      <c r="C4925" s="391">
        <v>2947</v>
      </c>
      <c r="D4925" s="414" t="s">
        <v>5729</v>
      </c>
      <c r="E4925" s="417">
        <v>1249146</v>
      </c>
      <c r="F4925" s="1475" t="s">
        <v>3137</v>
      </c>
      <c r="G4925" s="1476"/>
      <c r="H4925" s="1477"/>
      <c r="I4925" s="424">
        <v>46</v>
      </c>
      <c r="J4925" s="417">
        <v>1</v>
      </c>
      <c r="K4925" s="954">
        <f t="shared" si="51"/>
        <v>46</v>
      </c>
      <c r="M4925" s="271"/>
      <c r="N4925" s="271"/>
      <c r="O4925" s="271"/>
    </row>
    <row r="4926" spans="3:15" s="421" customFormat="1" ht="15" customHeight="1">
      <c r="C4926" s="391">
        <v>2948</v>
      </c>
      <c r="D4926" s="414" t="s">
        <v>5729</v>
      </c>
      <c r="E4926" s="417">
        <v>1400498</v>
      </c>
      <c r="F4926" s="1475" t="s">
        <v>3100</v>
      </c>
      <c r="G4926" s="1476"/>
      <c r="H4926" s="1477"/>
      <c r="I4926" s="424">
        <v>52</v>
      </c>
      <c r="J4926" s="417">
        <v>1</v>
      </c>
      <c r="K4926" s="954">
        <f t="shared" si="51"/>
        <v>52</v>
      </c>
      <c r="M4926" s="271"/>
      <c r="N4926" s="271"/>
      <c r="O4926" s="271"/>
    </row>
    <row r="4927" spans="3:15" s="421" customFormat="1" ht="15" customHeight="1">
      <c r="C4927" s="391">
        <v>2949</v>
      </c>
      <c r="D4927" s="414" t="s">
        <v>5729</v>
      </c>
      <c r="E4927" s="417">
        <v>1048178</v>
      </c>
      <c r="F4927" s="1475" t="s">
        <v>3138</v>
      </c>
      <c r="G4927" s="1476"/>
      <c r="H4927" s="1477"/>
      <c r="I4927" s="424">
        <v>50</v>
      </c>
      <c r="J4927" s="417">
        <v>0.1</v>
      </c>
      <c r="K4927" s="954">
        <f t="shared" si="51"/>
        <v>5</v>
      </c>
      <c r="M4927" s="271"/>
      <c r="N4927" s="271"/>
      <c r="O4927" s="271"/>
    </row>
    <row r="4928" spans="3:15" s="421" customFormat="1" ht="15" customHeight="1">
      <c r="C4928" s="391">
        <v>2950</v>
      </c>
      <c r="D4928" s="414" t="s">
        <v>5729</v>
      </c>
      <c r="E4928" s="417">
        <v>1034151</v>
      </c>
      <c r="F4928" s="1475" t="s">
        <v>3139</v>
      </c>
      <c r="G4928" s="1476"/>
      <c r="H4928" s="1477"/>
      <c r="I4928" s="424">
        <v>30</v>
      </c>
      <c r="J4928" s="417">
        <v>0.1</v>
      </c>
      <c r="K4928" s="954">
        <f t="shared" si="51"/>
        <v>3</v>
      </c>
      <c r="M4928" s="271"/>
      <c r="N4928" s="271"/>
      <c r="O4928" s="271"/>
    </row>
    <row r="4929" spans="3:15" s="421" customFormat="1" ht="15" customHeight="1">
      <c r="C4929" s="391">
        <v>2951</v>
      </c>
      <c r="D4929" s="414" t="s">
        <v>5729</v>
      </c>
      <c r="E4929" s="417">
        <v>1034150</v>
      </c>
      <c r="F4929" s="1475" t="s">
        <v>3140</v>
      </c>
      <c r="G4929" s="1476"/>
      <c r="H4929" s="1477"/>
      <c r="I4929" s="424">
        <v>13</v>
      </c>
      <c r="J4929" s="417">
        <v>0.1</v>
      </c>
      <c r="K4929" s="954">
        <f t="shared" si="51"/>
        <v>1.3</v>
      </c>
      <c r="M4929" s="271"/>
      <c r="N4929" s="271"/>
      <c r="O4929" s="271"/>
    </row>
    <row r="4930" spans="3:15" s="421" customFormat="1" ht="15" customHeight="1">
      <c r="C4930" s="391">
        <v>2952</v>
      </c>
      <c r="D4930" s="414" t="s">
        <v>5729</v>
      </c>
      <c r="E4930" s="417">
        <v>1400353</v>
      </c>
      <c r="F4930" s="1475" t="s">
        <v>3141</v>
      </c>
      <c r="G4930" s="1476"/>
      <c r="H4930" s="1477"/>
      <c r="I4930" s="424">
        <v>35</v>
      </c>
      <c r="J4930" s="417">
        <v>0.1</v>
      </c>
      <c r="K4930" s="954">
        <f t="shared" si="51"/>
        <v>3.5</v>
      </c>
      <c r="M4930" s="271"/>
      <c r="N4930" s="271"/>
      <c r="O4930" s="271"/>
    </row>
    <row r="4931" spans="3:15" s="421" customFormat="1" ht="15" customHeight="1">
      <c r="C4931" s="391">
        <v>2953</v>
      </c>
      <c r="D4931" s="414" t="s">
        <v>5729</v>
      </c>
      <c r="E4931" s="417">
        <v>1080635</v>
      </c>
      <c r="F4931" s="1475" t="s">
        <v>3142</v>
      </c>
      <c r="G4931" s="1476"/>
      <c r="H4931" s="1477"/>
      <c r="I4931" s="424">
        <v>40</v>
      </c>
      <c r="J4931" s="417">
        <v>0.8</v>
      </c>
      <c r="K4931" s="954">
        <f t="shared" si="51"/>
        <v>32</v>
      </c>
      <c r="M4931" s="271"/>
      <c r="N4931" s="271"/>
      <c r="O4931" s="271"/>
    </row>
    <row r="4932" spans="3:15" s="421" customFormat="1" ht="15" customHeight="1">
      <c r="C4932" s="391">
        <v>2954</v>
      </c>
      <c r="D4932" s="414" t="s">
        <v>5729</v>
      </c>
      <c r="E4932" s="417">
        <v>1334474</v>
      </c>
      <c r="F4932" s="1475" t="s">
        <v>3101</v>
      </c>
      <c r="G4932" s="1476"/>
      <c r="H4932" s="1477"/>
      <c r="I4932" s="424">
        <v>84</v>
      </c>
      <c r="J4932" s="417">
        <v>1</v>
      </c>
      <c r="K4932" s="954">
        <f t="shared" si="51"/>
        <v>84</v>
      </c>
      <c r="M4932" s="271"/>
      <c r="N4932" s="271"/>
      <c r="O4932" s="271"/>
    </row>
    <row r="4933" spans="3:15" s="421" customFormat="1" ht="15" customHeight="1">
      <c r="C4933" s="391">
        <v>2955</v>
      </c>
      <c r="D4933" s="414" t="s">
        <v>5729</v>
      </c>
      <c r="E4933" s="417">
        <v>1327176</v>
      </c>
      <c r="F4933" s="1475" t="s">
        <v>3103</v>
      </c>
      <c r="G4933" s="1476"/>
      <c r="H4933" s="1477"/>
      <c r="I4933" s="424">
        <v>52</v>
      </c>
      <c r="J4933" s="417">
        <v>2</v>
      </c>
      <c r="K4933" s="954">
        <f t="shared" si="51"/>
        <v>104</v>
      </c>
      <c r="M4933" s="271"/>
      <c r="N4933" s="271"/>
      <c r="O4933" s="271"/>
    </row>
    <row r="4934" spans="3:15" s="421" customFormat="1" ht="15" customHeight="1">
      <c r="C4934" s="391">
        <v>2956</v>
      </c>
      <c r="D4934" s="414" t="s">
        <v>5729</v>
      </c>
      <c r="E4934" s="417">
        <v>1334475</v>
      </c>
      <c r="F4934" s="1475" t="s">
        <v>3104</v>
      </c>
      <c r="G4934" s="1476"/>
      <c r="H4934" s="1477"/>
      <c r="I4934" s="424">
        <v>32</v>
      </c>
      <c r="J4934" s="417">
        <v>2</v>
      </c>
      <c r="K4934" s="954">
        <f t="shared" si="51"/>
        <v>64</v>
      </c>
      <c r="M4934" s="271"/>
      <c r="N4934" s="271"/>
      <c r="O4934" s="271"/>
    </row>
    <row r="4935" spans="3:15" s="421" customFormat="1" ht="15" customHeight="1">
      <c r="C4935" s="391">
        <v>2957</v>
      </c>
      <c r="D4935" s="414" t="s">
        <v>5729</v>
      </c>
      <c r="E4935" s="417">
        <v>1463258</v>
      </c>
      <c r="F4935" s="1475" t="s">
        <v>3128</v>
      </c>
      <c r="G4935" s="1476"/>
      <c r="H4935" s="1477"/>
      <c r="I4935" s="424">
        <v>40</v>
      </c>
      <c r="J4935" s="417">
        <v>2</v>
      </c>
      <c r="K4935" s="954">
        <f t="shared" si="51"/>
        <v>80</v>
      </c>
      <c r="M4935" s="271"/>
      <c r="N4935" s="271"/>
      <c r="O4935" s="271"/>
    </row>
    <row r="4936" spans="3:15" s="421" customFormat="1" ht="15" customHeight="1">
      <c r="C4936" s="391">
        <v>2958</v>
      </c>
      <c r="D4936" s="414" t="s">
        <v>5729</v>
      </c>
      <c r="E4936" s="417">
        <v>1463260</v>
      </c>
      <c r="F4936" s="1475" t="s">
        <v>3143</v>
      </c>
      <c r="G4936" s="1476"/>
      <c r="H4936" s="1477"/>
      <c r="I4936" s="424">
        <v>10</v>
      </c>
      <c r="J4936" s="417">
        <v>1.8</v>
      </c>
      <c r="K4936" s="954">
        <f t="shared" si="51"/>
        <v>18</v>
      </c>
      <c r="M4936" s="271"/>
      <c r="N4936" s="271"/>
      <c r="O4936" s="271"/>
    </row>
    <row r="4937" spans="3:15" s="421" customFormat="1" ht="15" customHeight="1">
      <c r="C4937" s="391">
        <v>2959</v>
      </c>
      <c r="D4937" s="414" t="s">
        <v>5729</v>
      </c>
      <c r="E4937" s="417">
        <v>1074255</v>
      </c>
      <c r="F4937" s="1475" t="s">
        <v>3129</v>
      </c>
      <c r="G4937" s="1476"/>
      <c r="H4937" s="1477"/>
      <c r="I4937" s="424">
        <v>43</v>
      </c>
      <c r="J4937" s="417">
        <v>1.1000000000000001</v>
      </c>
      <c r="K4937" s="954">
        <f t="shared" si="51"/>
        <v>47.300000000000004</v>
      </c>
      <c r="M4937" s="271"/>
      <c r="N4937" s="271"/>
      <c r="O4937" s="271"/>
    </row>
    <row r="4938" spans="3:15" s="421" customFormat="1" ht="15" customHeight="1">
      <c r="C4938" s="391">
        <v>2960</v>
      </c>
      <c r="D4938" s="414" t="s">
        <v>5729</v>
      </c>
      <c r="E4938" s="417">
        <v>1583998</v>
      </c>
      <c r="F4938" s="1475" t="s">
        <v>3144</v>
      </c>
      <c r="G4938" s="1476"/>
      <c r="H4938" s="1477"/>
      <c r="I4938" s="424">
        <v>60</v>
      </c>
      <c r="J4938" s="417">
        <v>1.1000000000000001</v>
      </c>
      <c r="K4938" s="954">
        <f t="shared" si="51"/>
        <v>66</v>
      </c>
      <c r="M4938" s="271"/>
      <c r="N4938" s="271"/>
      <c r="O4938" s="271"/>
    </row>
    <row r="4939" spans="3:15" s="421" customFormat="1" ht="15" customHeight="1">
      <c r="C4939" s="391">
        <v>2961</v>
      </c>
      <c r="D4939" s="414" t="s">
        <v>5729</v>
      </c>
      <c r="E4939" s="417">
        <v>1048183</v>
      </c>
      <c r="F4939" s="1475" t="s">
        <v>2237</v>
      </c>
      <c r="G4939" s="1476"/>
      <c r="H4939" s="1477"/>
      <c r="I4939" s="424">
        <v>27</v>
      </c>
      <c r="J4939" s="417">
        <v>1.1000000000000001</v>
      </c>
      <c r="K4939" s="954">
        <f t="shared" si="51"/>
        <v>29.700000000000003</v>
      </c>
      <c r="M4939" s="271"/>
      <c r="N4939" s="271"/>
      <c r="O4939" s="271"/>
    </row>
    <row r="4940" spans="3:15" s="421" customFormat="1" ht="15" customHeight="1">
      <c r="C4940" s="391">
        <v>2962</v>
      </c>
      <c r="D4940" s="414" t="s">
        <v>5729</v>
      </c>
      <c r="E4940" s="417">
        <v>1249143</v>
      </c>
      <c r="F4940" s="1475" t="s">
        <v>3105</v>
      </c>
      <c r="G4940" s="1476"/>
      <c r="H4940" s="1477"/>
      <c r="I4940" s="424">
        <v>262</v>
      </c>
      <c r="J4940" s="417">
        <v>0.1</v>
      </c>
      <c r="K4940" s="954">
        <f t="shared" si="51"/>
        <v>26.200000000000003</v>
      </c>
      <c r="M4940" s="271"/>
      <c r="N4940" s="271"/>
      <c r="O4940" s="271"/>
    </row>
    <row r="4941" spans="3:15" s="421" customFormat="1" ht="15" customHeight="1">
      <c r="C4941" s="391">
        <v>2963</v>
      </c>
      <c r="D4941" s="414" t="s">
        <v>5729</v>
      </c>
      <c r="E4941" s="417">
        <v>1048197</v>
      </c>
      <c r="F4941" s="1475" t="s">
        <v>3119</v>
      </c>
      <c r="G4941" s="1476"/>
      <c r="H4941" s="1477"/>
      <c r="I4941" s="424">
        <v>36</v>
      </c>
      <c r="J4941" s="417">
        <v>0.1</v>
      </c>
      <c r="K4941" s="954">
        <f t="shared" si="51"/>
        <v>3.6</v>
      </c>
      <c r="M4941" s="271"/>
      <c r="N4941" s="271"/>
      <c r="O4941" s="271"/>
    </row>
    <row r="4942" spans="3:15" s="421" customFormat="1" ht="15" customHeight="1">
      <c r="C4942" s="391">
        <v>2964</v>
      </c>
      <c r="D4942" s="414" t="s">
        <v>5640</v>
      </c>
      <c r="E4942" s="417">
        <v>1038461</v>
      </c>
      <c r="F4942" s="1475" t="s">
        <v>2229</v>
      </c>
      <c r="G4942" s="1476"/>
      <c r="H4942" s="1477"/>
      <c r="I4942" s="424">
        <v>52</v>
      </c>
      <c r="J4942" s="417">
        <v>2</v>
      </c>
      <c r="K4942" s="954">
        <f t="shared" si="51"/>
        <v>104</v>
      </c>
      <c r="M4942" s="271"/>
      <c r="N4942" s="271"/>
      <c r="O4942" s="271"/>
    </row>
    <row r="4943" spans="3:15" s="421" customFormat="1" ht="15" customHeight="1">
      <c r="C4943" s="391">
        <v>2965</v>
      </c>
      <c r="D4943" s="414" t="s">
        <v>5640</v>
      </c>
      <c r="E4943" s="417">
        <v>1038461</v>
      </c>
      <c r="F4943" s="1475" t="s">
        <v>2229</v>
      </c>
      <c r="G4943" s="1476"/>
      <c r="H4943" s="1477"/>
      <c r="I4943" s="424">
        <v>17</v>
      </c>
      <c r="J4943" s="417">
        <v>2</v>
      </c>
      <c r="K4943" s="954">
        <f t="shared" si="51"/>
        <v>34</v>
      </c>
      <c r="M4943" s="271"/>
      <c r="N4943" s="271"/>
      <c r="O4943" s="271"/>
    </row>
    <row r="4944" spans="3:15" s="421" customFormat="1" ht="15" customHeight="1">
      <c r="C4944" s="391">
        <v>2966</v>
      </c>
      <c r="D4944" s="414" t="s">
        <v>5640</v>
      </c>
      <c r="E4944" s="417">
        <v>1038461</v>
      </c>
      <c r="F4944" s="1475" t="s">
        <v>2229</v>
      </c>
      <c r="G4944" s="1476"/>
      <c r="H4944" s="1477"/>
      <c r="I4944" s="424">
        <v>5</v>
      </c>
      <c r="J4944" s="417">
        <v>2</v>
      </c>
      <c r="K4944" s="954">
        <f t="shared" si="51"/>
        <v>10</v>
      </c>
      <c r="M4944" s="271"/>
      <c r="N4944" s="271"/>
      <c r="O4944" s="271"/>
    </row>
    <row r="4945" spans="3:15" s="421" customFormat="1" ht="15" customHeight="1">
      <c r="C4945" s="391">
        <v>2967</v>
      </c>
      <c r="D4945" s="414" t="s">
        <v>5640</v>
      </c>
      <c r="E4945" s="417">
        <v>1038461</v>
      </c>
      <c r="F4945" s="1475" t="s">
        <v>2229</v>
      </c>
      <c r="G4945" s="1476"/>
      <c r="H4945" s="1477"/>
      <c r="I4945" s="424">
        <v>7</v>
      </c>
      <c r="J4945" s="417">
        <v>2</v>
      </c>
      <c r="K4945" s="954">
        <f t="shared" si="51"/>
        <v>14</v>
      </c>
      <c r="M4945" s="271"/>
      <c r="N4945" s="271"/>
      <c r="O4945" s="271"/>
    </row>
    <row r="4946" spans="3:15" s="421" customFormat="1" ht="15" customHeight="1">
      <c r="C4946" s="391">
        <v>2968</v>
      </c>
      <c r="D4946" s="414" t="s">
        <v>5640</v>
      </c>
      <c r="E4946" s="417">
        <v>1038462</v>
      </c>
      <c r="F4946" s="1475" t="s">
        <v>2230</v>
      </c>
      <c r="G4946" s="1476"/>
      <c r="H4946" s="1477"/>
      <c r="I4946" s="424">
        <v>12</v>
      </c>
      <c r="J4946" s="417">
        <v>2</v>
      </c>
      <c r="K4946" s="954">
        <f t="shared" si="51"/>
        <v>24</v>
      </c>
      <c r="M4946" s="271"/>
      <c r="N4946" s="271"/>
      <c r="O4946" s="271"/>
    </row>
    <row r="4947" spans="3:15" s="421" customFormat="1" ht="15" customHeight="1">
      <c r="C4947" s="391">
        <v>2969</v>
      </c>
      <c r="D4947" s="414" t="s">
        <v>5640</v>
      </c>
      <c r="E4947" s="417">
        <v>1038462</v>
      </c>
      <c r="F4947" s="1475" t="s">
        <v>2230</v>
      </c>
      <c r="G4947" s="1476"/>
      <c r="H4947" s="1477"/>
      <c r="I4947" s="424">
        <v>5</v>
      </c>
      <c r="J4947" s="417">
        <v>2</v>
      </c>
      <c r="K4947" s="954">
        <f t="shared" si="51"/>
        <v>10</v>
      </c>
      <c r="M4947" s="271"/>
      <c r="N4947" s="271"/>
      <c r="O4947" s="271"/>
    </row>
    <row r="4948" spans="3:15" s="421" customFormat="1" ht="15" customHeight="1">
      <c r="C4948" s="391">
        <v>2970</v>
      </c>
      <c r="D4948" s="414" t="s">
        <v>5640</v>
      </c>
      <c r="E4948" s="417">
        <v>1038462</v>
      </c>
      <c r="F4948" s="1475" t="s">
        <v>2230</v>
      </c>
      <c r="G4948" s="1476"/>
      <c r="H4948" s="1477"/>
      <c r="I4948" s="424">
        <v>42</v>
      </c>
      <c r="J4948" s="417">
        <v>2</v>
      </c>
      <c r="K4948" s="954">
        <f t="shared" si="51"/>
        <v>84</v>
      </c>
      <c r="M4948" s="271"/>
      <c r="N4948" s="271"/>
      <c r="O4948" s="271"/>
    </row>
    <row r="4949" spans="3:15" s="421" customFormat="1" ht="15" customHeight="1">
      <c r="C4949" s="391">
        <v>2971</v>
      </c>
      <c r="D4949" s="414" t="s">
        <v>5640</v>
      </c>
      <c r="E4949" s="417">
        <v>1038462</v>
      </c>
      <c r="F4949" s="1475" t="s">
        <v>2230</v>
      </c>
      <c r="G4949" s="1476"/>
      <c r="H4949" s="1477"/>
      <c r="I4949" s="424">
        <v>54</v>
      </c>
      <c r="J4949" s="417">
        <v>2</v>
      </c>
      <c r="K4949" s="954">
        <f t="shared" si="51"/>
        <v>108</v>
      </c>
      <c r="M4949" s="271"/>
      <c r="N4949" s="271"/>
      <c r="O4949" s="271"/>
    </row>
    <row r="4950" spans="3:15" s="421" customFormat="1" ht="15" customHeight="1">
      <c r="C4950" s="391">
        <v>2972</v>
      </c>
      <c r="D4950" s="414" t="s">
        <v>5640</v>
      </c>
      <c r="E4950" s="417">
        <v>1038462</v>
      </c>
      <c r="F4950" s="1475" t="s">
        <v>2230</v>
      </c>
      <c r="G4950" s="1476"/>
      <c r="H4950" s="1477"/>
      <c r="I4950" s="424">
        <v>5</v>
      </c>
      <c r="J4950" s="417">
        <v>2</v>
      </c>
      <c r="K4950" s="954">
        <f t="shared" si="51"/>
        <v>10</v>
      </c>
      <c r="M4950" s="271"/>
      <c r="N4950" s="271"/>
      <c r="O4950" s="271"/>
    </row>
    <row r="4951" spans="3:15" s="421" customFormat="1" ht="15" customHeight="1">
      <c r="C4951" s="391">
        <v>2973</v>
      </c>
      <c r="D4951" s="414" t="s">
        <v>5640</v>
      </c>
      <c r="E4951" s="417">
        <v>1038463</v>
      </c>
      <c r="F4951" s="1475" t="s">
        <v>2231</v>
      </c>
      <c r="G4951" s="1476"/>
      <c r="H4951" s="1477"/>
      <c r="I4951" s="424">
        <v>40</v>
      </c>
      <c r="J4951" s="417">
        <v>2</v>
      </c>
      <c r="K4951" s="954">
        <f t="shared" si="51"/>
        <v>80</v>
      </c>
      <c r="M4951" s="271"/>
      <c r="N4951" s="271"/>
      <c r="O4951" s="271"/>
    </row>
    <row r="4952" spans="3:15" s="421" customFormat="1" ht="15" customHeight="1">
      <c r="C4952" s="391">
        <v>2974</v>
      </c>
      <c r="D4952" s="414" t="s">
        <v>5640</v>
      </c>
      <c r="E4952" s="417">
        <v>1038464</v>
      </c>
      <c r="F4952" s="1475" t="s">
        <v>2232</v>
      </c>
      <c r="G4952" s="1476"/>
      <c r="H4952" s="1477"/>
      <c r="I4952" s="424">
        <v>5</v>
      </c>
      <c r="J4952" s="417">
        <v>2</v>
      </c>
      <c r="K4952" s="954">
        <f t="shared" si="51"/>
        <v>10</v>
      </c>
      <c r="M4952" s="271"/>
      <c r="N4952" s="271"/>
      <c r="O4952" s="271"/>
    </row>
    <row r="4953" spans="3:15" s="421" customFormat="1" ht="15" customHeight="1">
      <c r="C4953" s="391">
        <v>2975</v>
      </c>
      <c r="D4953" s="414" t="s">
        <v>5640</v>
      </c>
      <c r="E4953" s="417">
        <v>1038464</v>
      </c>
      <c r="F4953" s="1475" t="s">
        <v>2232</v>
      </c>
      <c r="G4953" s="1476"/>
      <c r="H4953" s="1477"/>
      <c r="I4953" s="424">
        <v>36</v>
      </c>
      <c r="J4953" s="417">
        <v>2</v>
      </c>
      <c r="K4953" s="954">
        <f t="shared" si="51"/>
        <v>72</v>
      </c>
      <c r="M4953" s="271"/>
      <c r="N4953" s="271"/>
      <c r="O4953" s="271"/>
    </row>
    <row r="4954" spans="3:15" s="421" customFormat="1" ht="15" customHeight="1">
      <c r="C4954" s="391">
        <v>2976</v>
      </c>
      <c r="D4954" s="414" t="s">
        <v>5640</v>
      </c>
      <c r="E4954" s="417">
        <v>1038464</v>
      </c>
      <c r="F4954" s="1475" t="s">
        <v>2232</v>
      </c>
      <c r="G4954" s="1476"/>
      <c r="H4954" s="1477"/>
      <c r="I4954" s="424">
        <v>1</v>
      </c>
      <c r="J4954" s="417">
        <v>2</v>
      </c>
      <c r="K4954" s="954">
        <f t="shared" ref="K4954:K5017" si="52">I4954*J4954</f>
        <v>2</v>
      </c>
      <c r="M4954" s="271"/>
      <c r="N4954" s="271"/>
      <c r="O4954" s="271"/>
    </row>
    <row r="4955" spans="3:15" s="421" customFormat="1" ht="15" customHeight="1">
      <c r="C4955" s="391">
        <v>2977</v>
      </c>
      <c r="D4955" s="414" t="s">
        <v>5640</v>
      </c>
      <c r="E4955" s="417">
        <v>1038464</v>
      </c>
      <c r="F4955" s="1475" t="s">
        <v>2232</v>
      </c>
      <c r="G4955" s="1476"/>
      <c r="H4955" s="1477"/>
      <c r="I4955" s="424">
        <v>21</v>
      </c>
      <c r="J4955" s="417">
        <v>2</v>
      </c>
      <c r="K4955" s="954">
        <f t="shared" si="52"/>
        <v>42</v>
      </c>
      <c r="M4955" s="271"/>
      <c r="N4955" s="271"/>
      <c r="O4955" s="271"/>
    </row>
    <row r="4956" spans="3:15" s="421" customFormat="1" ht="15" customHeight="1">
      <c r="C4956" s="391">
        <v>2978</v>
      </c>
      <c r="D4956" s="414" t="s">
        <v>5640</v>
      </c>
      <c r="E4956" s="417">
        <v>1038464</v>
      </c>
      <c r="F4956" s="1475" t="s">
        <v>2232</v>
      </c>
      <c r="G4956" s="1476"/>
      <c r="H4956" s="1477"/>
      <c r="I4956" s="424">
        <v>5</v>
      </c>
      <c r="J4956" s="417">
        <v>2</v>
      </c>
      <c r="K4956" s="954">
        <f t="shared" si="52"/>
        <v>10</v>
      </c>
      <c r="M4956" s="271"/>
      <c r="N4956" s="271"/>
      <c r="O4956" s="271"/>
    </row>
    <row r="4957" spans="3:15" s="421" customFormat="1" ht="15" customHeight="1">
      <c r="C4957" s="391">
        <v>2979</v>
      </c>
      <c r="D4957" s="414" t="s">
        <v>5640</v>
      </c>
      <c r="E4957" s="417">
        <v>1038465</v>
      </c>
      <c r="F4957" s="1475" t="s">
        <v>2233</v>
      </c>
      <c r="G4957" s="1476"/>
      <c r="H4957" s="1477"/>
      <c r="I4957" s="424">
        <v>4</v>
      </c>
      <c r="J4957" s="417">
        <v>2</v>
      </c>
      <c r="K4957" s="954">
        <f t="shared" si="52"/>
        <v>8</v>
      </c>
      <c r="M4957" s="271"/>
      <c r="N4957" s="271"/>
      <c r="O4957" s="271"/>
    </row>
    <row r="4958" spans="3:15" s="421" customFormat="1" ht="15" customHeight="1">
      <c r="C4958" s="391">
        <v>2980</v>
      </c>
      <c r="D4958" s="414" t="s">
        <v>5640</v>
      </c>
      <c r="E4958" s="417">
        <v>1038466</v>
      </c>
      <c r="F4958" s="1475" t="s">
        <v>2234</v>
      </c>
      <c r="G4958" s="1476"/>
      <c r="H4958" s="1477"/>
      <c r="I4958" s="424">
        <v>20</v>
      </c>
      <c r="J4958" s="417">
        <v>2</v>
      </c>
      <c r="K4958" s="954">
        <f t="shared" si="52"/>
        <v>40</v>
      </c>
      <c r="M4958" s="271"/>
      <c r="N4958" s="271"/>
      <c r="O4958" s="271"/>
    </row>
    <row r="4959" spans="3:15" s="421" customFormat="1" ht="15" customHeight="1">
      <c r="C4959" s="391">
        <v>2981</v>
      </c>
      <c r="D4959" s="414" t="s">
        <v>5640</v>
      </c>
      <c r="E4959" s="417" t="s">
        <v>3152</v>
      </c>
      <c r="F4959" s="1475" t="s">
        <v>3153</v>
      </c>
      <c r="G4959" s="1476"/>
      <c r="H4959" s="1477"/>
      <c r="I4959" s="424">
        <v>50</v>
      </c>
      <c r="J4959" s="417">
        <v>2</v>
      </c>
      <c r="K4959" s="954">
        <f t="shared" si="52"/>
        <v>100</v>
      </c>
      <c r="M4959" s="271"/>
      <c r="N4959" s="271"/>
      <c r="O4959" s="271"/>
    </row>
    <row r="4960" spans="3:15" s="421" customFormat="1" ht="15" customHeight="1">
      <c r="C4960" s="391">
        <v>2982</v>
      </c>
      <c r="D4960" s="414" t="s">
        <v>5640</v>
      </c>
      <c r="E4960" s="417" t="s">
        <v>3171</v>
      </c>
      <c r="F4960" s="1475" t="s">
        <v>3172</v>
      </c>
      <c r="G4960" s="1476"/>
      <c r="H4960" s="1477"/>
      <c r="I4960" s="424">
        <v>30</v>
      </c>
      <c r="J4960" s="417">
        <v>2</v>
      </c>
      <c r="K4960" s="954">
        <f t="shared" si="52"/>
        <v>60</v>
      </c>
      <c r="M4960" s="271"/>
      <c r="N4960" s="271"/>
      <c r="O4960" s="271"/>
    </row>
    <row r="4961" spans="3:15" s="421" customFormat="1" ht="15" customHeight="1">
      <c r="C4961" s="391">
        <v>2983</v>
      </c>
      <c r="D4961" s="414" t="s">
        <v>5640</v>
      </c>
      <c r="E4961" s="417">
        <v>1312106</v>
      </c>
      <c r="F4961" s="1475" t="s">
        <v>3125</v>
      </c>
      <c r="G4961" s="1476"/>
      <c r="H4961" s="1477"/>
      <c r="I4961" s="424">
        <v>30</v>
      </c>
      <c r="J4961" s="417">
        <v>0.1</v>
      </c>
      <c r="K4961" s="954">
        <f t="shared" si="52"/>
        <v>3</v>
      </c>
      <c r="M4961" s="271"/>
      <c r="N4961" s="271"/>
      <c r="O4961" s="271"/>
    </row>
    <row r="4962" spans="3:15" s="421" customFormat="1" ht="15" customHeight="1">
      <c r="C4962" s="391">
        <v>2984</v>
      </c>
      <c r="D4962" s="414" t="s">
        <v>5640</v>
      </c>
      <c r="E4962" s="417">
        <v>1312106</v>
      </c>
      <c r="F4962" s="1475" t="s">
        <v>3125</v>
      </c>
      <c r="G4962" s="1476"/>
      <c r="H4962" s="1477"/>
      <c r="I4962" s="424">
        <v>43</v>
      </c>
      <c r="J4962" s="417">
        <v>0.1</v>
      </c>
      <c r="K4962" s="954">
        <f t="shared" si="52"/>
        <v>4.3</v>
      </c>
      <c r="M4962" s="271"/>
      <c r="N4962" s="271"/>
      <c r="O4962" s="271"/>
    </row>
    <row r="4963" spans="3:15" s="421" customFormat="1" ht="15" customHeight="1">
      <c r="C4963" s="391">
        <v>2985</v>
      </c>
      <c r="D4963" s="414" t="s">
        <v>5640</v>
      </c>
      <c r="E4963" s="417">
        <v>1312106</v>
      </c>
      <c r="F4963" s="1475" t="s">
        <v>3125</v>
      </c>
      <c r="G4963" s="1476"/>
      <c r="H4963" s="1477"/>
      <c r="I4963" s="424">
        <v>50</v>
      </c>
      <c r="J4963" s="417">
        <v>0.1</v>
      </c>
      <c r="K4963" s="954">
        <f t="shared" si="52"/>
        <v>5</v>
      </c>
      <c r="M4963" s="271"/>
      <c r="N4963" s="271"/>
      <c r="O4963" s="271"/>
    </row>
    <row r="4964" spans="3:15" s="421" customFormat="1" ht="15" customHeight="1">
      <c r="C4964" s="391">
        <v>2986</v>
      </c>
      <c r="D4964" s="414" t="s">
        <v>5640</v>
      </c>
      <c r="E4964" s="417">
        <v>1014505</v>
      </c>
      <c r="F4964" s="1475" t="s">
        <v>3108</v>
      </c>
      <c r="G4964" s="1476"/>
      <c r="H4964" s="1477"/>
      <c r="I4964" s="424">
        <v>57</v>
      </c>
      <c r="J4964" s="417">
        <v>0.3</v>
      </c>
      <c r="K4964" s="954">
        <f t="shared" si="52"/>
        <v>17.099999999999998</v>
      </c>
      <c r="M4964" s="271"/>
      <c r="N4964" s="271"/>
      <c r="O4964" s="271"/>
    </row>
    <row r="4965" spans="3:15" s="421" customFormat="1" ht="15" customHeight="1">
      <c r="C4965" s="391">
        <v>2987</v>
      </c>
      <c r="D4965" s="414" t="s">
        <v>5640</v>
      </c>
      <c r="E4965" s="417">
        <v>1334499</v>
      </c>
      <c r="F4965" s="1475" t="s">
        <v>3087</v>
      </c>
      <c r="G4965" s="1476"/>
      <c r="H4965" s="1477"/>
      <c r="I4965" s="424">
        <v>10</v>
      </c>
      <c r="J4965" s="417">
        <v>0.3</v>
      </c>
      <c r="K4965" s="954">
        <f t="shared" si="52"/>
        <v>3</v>
      </c>
      <c r="M4965" s="271"/>
      <c r="N4965" s="271"/>
      <c r="O4965" s="271"/>
    </row>
    <row r="4966" spans="3:15" s="421" customFormat="1" ht="15" customHeight="1">
      <c r="C4966" s="391">
        <v>2988</v>
      </c>
      <c r="D4966" s="414" t="s">
        <v>5640</v>
      </c>
      <c r="E4966" s="417">
        <v>1334499</v>
      </c>
      <c r="F4966" s="1475" t="s">
        <v>3087</v>
      </c>
      <c r="G4966" s="1476"/>
      <c r="H4966" s="1477"/>
      <c r="I4966" s="424">
        <v>10</v>
      </c>
      <c r="J4966" s="417">
        <v>0.3</v>
      </c>
      <c r="K4966" s="954">
        <f t="shared" si="52"/>
        <v>3</v>
      </c>
      <c r="M4966" s="271"/>
      <c r="N4966" s="271"/>
      <c r="O4966" s="271"/>
    </row>
    <row r="4967" spans="3:15" s="421" customFormat="1" ht="15" customHeight="1">
      <c r="C4967" s="391">
        <v>2989</v>
      </c>
      <c r="D4967" s="414" t="s">
        <v>5640</v>
      </c>
      <c r="E4967" s="417">
        <v>1334499</v>
      </c>
      <c r="F4967" s="1475" t="s">
        <v>3087</v>
      </c>
      <c r="G4967" s="1476"/>
      <c r="H4967" s="1477"/>
      <c r="I4967" s="424">
        <v>2</v>
      </c>
      <c r="J4967" s="417">
        <v>0.3</v>
      </c>
      <c r="K4967" s="954">
        <f t="shared" si="52"/>
        <v>0.6</v>
      </c>
      <c r="M4967" s="271"/>
      <c r="N4967" s="271"/>
      <c r="O4967" s="271"/>
    </row>
    <row r="4968" spans="3:15" s="421" customFormat="1" ht="15" customHeight="1">
      <c r="C4968" s="391">
        <v>2990</v>
      </c>
      <c r="D4968" s="414" t="s">
        <v>5640</v>
      </c>
      <c r="E4968" s="417">
        <v>1334499</v>
      </c>
      <c r="F4968" s="1475" t="s">
        <v>3087</v>
      </c>
      <c r="G4968" s="1476"/>
      <c r="H4968" s="1477"/>
      <c r="I4968" s="424">
        <v>108</v>
      </c>
      <c r="J4968" s="417">
        <v>0.3</v>
      </c>
      <c r="K4968" s="954">
        <f t="shared" si="52"/>
        <v>32.4</v>
      </c>
      <c r="M4968" s="271"/>
      <c r="N4968" s="271"/>
      <c r="O4968" s="271"/>
    </row>
    <row r="4969" spans="3:15" s="421" customFormat="1" ht="15" customHeight="1">
      <c r="C4969" s="391">
        <v>2991</v>
      </c>
      <c r="D4969" s="414" t="s">
        <v>5640</v>
      </c>
      <c r="E4969" s="417">
        <v>1334497</v>
      </c>
      <c r="F4969" s="1475" t="s">
        <v>3089</v>
      </c>
      <c r="G4969" s="1476"/>
      <c r="H4969" s="1477"/>
      <c r="I4969" s="424">
        <v>57</v>
      </c>
      <c r="J4969" s="417">
        <v>0.3</v>
      </c>
      <c r="K4969" s="954">
        <f t="shared" si="52"/>
        <v>17.099999999999998</v>
      </c>
      <c r="M4969" s="271"/>
      <c r="N4969" s="271"/>
      <c r="O4969" s="271"/>
    </row>
    <row r="4970" spans="3:15" s="421" customFormat="1" ht="15" customHeight="1">
      <c r="C4970" s="391">
        <v>2992</v>
      </c>
      <c r="D4970" s="414" t="s">
        <v>5640</v>
      </c>
      <c r="E4970" s="417">
        <v>1149896</v>
      </c>
      <c r="F4970" s="1475" t="s">
        <v>3111</v>
      </c>
      <c r="G4970" s="1476"/>
      <c r="H4970" s="1477"/>
      <c r="I4970" s="424">
        <v>114</v>
      </c>
      <c r="J4970" s="417">
        <v>0.4</v>
      </c>
      <c r="K4970" s="954">
        <f t="shared" si="52"/>
        <v>45.6</v>
      </c>
      <c r="M4970" s="271"/>
      <c r="N4970" s="271"/>
      <c r="O4970" s="271"/>
    </row>
    <row r="4971" spans="3:15" s="421" customFormat="1" ht="15" customHeight="1">
      <c r="C4971" s="391">
        <v>2993</v>
      </c>
      <c r="D4971" s="414" t="s">
        <v>5640</v>
      </c>
      <c r="E4971" s="417">
        <v>1149896</v>
      </c>
      <c r="F4971" s="1475" t="s">
        <v>3111</v>
      </c>
      <c r="G4971" s="1476"/>
      <c r="H4971" s="1477"/>
      <c r="I4971" s="424">
        <v>57</v>
      </c>
      <c r="J4971" s="417">
        <v>0.4</v>
      </c>
      <c r="K4971" s="954">
        <f t="shared" si="52"/>
        <v>22.8</v>
      </c>
      <c r="M4971" s="271"/>
      <c r="N4971" s="271"/>
      <c r="O4971" s="271"/>
    </row>
    <row r="4972" spans="3:15" s="421" customFormat="1" ht="15" customHeight="1">
      <c r="C4972" s="391">
        <v>2994</v>
      </c>
      <c r="D4972" s="414" t="s">
        <v>5640</v>
      </c>
      <c r="E4972" s="417">
        <v>1071608</v>
      </c>
      <c r="F4972" s="1475" t="s">
        <v>3092</v>
      </c>
      <c r="G4972" s="1476"/>
      <c r="H4972" s="1477"/>
      <c r="I4972" s="424">
        <v>57</v>
      </c>
      <c r="J4972" s="417">
        <v>0.4</v>
      </c>
      <c r="K4972" s="954">
        <f t="shared" si="52"/>
        <v>22.8</v>
      </c>
      <c r="M4972" s="271"/>
      <c r="N4972" s="271"/>
      <c r="O4972" s="271"/>
    </row>
    <row r="4973" spans="3:15" s="421" customFormat="1" ht="15" customHeight="1">
      <c r="C4973" s="391">
        <v>2995</v>
      </c>
      <c r="D4973" s="414" t="s">
        <v>5640</v>
      </c>
      <c r="E4973" s="417">
        <v>1071608</v>
      </c>
      <c r="F4973" s="1475" t="s">
        <v>3092</v>
      </c>
      <c r="G4973" s="1476"/>
      <c r="H4973" s="1477"/>
      <c r="I4973" s="424">
        <v>112</v>
      </c>
      <c r="J4973" s="417">
        <v>0.4</v>
      </c>
      <c r="K4973" s="954">
        <f t="shared" si="52"/>
        <v>44.800000000000004</v>
      </c>
      <c r="M4973" s="271"/>
      <c r="N4973" s="271"/>
      <c r="O4973" s="271"/>
    </row>
    <row r="4974" spans="3:15" s="421" customFormat="1" ht="15" customHeight="1">
      <c r="C4974" s="391">
        <v>2996</v>
      </c>
      <c r="D4974" s="414" t="s">
        <v>5640</v>
      </c>
      <c r="E4974" s="417">
        <v>1071608</v>
      </c>
      <c r="F4974" s="1475" t="s">
        <v>3092</v>
      </c>
      <c r="G4974" s="1476"/>
      <c r="H4974" s="1477"/>
      <c r="I4974" s="424">
        <v>15</v>
      </c>
      <c r="J4974" s="417">
        <v>0.4</v>
      </c>
      <c r="K4974" s="954">
        <f t="shared" si="52"/>
        <v>6</v>
      </c>
      <c r="M4974" s="271"/>
      <c r="N4974" s="271"/>
      <c r="O4974" s="271"/>
    </row>
    <row r="4975" spans="3:15" s="421" customFormat="1" ht="15" customHeight="1">
      <c r="C4975" s="391">
        <v>2997</v>
      </c>
      <c r="D4975" s="414" t="s">
        <v>5640</v>
      </c>
      <c r="E4975" s="417">
        <v>1071608</v>
      </c>
      <c r="F4975" s="1475" t="s">
        <v>3092</v>
      </c>
      <c r="G4975" s="1476"/>
      <c r="H4975" s="1477"/>
      <c r="I4975" s="424">
        <v>15</v>
      </c>
      <c r="J4975" s="417">
        <v>0.4</v>
      </c>
      <c r="K4975" s="954">
        <f t="shared" si="52"/>
        <v>6</v>
      </c>
      <c r="M4975" s="271"/>
      <c r="N4975" s="271"/>
      <c r="O4975" s="271"/>
    </row>
    <row r="4976" spans="3:15" s="421" customFormat="1" ht="15" customHeight="1">
      <c r="C4976" s="391">
        <v>2998</v>
      </c>
      <c r="D4976" s="414" t="s">
        <v>5640</v>
      </c>
      <c r="E4976" s="417">
        <v>1071608</v>
      </c>
      <c r="F4976" s="1475" t="s">
        <v>3092</v>
      </c>
      <c r="G4976" s="1476"/>
      <c r="H4976" s="1477"/>
      <c r="I4976" s="424">
        <v>10</v>
      </c>
      <c r="J4976" s="417">
        <v>0.4</v>
      </c>
      <c r="K4976" s="954">
        <f t="shared" si="52"/>
        <v>4</v>
      </c>
      <c r="M4976" s="271"/>
      <c r="N4976" s="271"/>
      <c r="O4976" s="271"/>
    </row>
    <row r="4977" spans="3:15" s="421" customFormat="1" ht="15" customHeight="1">
      <c r="C4977" s="391">
        <v>2999</v>
      </c>
      <c r="D4977" s="414" t="s">
        <v>5640</v>
      </c>
      <c r="E4977" s="417">
        <v>1071608</v>
      </c>
      <c r="F4977" s="1475" t="s">
        <v>3092</v>
      </c>
      <c r="G4977" s="1476"/>
      <c r="H4977" s="1477"/>
      <c r="I4977" s="424">
        <v>2</v>
      </c>
      <c r="J4977" s="417">
        <v>0.4</v>
      </c>
      <c r="K4977" s="954">
        <f t="shared" si="52"/>
        <v>0.8</v>
      </c>
      <c r="M4977" s="271"/>
      <c r="N4977" s="271"/>
      <c r="O4977" s="271"/>
    </row>
    <row r="4978" spans="3:15" s="421" customFormat="1" ht="15" customHeight="1">
      <c r="C4978" s="391">
        <v>3000</v>
      </c>
      <c r="D4978" s="414" t="s">
        <v>5640</v>
      </c>
      <c r="E4978" s="417">
        <v>1071607</v>
      </c>
      <c r="F4978" s="1475" t="s">
        <v>3093</v>
      </c>
      <c r="G4978" s="1476"/>
      <c r="H4978" s="1477"/>
      <c r="I4978" s="424">
        <v>57</v>
      </c>
      <c r="J4978" s="417">
        <v>0.4</v>
      </c>
      <c r="K4978" s="954">
        <f t="shared" si="52"/>
        <v>22.8</v>
      </c>
      <c r="M4978" s="271"/>
      <c r="N4978" s="271"/>
      <c r="O4978" s="271"/>
    </row>
    <row r="4979" spans="3:15" s="421" customFormat="1" ht="15" customHeight="1">
      <c r="C4979" s="391">
        <v>3001</v>
      </c>
      <c r="D4979" s="414" t="s">
        <v>5640</v>
      </c>
      <c r="E4979" s="417">
        <v>1071607</v>
      </c>
      <c r="F4979" s="1475" t="s">
        <v>3093</v>
      </c>
      <c r="G4979" s="1476"/>
      <c r="H4979" s="1477"/>
      <c r="I4979" s="424">
        <v>108</v>
      </c>
      <c r="J4979" s="417">
        <v>0.4</v>
      </c>
      <c r="K4979" s="954">
        <f t="shared" si="52"/>
        <v>43.2</v>
      </c>
      <c r="M4979" s="271"/>
      <c r="N4979" s="271"/>
      <c r="O4979" s="271"/>
    </row>
    <row r="4980" spans="3:15" s="421" customFormat="1" ht="15" customHeight="1">
      <c r="C4980" s="391">
        <v>3002</v>
      </c>
      <c r="D4980" s="414" t="s">
        <v>5640</v>
      </c>
      <c r="E4980" s="417">
        <v>1149897</v>
      </c>
      <c r="F4980" s="1475" t="s">
        <v>3094</v>
      </c>
      <c r="G4980" s="1476"/>
      <c r="H4980" s="1477"/>
      <c r="I4980" s="424">
        <v>5</v>
      </c>
      <c r="J4980" s="417">
        <v>0.4</v>
      </c>
      <c r="K4980" s="954">
        <f t="shared" si="52"/>
        <v>2</v>
      </c>
      <c r="M4980" s="271"/>
      <c r="N4980" s="271"/>
      <c r="O4980" s="271"/>
    </row>
    <row r="4981" spans="3:15" s="421" customFormat="1" ht="15" customHeight="1">
      <c r="C4981" s="391">
        <v>3003</v>
      </c>
      <c r="D4981" s="414" t="s">
        <v>5640</v>
      </c>
      <c r="E4981" s="417" t="s">
        <v>3241</v>
      </c>
      <c r="F4981" s="1475" t="s">
        <v>2238</v>
      </c>
      <c r="G4981" s="1476"/>
      <c r="H4981" s="1477"/>
      <c r="I4981" s="424">
        <v>5</v>
      </c>
      <c r="J4981" s="417">
        <v>0.5</v>
      </c>
      <c r="K4981" s="954">
        <f t="shared" si="52"/>
        <v>2.5</v>
      </c>
      <c r="M4981" s="271"/>
      <c r="N4981" s="271"/>
      <c r="O4981" s="271"/>
    </row>
    <row r="4982" spans="3:15" s="421" customFormat="1" ht="15" customHeight="1">
      <c r="C4982" s="391">
        <v>3004</v>
      </c>
      <c r="D4982" s="414" t="s">
        <v>5640</v>
      </c>
      <c r="E4982" s="417" t="s">
        <v>3244</v>
      </c>
      <c r="F4982" s="1475" t="s">
        <v>3245</v>
      </c>
      <c r="G4982" s="1476"/>
      <c r="H4982" s="1477"/>
      <c r="I4982" s="424">
        <v>45</v>
      </c>
      <c r="J4982" s="417">
        <v>0.5</v>
      </c>
      <c r="K4982" s="954">
        <f t="shared" si="52"/>
        <v>22.5</v>
      </c>
      <c r="M4982" s="271"/>
      <c r="N4982" s="271"/>
      <c r="O4982" s="271"/>
    </row>
    <row r="4983" spans="3:15" s="421" customFormat="1" ht="15" customHeight="1">
      <c r="C4983" s="391">
        <v>3005</v>
      </c>
      <c r="D4983" s="414" t="s">
        <v>5640</v>
      </c>
      <c r="E4983" s="417" t="s">
        <v>3183</v>
      </c>
      <c r="F4983" s="1475" t="s">
        <v>3120</v>
      </c>
      <c r="G4983" s="1476"/>
      <c r="H4983" s="1477"/>
      <c r="I4983" s="424">
        <v>30</v>
      </c>
      <c r="J4983" s="417">
        <v>0.5</v>
      </c>
      <c r="K4983" s="954">
        <f t="shared" si="52"/>
        <v>15</v>
      </c>
      <c r="M4983" s="271"/>
      <c r="N4983" s="271"/>
      <c r="O4983" s="271"/>
    </row>
    <row r="4984" spans="3:15" s="421" customFormat="1" ht="15" customHeight="1">
      <c r="C4984" s="391">
        <v>3006</v>
      </c>
      <c r="D4984" s="414" t="s">
        <v>5640</v>
      </c>
      <c r="E4984" s="417" t="s">
        <v>3191</v>
      </c>
      <c r="F4984" s="1475" t="s">
        <v>3095</v>
      </c>
      <c r="G4984" s="1476"/>
      <c r="H4984" s="1477"/>
      <c r="I4984" s="424">
        <v>5</v>
      </c>
      <c r="J4984" s="417">
        <v>0.2</v>
      </c>
      <c r="K4984" s="954">
        <f t="shared" si="52"/>
        <v>1</v>
      </c>
      <c r="M4984" s="271"/>
      <c r="N4984" s="271"/>
      <c r="O4984" s="271"/>
    </row>
    <row r="4985" spans="3:15" s="421" customFormat="1" ht="15" customHeight="1">
      <c r="C4985" s="391">
        <v>3007</v>
      </c>
      <c r="D4985" s="414" t="s">
        <v>5640</v>
      </c>
      <c r="E4985" s="417" t="s">
        <v>3191</v>
      </c>
      <c r="F4985" s="1475" t="s">
        <v>3095</v>
      </c>
      <c r="G4985" s="1476"/>
      <c r="H4985" s="1477"/>
      <c r="I4985" s="424">
        <v>5</v>
      </c>
      <c r="J4985" s="417">
        <v>0.2</v>
      </c>
      <c r="K4985" s="954">
        <f t="shared" si="52"/>
        <v>1</v>
      </c>
      <c r="M4985" s="271"/>
      <c r="N4985" s="271"/>
      <c r="O4985" s="271"/>
    </row>
    <row r="4986" spans="3:15" s="421" customFormat="1" ht="15" customHeight="1">
      <c r="C4986" s="391">
        <v>3008</v>
      </c>
      <c r="D4986" s="414" t="s">
        <v>5640</v>
      </c>
      <c r="E4986" s="417">
        <v>1047243</v>
      </c>
      <c r="F4986" s="1475" t="s">
        <v>3194</v>
      </c>
      <c r="G4986" s="1476"/>
      <c r="H4986" s="1477"/>
      <c r="I4986" s="424">
        <v>5</v>
      </c>
      <c r="J4986" s="417">
        <v>1</v>
      </c>
      <c r="K4986" s="954">
        <f t="shared" si="52"/>
        <v>5</v>
      </c>
      <c r="M4986" s="271"/>
      <c r="N4986" s="271"/>
      <c r="O4986" s="271"/>
    </row>
    <row r="4987" spans="3:15" s="421" customFormat="1" ht="15" customHeight="1">
      <c r="C4987" s="391">
        <v>3009</v>
      </c>
      <c r="D4987" s="414" t="s">
        <v>5640</v>
      </c>
      <c r="E4987" s="417">
        <v>1047243</v>
      </c>
      <c r="F4987" s="1475" t="s">
        <v>3194</v>
      </c>
      <c r="G4987" s="1476"/>
      <c r="H4987" s="1477"/>
      <c r="I4987" s="424">
        <v>5</v>
      </c>
      <c r="J4987" s="417">
        <v>1</v>
      </c>
      <c r="K4987" s="954">
        <f t="shared" si="52"/>
        <v>5</v>
      </c>
      <c r="M4987" s="271"/>
      <c r="N4987" s="271"/>
      <c r="O4987" s="271"/>
    </row>
    <row r="4988" spans="3:15" s="421" customFormat="1" ht="15" customHeight="1">
      <c r="C4988" s="391">
        <v>3010</v>
      </c>
      <c r="D4988" s="414" t="s">
        <v>5640</v>
      </c>
      <c r="E4988" s="417">
        <v>1249151</v>
      </c>
      <c r="F4988" s="1475" t="s">
        <v>1674</v>
      </c>
      <c r="G4988" s="1476"/>
      <c r="H4988" s="1477"/>
      <c r="I4988" s="424">
        <v>5</v>
      </c>
      <c r="J4988" s="417">
        <v>1</v>
      </c>
      <c r="K4988" s="954">
        <f t="shared" si="52"/>
        <v>5</v>
      </c>
      <c r="M4988" s="271"/>
      <c r="N4988" s="271"/>
      <c r="O4988" s="271"/>
    </row>
    <row r="4989" spans="3:15" s="421" customFormat="1" ht="15" customHeight="1">
      <c r="C4989" s="391">
        <v>3011</v>
      </c>
      <c r="D4989" s="414" t="s">
        <v>5640</v>
      </c>
      <c r="E4989" s="417">
        <v>1249151</v>
      </c>
      <c r="F4989" s="1475" t="s">
        <v>1674</v>
      </c>
      <c r="G4989" s="1476"/>
      <c r="H4989" s="1477"/>
      <c r="I4989" s="424">
        <v>5</v>
      </c>
      <c r="J4989" s="417">
        <v>1</v>
      </c>
      <c r="K4989" s="954">
        <f t="shared" si="52"/>
        <v>5</v>
      </c>
      <c r="M4989" s="271"/>
      <c r="N4989" s="271"/>
      <c r="O4989" s="271"/>
    </row>
    <row r="4990" spans="3:15" s="421" customFormat="1" ht="15" customHeight="1">
      <c r="C4990" s="391">
        <v>3012</v>
      </c>
      <c r="D4990" s="414" t="s">
        <v>5640</v>
      </c>
      <c r="E4990" s="417">
        <v>1249151</v>
      </c>
      <c r="F4990" s="1475" t="s">
        <v>1674</v>
      </c>
      <c r="G4990" s="1476"/>
      <c r="H4990" s="1477"/>
      <c r="I4990" s="424">
        <v>5</v>
      </c>
      <c r="J4990" s="417">
        <v>1</v>
      </c>
      <c r="K4990" s="954">
        <f t="shared" si="52"/>
        <v>5</v>
      </c>
      <c r="M4990" s="271"/>
      <c r="N4990" s="271"/>
      <c r="O4990" s="271"/>
    </row>
    <row r="4991" spans="3:15" s="421" customFormat="1" ht="15" customHeight="1">
      <c r="C4991" s="391">
        <v>3013</v>
      </c>
      <c r="D4991" s="414" t="s">
        <v>5640</v>
      </c>
      <c r="E4991" s="417">
        <v>1249151</v>
      </c>
      <c r="F4991" s="1475" t="s">
        <v>1674</v>
      </c>
      <c r="G4991" s="1476"/>
      <c r="H4991" s="1477"/>
      <c r="I4991" s="424">
        <v>1</v>
      </c>
      <c r="J4991" s="417">
        <v>1</v>
      </c>
      <c r="K4991" s="954">
        <f t="shared" si="52"/>
        <v>1</v>
      </c>
      <c r="M4991" s="271"/>
      <c r="N4991" s="271"/>
      <c r="O4991" s="271"/>
    </row>
    <row r="4992" spans="3:15" s="421" customFormat="1" ht="15" customHeight="1">
      <c r="C4992" s="391">
        <v>3014</v>
      </c>
      <c r="D4992" s="414" t="s">
        <v>5640</v>
      </c>
      <c r="E4992" s="417">
        <v>1369870</v>
      </c>
      <c r="F4992" s="1475" t="s">
        <v>3126</v>
      </c>
      <c r="G4992" s="1476"/>
      <c r="H4992" s="1477"/>
      <c r="I4992" s="424">
        <v>30</v>
      </c>
      <c r="J4992" s="417">
        <v>1.5</v>
      </c>
      <c r="K4992" s="954">
        <f t="shared" si="52"/>
        <v>45</v>
      </c>
      <c r="M4992" s="271"/>
      <c r="N4992" s="271"/>
      <c r="O4992" s="271"/>
    </row>
    <row r="4993" spans="3:15" s="421" customFormat="1" ht="15" customHeight="1">
      <c r="C4993" s="391">
        <v>3015</v>
      </c>
      <c r="D4993" s="414" t="s">
        <v>5640</v>
      </c>
      <c r="E4993" s="417">
        <v>1369870</v>
      </c>
      <c r="F4993" s="1475" t="s">
        <v>3126</v>
      </c>
      <c r="G4993" s="1476"/>
      <c r="H4993" s="1477"/>
      <c r="I4993" s="424">
        <v>50</v>
      </c>
      <c r="J4993" s="417">
        <v>1.5</v>
      </c>
      <c r="K4993" s="954">
        <f t="shared" si="52"/>
        <v>75</v>
      </c>
      <c r="M4993" s="271"/>
      <c r="N4993" s="271"/>
      <c r="O4993" s="271"/>
    </row>
    <row r="4994" spans="3:15" s="421" customFormat="1" ht="15" customHeight="1">
      <c r="C4994" s="391">
        <v>3016</v>
      </c>
      <c r="D4994" s="414" t="s">
        <v>5640</v>
      </c>
      <c r="E4994" s="417" t="s">
        <v>3158</v>
      </c>
      <c r="F4994" s="1475" t="s">
        <v>3159</v>
      </c>
      <c r="G4994" s="1476"/>
      <c r="H4994" s="1477"/>
      <c r="I4994" s="424">
        <v>50</v>
      </c>
      <c r="J4994" s="417">
        <v>0.2</v>
      </c>
      <c r="K4994" s="954">
        <f t="shared" si="52"/>
        <v>10</v>
      </c>
      <c r="M4994" s="271"/>
      <c r="N4994" s="271"/>
      <c r="O4994" s="271"/>
    </row>
    <row r="4995" spans="3:15" s="421" customFormat="1" ht="15" customHeight="1">
      <c r="C4995" s="391">
        <v>3017</v>
      </c>
      <c r="D4995" s="414" t="s">
        <v>5640</v>
      </c>
      <c r="E4995" s="417">
        <v>1249146</v>
      </c>
      <c r="F4995" s="1475" t="s">
        <v>3137</v>
      </c>
      <c r="G4995" s="1476"/>
      <c r="H4995" s="1477"/>
      <c r="I4995" s="424">
        <v>20</v>
      </c>
      <c r="J4995" s="417">
        <v>2</v>
      </c>
      <c r="K4995" s="954">
        <f t="shared" si="52"/>
        <v>40</v>
      </c>
      <c r="M4995" s="271"/>
      <c r="N4995" s="271"/>
      <c r="O4995" s="271"/>
    </row>
    <row r="4996" spans="3:15" s="421" customFormat="1" ht="15" customHeight="1">
      <c r="C4996" s="391">
        <v>3018</v>
      </c>
      <c r="D4996" s="414" t="s">
        <v>5640</v>
      </c>
      <c r="E4996" s="417">
        <v>1249146</v>
      </c>
      <c r="F4996" s="1475" t="s">
        <v>3137</v>
      </c>
      <c r="G4996" s="1476"/>
      <c r="H4996" s="1477"/>
      <c r="I4996" s="424">
        <v>5</v>
      </c>
      <c r="J4996" s="417">
        <v>2</v>
      </c>
      <c r="K4996" s="954">
        <f t="shared" si="52"/>
        <v>10</v>
      </c>
      <c r="M4996" s="271"/>
      <c r="N4996" s="271"/>
      <c r="O4996" s="271"/>
    </row>
    <row r="4997" spans="3:15" s="421" customFormat="1" ht="15" customHeight="1">
      <c r="C4997" s="391">
        <v>3019</v>
      </c>
      <c r="D4997" s="414" t="s">
        <v>5640</v>
      </c>
      <c r="E4997" s="417" t="s">
        <v>5677</v>
      </c>
      <c r="F4997" s="1475" t="s">
        <v>3098</v>
      </c>
      <c r="G4997" s="1476"/>
      <c r="H4997" s="1477"/>
      <c r="I4997" s="424">
        <v>68</v>
      </c>
      <c r="J4997" s="417">
        <v>0.7</v>
      </c>
      <c r="K4997" s="954">
        <f t="shared" si="52"/>
        <v>47.599999999999994</v>
      </c>
      <c r="M4997" s="271"/>
      <c r="N4997" s="271"/>
      <c r="O4997" s="271"/>
    </row>
    <row r="4998" spans="3:15" s="421" customFormat="1" ht="15" customHeight="1">
      <c r="C4998" s="391">
        <v>3020</v>
      </c>
      <c r="D4998" s="414" t="s">
        <v>5640</v>
      </c>
      <c r="E4998" s="417" t="s">
        <v>5678</v>
      </c>
      <c r="F4998" s="1475" t="s">
        <v>3100</v>
      </c>
      <c r="G4998" s="1476"/>
      <c r="H4998" s="1477"/>
      <c r="I4998" s="424">
        <v>5</v>
      </c>
      <c r="J4998" s="417">
        <v>0.7</v>
      </c>
      <c r="K4998" s="954">
        <f t="shared" si="52"/>
        <v>3.5</v>
      </c>
      <c r="M4998" s="271"/>
      <c r="N4998" s="271"/>
      <c r="O4998" s="271"/>
    </row>
    <row r="4999" spans="3:15" s="421" customFormat="1" ht="15" customHeight="1">
      <c r="C4999" s="391">
        <v>3021</v>
      </c>
      <c r="D4999" s="414" t="s">
        <v>5640</v>
      </c>
      <c r="E4999" s="417">
        <v>1048178</v>
      </c>
      <c r="F4999" s="1475" t="s">
        <v>3138</v>
      </c>
      <c r="G4999" s="1476"/>
      <c r="H4999" s="1477"/>
      <c r="I4999" s="424">
        <v>50</v>
      </c>
      <c r="J4999" s="417">
        <v>0.5</v>
      </c>
      <c r="K4999" s="954">
        <f t="shared" si="52"/>
        <v>25</v>
      </c>
      <c r="M4999" s="271"/>
      <c r="N4999" s="271"/>
      <c r="O4999" s="271"/>
    </row>
    <row r="5000" spans="3:15" s="421" customFormat="1" ht="15" customHeight="1">
      <c r="C5000" s="391">
        <v>3022</v>
      </c>
      <c r="D5000" s="414" t="s">
        <v>5640</v>
      </c>
      <c r="E5000" s="417">
        <v>1463244</v>
      </c>
      <c r="F5000" s="1475" t="s">
        <v>3127</v>
      </c>
      <c r="G5000" s="1476"/>
      <c r="H5000" s="1477"/>
      <c r="I5000" s="424">
        <v>30</v>
      </c>
      <c r="J5000" s="417">
        <v>0.5</v>
      </c>
      <c r="K5000" s="954">
        <f t="shared" si="52"/>
        <v>15</v>
      </c>
      <c r="M5000" s="271"/>
      <c r="N5000" s="271"/>
      <c r="O5000" s="271"/>
    </row>
    <row r="5001" spans="3:15" s="421" customFormat="1" ht="15" customHeight="1">
      <c r="C5001" s="391">
        <v>3023</v>
      </c>
      <c r="D5001" s="414" t="s">
        <v>5640</v>
      </c>
      <c r="E5001" s="417">
        <v>1034150</v>
      </c>
      <c r="F5001" s="1475" t="s">
        <v>3140</v>
      </c>
      <c r="G5001" s="1476"/>
      <c r="H5001" s="1477"/>
      <c r="I5001" s="424">
        <v>43</v>
      </c>
      <c r="J5001" s="417">
        <v>0.5</v>
      </c>
      <c r="K5001" s="954">
        <f t="shared" si="52"/>
        <v>21.5</v>
      </c>
      <c r="M5001" s="271"/>
      <c r="N5001" s="271"/>
      <c r="O5001" s="271"/>
    </row>
    <row r="5002" spans="3:15" s="421" customFormat="1" ht="15" customHeight="1">
      <c r="C5002" s="391">
        <v>3024</v>
      </c>
      <c r="D5002" s="414" t="s">
        <v>5640</v>
      </c>
      <c r="E5002" s="417">
        <v>1400353</v>
      </c>
      <c r="F5002" s="1475" t="s">
        <v>3141</v>
      </c>
      <c r="G5002" s="1476"/>
      <c r="H5002" s="1477"/>
      <c r="I5002" s="424">
        <v>35</v>
      </c>
      <c r="J5002" s="417">
        <v>1.5</v>
      </c>
      <c r="K5002" s="954">
        <f t="shared" si="52"/>
        <v>52.5</v>
      </c>
      <c r="M5002" s="271"/>
      <c r="N5002" s="271"/>
      <c r="O5002" s="271"/>
    </row>
    <row r="5003" spans="3:15" s="421" customFormat="1" ht="15" customHeight="1">
      <c r="C5003" s="391">
        <v>3025</v>
      </c>
      <c r="D5003" s="414" t="s">
        <v>5640</v>
      </c>
      <c r="E5003" s="417">
        <v>1260244</v>
      </c>
      <c r="F5003" s="1475" t="s">
        <v>2239</v>
      </c>
      <c r="G5003" s="1476"/>
      <c r="H5003" s="1477"/>
      <c r="I5003" s="424">
        <v>20</v>
      </c>
      <c r="J5003" s="417">
        <v>1.2</v>
      </c>
      <c r="K5003" s="954">
        <f t="shared" si="52"/>
        <v>24</v>
      </c>
      <c r="M5003" s="271"/>
      <c r="N5003" s="271"/>
      <c r="O5003" s="271"/>
    </row>
    <row r="5004" spans="3:15" s="421" customFormat="1" ht="15" customHeight="1">
      <c r="C5004" s="391">
        <v>3026</v>
      </c>
      <c r="D5004" s="414" t="s">
        <v>5640</v>
      </c>
      <c r="E5004" s="417">
        <v>1334474</v>
      </c>
      <c r="F5004" s="1475" t="s">
        <v>3101</v>
      </c>
      <c r="G5004" s="1476"/>
      <c r="H5004" s="1477"/>
      <c r="I5004" s="424">
        <v>5</v>
      </c>
      <c r="J5004" s="417">
        <v>0.3</v>
      </c>
      <c r="K5004" s="954">
        <f t="shared" si="52"/>
        <v>1.5</v>
      </c>
      <c r="M5004" s="271"/>
      <c r="N5004" s="271"/>
      <c r="O5004" s="271"/>
    </row>
    <row r="5005" spans="3:15" s="421" customFormat="1" ht="15" customHeight="1">
      <c r="C5005" s="391">
        <v>3027</v>
      </c>
      <c r="D5005" s="414" t="s">
        <v>5640</v>
      </c>
      <c r="E5005" s="417">
        <v>1334474</v>
      </c>
      <c r="F5005" s="1475" t="s">
        <v>3101</v>
      </c>
      <c r="G5005" s="1476"/>
      <c r="H5005" s="1477"/>
      <c r="I5005" s="424">
        <v>2</v>
      </c>
      <c r="J5005" s="417">
        <v>0.3</v>
      </c>
      <c r="K5005" s="954">
        <f t="shared" si="52"/>
        <v>0.6</v>
      </c>
      <c r="M5005" s="271"/>
      <c r="N5005" s="271"/>
      <c r="O5005" s="271"/>
    </row>
    <row r="5006" spans="3:15" s="421" customFormat="1" ht="15" customHeight="1">
      <c r="C5006" s="391">
        <v>3028</v>
      </c>
      <c r="D5006" s="414" t="s">
        <v>5640</v>
      </c>
      <c r="E5006" s="417">
        <v>1334471</v>
      </c>
      <c r="F5006" s="1475" t="s">
        <v>3102</v>
      </c>
      <c r="G5006" s="1476"/>
      <c r="H5006" s="1477"/>
      <c r="I5006" s="424">
        <v>31</v>
      </c>
      <c r="J5006" s="417">
        <v>0.3</v>
      </c>
      <c r="K5006" s="954">
        <f t="shared" si="52"/>
        <v>9.2999999999999989</v>
      </c>
      <c r="M5006" s="271"/>
      <c r="N5006" s="271"/>
      <c r="O5006" s="271"/>
    </row>
    <row r="5007" spans="3:15" s="421" customFormat="1" ht="15" customHeight="1">
      <c r="C5007" s="391">
        <v>3029</v>
      </c>
      <c r="D5007" s="414" t="s">
        <v>5640</v>
      </c>
      <c r="E5007" s="417">
        <v>1334471</v>
      </c>
      <c r="F5007" s="1475" t="s">
        <v>3102</v>
      </c>
      <c r="G5007" s="1476"/>
      <c r="H5007" s="1477"/>
      <c r="I5007" s="424">
        <v>26</v>
      </c>
      <c r="J5007" s="417">
        <v>0.3</v>
      </c>
      <c r="K5007" s="954">
        <f t="shared" si="52"/>
        <v>7.8</v>
      </c>
      <c r="M5007" s="271"/>
      <c r="N5007" s="271"/>
      <c r="O5007" s="271"/>
    </row>
    <row r="5008" spans="3:15" s="421" customFormat="1" ht="15" customHeight="1">
      <c r="C5008" s="391">
        <v>3030</v>
      </c>
      <c r="D5008" s="414" t="s">
        <v>5640</v>
      </c>
      <c r="E5008" s="417">
        <v>1334471</v>
      </c>
      <c r="F5008" s="1475" t="s">
        <v>3102</v>
      </c>
      <c r="G5008" s="1476"/>
      <c r="H5008" s="1477"/>
      <c r="I5008" s="424">
        <v>15</v>
      </c>
      <c r="J5008" s="417">
        <v>0.3</v>
      </c>
      <c r="K5008" s="954">
        <f t="shared" si="52"/>
        <v>4.5</v>
      </c>
      <c r="M5008" s="271"/>
      <c r="N5008" s="271"/>
      <c r="O5008" s="271"/>
    </row>
    <row r="5009" spans="3:15" s="421" customFormat="1" ht="15" customHeight="1">
      <c r="C5009" s="391">
        <v>3031</v>
      </c>
      <c r="D5009" s="414" t="s">
        <v>5640</v>
      </c>
      <c r="E5009" s="417">
        <v>1334471</v>
      </c>
      <c r="F5009" s="1475" t="s">
        <v>3102</v>
      </c>
      <c r="G5009" s="1476"/>
      <c r="H5009" s="1477"/>
      <c r="I5009" s="424">
        <v>5</v>
      </c>
      <c r="J5009" s="417">
        <v>0.3</v>
      </c>
      <c r="K5009" s="954">
        <f t="shared" si="52"/>
        <v>1.5</v>
      </c>
      <c r="M5009" s="271"/>
      <c r="N5009" s="271"/>
      <c r="O5009" s="271"/>
    </row>
    <row r="5010" spans="3:15" s="421" customFormat="1" ht="15" customHeight="1">
      <c r="C5010" s="391">
        <v>3032</v>
      </c>
      <c r="D5010" s="414" t="s">
        <v>5640</v>
      </c>
      <c r="E5010" s="417">
        <v>1334475</v>
      </c>
      <c r="F5010" s="1475" t="s">
        <v>3104</v>
      </c>
      <c r="G5010" s="1476"/>
      <c r="H5010" s="1477"/>
      <c r="I5010" s="424">
        <v>54</v>
      </c>
      <c r="J5010" s="417">
        <v>0.3</v>
      </c>
      <c r="K5010" s="954">
        <f t="shared" si="52"/>
        <v>16.2</v>
      </c>
      <c r="M5010" s="271"/>
      <c r="N5010" s="271"/>
      <c r="O5010" s="271"/>
    </row>
    <row r="5011" spans="3:15" s="421" customFormat="1" ht="15" customHeight="1">
      <c r="C5011" s="391">
        <v>3033</v>
      </c>
      <c r="D5011" s="414" t="s">
        <v>5640</v>
      </c>
      <c r="E5011" s="417">
        <v>1463256</v>
      </c>
      <c r="F5011" s="1475" t="s">
        <v>3273</v>
      </c>
      <c r="G5011" s="1476"/>
      <c r="H5011" s="1477"/>
      <c r="I5011" s="424">
        <v>10</v>
      </c>
      <c r="J5011" s="417">
        <v>0.7</v>
      </c>
      <c r="K5011" s="954">
        <f t="shared" si="52"/>
        <v>7</v>
      </c>
      <c r="M5011" s="271"/>
      <c r="N5011" s="271"/>
      <c r="O5011" s="271"/>
    </row>
    <row r="5012" spans="3:15" s="421" customFormat="1" ht="15" customHeight="1">
      <c r="C5012" s="391">
        <v>3034</v>
      </c>
      <c r="D5012" s="414" t="s">
        <v>5640</v>
      </c>
      <c r="E5012" s="417">
        <v>1463256</v>
      </c>
      <c r="F5012" s="1475" t="s">
        <v>3273</v>
      </c>
      <c r="G5012" s="1476"/>
      <c r="H5012" s="1477"/>
      <c r="I5012" s="424">
        <v>50</v>
      </c>
      <c r="J5012" s="417">
        <v>0.7</v>
      </c>
      <c r="K5012" s="954">
        <f t="shared" si="52"/>
        <v>35</v>
      </c>
      <c r="M5012" s="271"/>
      <c r="N5012" s="271"/>
      <c r="O5012" s="271"/>
    </row>
    <row r="5013" spans="3:15" s="421" customFormat="1" ht="15" customHeight="1">
      <c r="C5013" s="391">
        <v>3035</v>
      </c>
      <c r="D5013" s="414" t="s">
        <v>5640</v>
      </c>
      <c r="E5013" s="417">
        <v>1463258</v>
      </c>
      <c r="F5013" s="1475" t="s">
        <v>3128</v>
      </c>
      <c r="G5013" s="1476"/>
      <c r="H5013" s="1477"/>
      <c r="I5013" s="424">
        <v>20</v>
      </c>
      <c r="J5013" s="417">
        <v>0.7</v>
      </c>
      <c r="K5013" s="954">
        <f t="shared" si="52"/>
        <v>14</v>
      </c>
      <c r="M5013" s="271"/>
      <c r="N5013" s="271"/>
      <c r="O5013" s="271"/>
    </row>
    <row r="5014" spans="3:15" s="421" customFormat="1" ht="15" customHeight="1">
      <c r="C5014" s="391">
        <v>3036</v>
      </c>
      <c r="D5014" s="414" t="s">
        <v>5640</v>
      </c>
      <c r="E5014" s="425">
        <v>1016179</v>
      </c>
      <c r="F5014" s="1475" t="s">
        <v>3275</v>
      </c>
      <c r="G5014" s="1476"/>
      <c r="H5014" s="1477"/>
      <c r="I5014" s="424">
        <v>31</v>
      </c>
      <c r="J5014" s="417">
        <v>0.5</v>
      </c>
      <c r="K5014" s="954">
        <f t="shared" si="52"/>
        <v>15.5</v>
      </c>
      <c r="M5014" s="271"/>
      <c r="N5014" s="271"/>
      <c r="O5014" s="271"/>
    </row>
    <row r="5015" spans="3:15" s="421" customFormat="1" ht="15" customHeight="1">
      <c r="C5015" s="391">
        <v>3037</v>
      </c>
      <c r="D5015" s="414" t="s">
        <v>5640</v>
      </c>
      <c r="E5015" s="417">
        <v>1047704</v>
      </c>
      <c r="F5015" s="1475" t="s">
        <v>2236</v>
      </c>
      <c r="G5015" s="1476"/>
      <c r="H5015" s="1477"/>
      <c r="I5015" s="424">
        <v>35</v>
      </c>
      <c r="J5015" s="417">
        <v>0.5</v>
      </c>
      <c r="K5015" s="954">
        <f t="shared" si="52"/>
        <v>17.5</v>
      </c>
      <c r="M5015" s="271"/>
      <c r="N5015" s="271"/>
      <c r="O5015" s="271"/>
    </row>
    <row r="5016" spans="3:15" s="421" customFormat="1" ht="15" customHeight="1">
      <c r="C5016" s="391">
        <v>3038</v>
      </c>
      <c r="D5016" s="414" t="s">
        <v>5640</v>
      </c>
      <c r="E5016" s="417">
        <v>1047704</v>
      </c>
      <c r="F5016" s="1475" t="s">
        <v>2236</v>
      </c>
      <c r="G5016" s="1476"/>
      <c r="H5016" s="1477"/>
      <c r="I5016" s="424">
        <v>5</v>
      </c>
      <c r="J5016" s="417">
        <v>0.5</v>
      </c>
      <c r="K5016" s="954">
        <f t="shared" si="52"/>
        <v>2.5</v>
      </c>
      <c r="M5016" s="271"/>
      <c r="N5016" s="271"/>
      <c r="O5016" s="271"/>
    </row>
    <row r="5017" spans="3:15" s="421" customFormat="1" ht="15" customHeight="1">
      <c r="C5017" s="391">
        <v>3039</v>
      </c>
      <c r="D5017" s="414" t="s">
        <v>5640</v>
      </c>
      <c r="E5017" s="417">
        <v>1047704</v>
      </c>
      <c r="F5017" s="1475" t="s">
        <v>2236</v>
      </c>
      <c r="G5017" s="1476"/>
      <c r="H5017" s="1477"/>
      <c r="I5017" s="424">
        <v>1</v>
      </c>
      <c r="J5017" s="417">
        <v>0.5</v>
      </c>
      <c r="K5017" s="954">
        <f t="shared" si="52"/>
        <v>0.5</v>
      </c>
      <c r="M5017" s="271"/>
      <c r="N5017" s="271"/>
      <c r="O5017" s="271"/>
    </row>
    <row r="5018" spans="3:15" s="421" customFormat="1" ht="15" customHeight="1">
      <c r="C5018" s="391">
        <v>3040</v>
      </c>
      <c r="D5018" s="414" t="s">
        <v>5640</v>
      </c>
      <c r="E5018" s="417" t="s">
        <v>3277</v>
      </c>
      <c r="F5018" s="1475" t="s">
        <v>3278</v>
      </c>
      <c r="G5018" s="1476"/>
      <c r="H5018" s="1477"/>
      <c r="I5018" s="424">
        <v>5</v>
      </c>
      <c r="J5018" s="417">
        <v>0.14000000000000001</v>
      </c>
      <c r="K5018" s="954">
        <f t="shared" ref="K5018:K5080" si="53">I5018*J5018</f>
        <v>0.70000000000000007</v>
      </c>
      <c r="M5018" s="271"/>
      <c r="N5018" s="271"/>
      <c r="O5018" s="271"/>
    </row>
    <row r="5019" spans="3:15" s="421" customFormat="1" ht="15" customHeight="1">
      <c r="C5019" s="391">
        <v>3041</v>
      </c>
      <c r="D5019" s="414" t="s">
        <v>5640</v>
      </c>
      <c r="E5019" s="417">
        <v>1074255</v>
      </c>
      <c r="F5019" s="1475" t="s">
        <v>3129</v>
      </c>
      <c r="G5019" s="1476"/>
      <c r="H5019" s="1477"/>
      <c r="I5019" s="424">
        <v>30</v>
      </c>
      <c r="J5019" s="417">
        <v>0.9</v>
      </c>
      <c r="K5019" s="954">
        <f t="shared" si="53"/>
        <v>27</v>
      </c>
      <c r="M5019" s="271"/>
      <c r="N5019" s="271"/>
      <c r="O5019" s="271"/>
    </row>
    <row r="5020" spans="3:15" s="421" customFormat="1" ht="15" customHeight="1">
      <c r="C5020" s="391">
        <v>3042</v>
      </c>
      <c r="D5020" s="414" t="s">
        <v>5640</v>
      </c>
      <c r="E5020" s="417">
        <v>1074255</v>
      </c>
      <c r="F5020" s="1475" t="s">
        <v>3129</v>
      </c>
      <c r="G5020" s="1476"/>
      <c r="H5020" s="1477"/>
      <c r="I5020" s="424">
        <v>43</v>
      </c>
      <c r="J5020" s="417">
        <v>0.9</v>
      </c>
      <c r="K5020" s="954">
        <f t="shared" si="53"/>
        <v>38.700000000000003</v>
      </c>
      <c r="M5020" s="271"/>
      <c r="N5020" s="271"/>
      <c r="O5020" s="271"/>
    </row>
    <row r="5021" spans="3:15" s="421" customFormat="1" ht="15" customHeight="1">
      <c r="C5021" s="391">
        <v>3043</v>
      </c>
      <c r="D5021" s="414" t="s">
        <v>5640</v>
      </c>
      <c r="E5021" s="417" t="s">
        <v>3279</v>
      </c>
      <c r="F5021" s="1475" t="s">
        <v>3144</v>
      </c>
      <c r="G5021" s="1476"/>
      <c r="H5021" s="1477"/>
      <c r="I5021" s="424">
        <v>60</v>
      </c>
      <c r="J5021" s="417">
        <v>1</v>
      </c>
      <c r="K5021" s="954">
        <f t="shared" si="53"/>
        <v>60</v>
      </c>
      <c r="M5021" s="271"/>
      <c r="N5021" s="271"/>
      <c r="O5021" s="271"/>
    </row>
    <row r="5022" spans="3:15" s="421" customFormat="1" ht="15" customHeight="1">
      <c r="C5022" s="391">
        <v>3044</v>
      </c>
      <c r="D5022" s="414" t="s">
        <v>5640</v>
      </c>
      <c r="E5022" s="417">
        <v>1048183</v>
      </c>
      <c r="F5022" s="1475" t="s">
        <v>2237</v>
      </c>
      <c r="G5022" s="1476"/>
      <c r="H5022" s="1477"/>
      <c r="I5022" s="424">
        <v>9</v>
      </c>
      <c r="J5022" s="417">
        <v>1.3</v>
      </c>
      <c r="K5022" s="954">
        <f t="shared" si="53"/>
        <v>11.700000000000001</v>
      </c>
      <c r="M5022" s="271"/>
      <c r="N5022" s="271"/>
      <c r="O5022" s="271"/>
    </row>
    <row r="5023" spans="3:15" s="421" customFormat="1" ht="15" customHeight="1">
      <c r="C5023" s="391">
        <v>3045</v>
      </c>
      <c r="D5023" s="414" t="s">
        <v>5640</v>
      </c>
      <c r="E5023" s="417">
        <v>1048183</v>
      </c>
      <c r="F5023" s="1475" t="s">
        <v>2237</v>
      </c>
      <c r="G5023" s="1476"/>
      <c r="H5023" s="1477"/>
      <c r="I5023" s="424">
        <v>5</v>
      </c>
      <c r="J5023" s="417">
        <v>1.3</v>
      </c>
      <c r="K5023" s="954">
        <f t="shared" si="53"/>
        <v>6.5</v>
      </c>
      <c r="M5023" s="271"/>
      <c r="N5023" s="271"/>
      <c r="O5023" s="271"/>
    </row>
    <row r="5024" spans="3:15" s="421" customFormat="1" ht="15" customHeight="1">
      <c r="C5024" s="391">
        <v>3046</v>
      </c>
      <c r="D5024" s="414" t="s">
        <v>5640</v>
      </c>
      <c r="E5024" s="417">
        <v>1048183</v>
      </c>
      <c r="F5024" s="1475" t="s">
        <v>2237</v>
      </c>
      <c r="G5024" s="1476"/>
      <c r="H5024" s="1477"/>
      <c r="I5024" s="424">
        <v>5</v>
      </c>
      <c r="J5024" s="417">
        <v>1.3</v>
      </c>
      <c r="K5024" s="954">
        <f t="shared" si="53"/>
        <v>6.5</v>
      </c>
      <c r="M5024" s="271"/>
      <c r="N5024" s="271"/>
      <c r="O5024" s="271"/>
    </row>
    <row r="5025" spans="3:15" s="421" customFormat="1" ht="15" customHeight="1">
      <c r="C5025" s="391">
        <v>3047</v>
      </c>
      <c r="D5025" s="414" t="s">
        <v>5640</v>
      </c>
      <c r="E5025" s="417">
        <v>1048183</v>
      </c>
      <c r="F5025" s="1475" t="s">
        <v>2237</v>
      </c>
      <c r="G5025" s="1476"/>
      <c r="H5025" s="1477"/>
      <c r="I5025" s="424">
        <v>5</v>
      </c>
      <c r="J5025" s="417">
        <v>1.3</v>
      </c>
      <c r="K5025" s="954">
        <f t="shared" si="53"/>
        <v>6.5</v>
      </c>
      <c r="M5025" s="271"/>
      <c r="N5025" s="271"/>
      <c r="O5025" s="271"/>
    </row>
    <row r="5026" spans="3:15" s="421" customFormat="1" ht="15" customHeight="1">
      <c r="C5026" s="391">
        <v>3048</v>
      </c>
      <c r="D5026" s="414" t="s">
        <v>5640</v>
      </c>
      <c r="E5026" s="417">
        <v>1008058</v>
      </c>
      <c r="F5026" s="1475" t="s">
        <v>3117</v>
      </c>
      <c r="G5026" s="1476"/>
      <c r="H5026" s="1477"/>
      <c r="I5026" s="424">
        <v>56</v>
      </c>
      <c r="J5026" s="417">
        <v>0.6</v>
      </c>
      <c r="K5026" s="954">
        <f t="shared" si="53"/>
        <v>33.6</v>
      </c>
      <c r="M5026" s="271"/>
      <c r="N5026" s="271"/>
      <c r="O5026" s="271"/>
    </row>
    <row r="5027" spans="3:15" s="421" customFormat="1" ht="15" customHeight="1">
      <c r="C5027" s="391">
        <v>3049</v>
      </c>
      <c r="D5027" s="414" t="s">
        <v>5640</v>
      </c>
      <c r="E5027" s="417">
        <v>1008058</v>
      </c>
      <c r="F5027" s="1475" t="s">
        <v>3117</v>
      </c>
      <c r="G5027" s="1476"/>
      <c r="H5027" s="1477"/>
      <c r="I5027" s="424">
        <v>10</v>
      </c>
      <c r="J5027" s="417">
        <v>0.6</v>
      </c>
      <c r="K5027" s="954">
        <f t="shared" si="53"/>
        <v>6</v>
      </c>
      <c r="M5027" s="271"/>
      <c r="N5027" s="271"/>
      <c r="O5027" s="271"/>
    </row>
    <row r="5028" spans="3:15" s="421" customFormat="1" ht="15" customHeight="1">
      <c r="C5028" s="391">
        <v>3050</v>
      </c>
      <c r="D5028" s="414" t="s">
        <v>5640</v>
      </c>
      <c r="E5028" s="417">
        <v>1008058</v>
      </c>
      <c r="F5028" s="1475" t="s">
        <v>3117</v>
      </c>
      <c r="G5028" s="1476"/>
      <c r="H5028" s="1477"/>
      <c r="I5028" s="424">
        <v>57</v>
      </c>
      <c r="J5028" s="417">
        <v>0.6</v>
      </c>
      <c r="K5028" s="954">
        <f t="shared" si="53"/>
        <v>34.199999999999996</v>
      </c>
      <c r="M5028" s="271"/>
      <c r="N5028" s="271"/>
      <c r="O5028" s="271"/>
    </row>
    <row r="5029" spans="3:15" s="421" customFormat="1" ht="15" customHeight="1">
      <c r="C5029" s="391">
        <v>3051</v>
      </c>
      <c r="D5029" s="414" t="s">
        <v>5640</v>
      </c>
      <c r="E5029" s="417">
        <v>1008058</v>
      </c>
      <c r="F5029" s="1475" t="s">
        <v>3117</v>
      </c>
      <c r="G5029" s="1476"/>
      <c r="H5029" s="1477"/>
      <c r="I5029" s="424">
        <v>10</v>
      </c>
      <c r="J5029" s="417">
        <v>0.6</v>
      </c>
      <c r="K5029" s="954">
        <f t="shared" si="53"/>
        <v>6</v>
      </c>
      <c r="M5029" s="271"/>
      <c r="N5029" s="271"/>
      <c r="O5029" s="271"/>
    </row>
    <row r="5030" spans="3:15" s="421" customFormat="1" ht="15" customHeight="1">
      <c r="C5030" s="391">
        <v>3052</v>
      </c>
      <c r="D5030" s="414" t="s">
        <v>5640</v>
      </c>
      <c r="E5030" s="417">
        <v>1008058</v>
      </c>
      <c r="F5030" s="1475" t="s">
        <v>3105</v>
      </c>
      <c r="G5030" s="1476"/>
      <c r="H5030" s="1477"/>
      <c r="I5030" s="424">
        <v>12</v>
      </c>
      <c r="J5030" s="417">
        <v>0.6</v>
      </c>
      <c r="K5030" s="954">
        <f t="shared" si="53"/>
        <v>7.1999999999999993</v>
      </c>
      <c r="M5030" s="271"/>
      <c r="N5030" s="271"/>
      <c r="O5030" s="271"/>
    </row>
    <row r="5031" spans="3:15" s="421" customFormat="1" ht="15" customHeight="1">
      <c r="C5031" s="391">
        <v>3053</v>
      </c>
      <c r="D5031" s="414" t="s">
        <v>5640</v>
      </c>
      <c r="E5031" s="417">
        <v>1008058</v>
      </c>
      <c r="F5031" s="1475" t="s">
        <v>3105</v>
      </c>
      <c r="G5031" s="1476"/>
      <c r="H5031" s="1477"/>
      <c r="I5031" s="424">
        <v>5</v>
      </c>
      <c r="J5031" s="417">
        <v>0.6</v>
      </c>
      <c r="K5031" s="954">
        <f t="shared" si="53"/>
        <v>3</v>
      </c>
      <c r="M5031" s="271"/>
      <c r="N5031" s="271"/>
      <c r="O5031" s="271"/>
    </row>
    <row r="5032" spans="3:15" s="421" customFormat="1" ht="15" customHeight="1">
      <c r="C5032" s="391">
        <v>3054</v>
      </c>
      <c r="D5032" s="414" t="s">
        <v>5640</v>
      </c>
      <c r="E5032" s="417">
        <v>1008058</v>
      </c>
      <c r="F5032" s="1475" t="s">
        <v>3105</v>
      </c>
      <c r="G5032" s="1476"/>
      <c r="H5032" s="1477"/>
      <c r="I5032" s="424">
        <v>5</v>
      </c>
      <c r="J5032" s="417">
        <v>0.6</v>
      </c>
      <c r="K5032" s="954">
        <f t="shared" si="53"/>
        <v>3</v>
      </c>
      <c r="M5032" s="271"/>
      <c r="N5032" s="271"/>
      <c r="O5032" s="271"/>
    </row>
    <row r="5033" spans="3:15" s="421" customFormat="1" ht="15" customHeight="1">
      <c r="C5033" s="391">
        <v>3055</v>
      </c>
      <c r="D5033" s="414" t="s">
        <v>5640</v>
      </c>
      <c r="E5033" s="417">
        <v>1008058</v>
      </c>
      <c r="F5033" s="1475" t="s">
        <v>3105</v>
      </c>
      <c r="G5033" s="1476"/>
      <c r="H5033" s="1477"/>
      <c r="I5033" s="424">
        <v>1</v>
      </c>
      <c r="J5033" s="417">
        <v>0.6</v>
      </c>
      <c r="K5033" s="954">
        <f t="shared" si="53"/>
        <v>0.6</v>
      </c>
      <c r="M5033" s="271"/>
      <c r="N5033" s="271"/>
      <c r="O5033" s="271"/>
    </row>
    <row r="5034" spans="3:15" s="421" customFormat="1" ht="15" customHeight="1">
      <c r="C5034" s="391">
        <v>3056</v>
      </c>
      <c r="D5034" s="414" t="s">
        <v>5640</v>
      </c>
      <c r="E5034" s="417">
        <v>1008058</v>
      </c>
      <c r="F5034" s="1475" t="s">
        <v>3105</v>
      </c>
      <c r="G5034" s="1476"/>
      <c r="H5034" s="1477"/>
      <c r="I5034" s="424">
        <v>54</v>
      </c>
      <c r="J5034" s="417">
        <v>0.6</v>
      </c>
      <c r="K5034" s="954">
        <f t="shared" si="53"/>
        <v>32.4</v>
      </c>
      <c r="M5034" s="271"/>
      <c r="N5034" s="271"/>
      <c r="O5034" s="271"/>
    </row>
    <row r="5035" spans="3:15" s="421" customFormat="1" ht="15" customHeight="1">
      <c r="C5035" s="391">
        <v>3057</v>
      </c>
      <c r="D5035" s="414" t="s">
        <v>5640</v>
      </c>
      <c r="E5035" s="417">
        <v>1008058</v>
      </c>
      <c r="F5035" s="1475" t="s">
        <v>3119</v>
      </c>
      <c r="G5035" s="1476"/>
      <c r="H5035" s="1477"/>
      <c r="I5035" s="424">
        <v>36</v>
      </c>
      <c r="J5035" s="417">
        <v>0.6</v>
      </c>
      <c r="K5035" s="954">
        <f t="shared" si="53"/>
        <v>21.599999999999998</v>
      </c>
      <c r="M5035" s="271"/>
      <c r="N5035" s="271"/>
      <c r="O5035" s="271"/>
    </row>
    <row r="5036" spans="3:15" s="421" customFormat="1" ht="15" customHeight="1">
      <c r="C5036" s="391">
        <v>3058</v>
      </c>
      <c r="D5036" s="414" t="s">
        <v>5641</v>
      </c>
      <c r="E5036" s="417">
        <v>1614718</v>
      </c>
      <c r="F5036" s="1475" t="s">
        <v>5711</v>
      </c>
      <c r="G5036" s="1476"/>
      <c r="H5036" s="1477"/>
      <c r="I5036" s="424">
        <v>2</v>
      </c>
      <c r="J5036" s="417">
        <v>1.5</v>
      </c>
      <c r="K5036" s="954">
        <f t="shared" si="53"/>
        <v>3</v>
      </c>
      <c r="M5036" s="271"/>
      <c r="N5036" s="271"/>
      <c r="O5036" s="271"/>
    </row>
    <row r="5037" spans="3:15" s="421" customFormat="1" ht="15" customHeight="1">
      <c r="C5037" s="391">
        <v>3059</v>
      </c>
      <c r="D5037" s="414" t="s">
        <v>5641</v>
      </c>
      <c r="E5037" s="417">
        <v>1038461</v>
      </c>
      <c r="F5037" s="1475" t="s">
        <v>2229</v>
      </c>
      <c r="G5037" s="1476"/>
      <c r="H5037" s="1477"/>
      <c r="I5037" s="424">
        <v>27</v>
      </c>
      <c r="J5037" s="417">
        <v>1.5</v>
      </c>
      <c r="K5037" s="954">
        <f t="shared" si="53"/>
        <v>40.5</v>
      </c>
      <c r="M5037" s="271"/>
      <c r="N5037" s="271"/>
      <c r="O5037" s="271"/>
    </row>
    <row r="5038" spans="3:15" s="421" customFormat="1" ht="15" customHeight="1">
      <c r="C5038" s="391">
        <v>3060</v>
      </c>
      <c r="D5038" s="414" t="s">
        <v>5641</v>
      </c>
      <c r="E5038" s="417">
        <v>1038461</v>
      </c>
      <c r="F5038" s="1475" t="s">
        <v>2229</v>
      </c>
      <c r="G5038" s="1476"/>
      <c r="H5038" s="1477"/>
      <c r="I5038" s="424">
        <v>36</v>
      </c>
      <c r="J5038" s="417">
        <v>1.5</v>
      </c>
      <c r="K5038" s="954">
        <f t="shared" si="53"/>
        <v>54</v>
      </c>
      <c r="M5038" s="271"/>
      <c r="N5038" s="271"/>
      <c r="O5038" s="271"/>
    </row>
    <row r="5039" spans="3:15" s="421" customFormat="1" ht="15" customHeight="1">
      <c r="C5039" s="391">
        <v>3061</v>
      </c>
      <c r="D5039" s="414" t="s">
        <v>5641</v>
      </c>
      <c r="E5039" s="417">
        <v>1038462</v>
      </c>
      <c r="F5039" s="1475" t="s">
        <v>2230</v>
      </c>
      <c r="G5039" s="1476"/>
      <c r="H5039" s="1477"/>
      <c r="I5039" s="424">
        <v>15</v>
      </c>
      <c r="J5039" s="417">
        <v>1.5</v>
      </c>
      <c r="K5039" s="954">
        <f t="shared" si="53"/>
        <v>22.5</v>
      </c>
      <c r="M5039" s="271"/>
      <c r="N5039" s="271"/>
      <c r="O5039" s="271"/>
    </row>
    <row r="5040" spans="3:15" s="421" customFormat="1" ht="15" customHeight="1">
      <c r="C5040" s="391">
        <v>3062</v>
      </c>
      <c r="D5040" s="414" t="s">
        <v>5641</v>
      </c>
      <c r="E5040" s="417">
        <v>1038462</v>
      </c>
      <c r="F5040" s="1475" t="s">
        <v>2230</v>
      </c>
      <c r="G5040" s="1476"/>
      <c r="H5040" s="1477"/>
      <c r="I5040" s="424">
        <v>10</v>
      </c>
      <c r="J5040" s="417">
        <v>1.5</v>
      </c>
      <c r="K5040" s="954">
        <f t="shared" si="53"/>
        <v>15</v>
      </c>
      <c r="M5040" s="271"/>
      <c r="N5040" s="271"/>
      <c r="O5040" s="271"/>
    </row>
    <row r="5041" spans="3:15" s="421" customFormat="1" ht="15" customHeight="1">
      <c r="C5041" s="391">
        <v>3063</v>
      </c>
      <c r="D5041" s="414" t="s">
        <v>5641</v>
      </c>
      <c r="E5041" s="417">
        <v>1038463</v>
      </c>
      <c r="F5041" s="1475" t="s">
        <v>2231</v>
      </c>
      <c r="G5041" s="1476"/>
      <c r="H5041" s="1477"/>
      <c r="I5041" s="424">
        <v>26</v>
      </c>
      <c r="J5041" s="417">
        <v>1.5</v>
      </c>
      <c r="K5041" s="954">
        <f t="shared" si="53"/>
        <v>39</v>
      </c>
      <c r="M5041" s="271"/>
      <c r="N5041" s="271"/>
      <c r="O5041" s="271"/>
    </row>
    <row r="5042" spans="3:15" s="421" customFormat="1" ht="15" customHeight="1">
      <c r="C5042" s="391">
        <v>3064</v>
      </c>
      <c r="D5042" s="414" t="s">
        <v>5641</v>
      </c>
      <c r="E5042" s="417">
        <v>1038463</v>
      </c>
      <c r="F5042" s="1475" t="s">
        <v>2231</v>
      </c>
      <c r="G5042" s="1476"/>
      <c r="H5042" s="1477"/>
      <c r="I5042" s="424">
        <v>48</v>
      </c>
      <c r="J5042" s="417">
        <v>1.5</v>
      </c>
      <c r="K5042" s="954">
        <f t="shared" si="53"/>
        <v>72</v>
      </c>
      <c r="M5042" s="271"/>
      <c r="N5042" s="271"/>
      <c r="O5042" s="271"/>
    </row>
    <row r="5043" spans="3:15" s="421" customFormat="1" ht="15" customHeight="1">
      <c r="C5043" s="391">
        <v>3065</v>
      </c>
      <c r="D5043" s="414" t="s">
        <v>5641</v>
      </c>
      <c r="E5043" s="417">
        <v>1038464</v>
      </c>
      <c r="F5043" s="1475" t="s">
        <v>2232</v>
      </c>
      <c r="G5043" s="1476"/>
      <c r="H5043" s="1477"/>
      <c r="I5043" s="424">
        <v>103</v>
      </c>
      <c r="J5043" s="417">
        <v>1.5</v>
      </c>
      <c r="K5043" s="954">
        <f t="shared" si="53"/>
        <v>154.5</v>
      </c>
      <c r="M5043" s="271"/>
      <c r="N5043" s="271"/>
      <c r="O5043" s="271"/>
    </row>
    <row r="5044" spans="3:15" s="421" customFormat="1" ht="15" customHeight="1">
      <c r="C5044" s="391">
        <v>3066</v>
      </c>
      <c r="D5044" s="414" t="s">
        <v>5641</v>
      </c>
      <c r="E5044" s="417">
        <v>1038464</v>
      </c>
      <c r="F5044" s="1475" t="s">
        <v>2232</v>
      </c>
      <c r="G5044" s="1476"/>
      <c r="H5044" s="1477"/>
      <c r="I5044" s="424">
        <v>22</v>
      </c>
      <c r="J5044" s="417">
        <v>1.5</v>
      </c>
      <c r="K5044" s="954">
        <f t="shared" si="53"/>
        <v>33</v>
      </c>
      <c r="M5044" s="271"/>
      <c r="N5044" s="271"/>
      <c r="O5044" s="271"/>
    </row>
    <row r="5045" spans="3:15" s="421" customFormat="1" ht="15" customHeight="1">
      <c r="C5045" s="391">
        <v>3067</v>
      </c>
      <c r="D5045" s="414" t="s">
        <v>5641</v>
      </c>
      <c r="E5045" s="417">
        <v>1038465</v>
      </c>
      <c r="F5045" s="1475" t="s">
        <v>2233</v>
      </c>
      <c r="G5045" s="1476"/>
      <c r="H5045" s="1477"/>
      <c r="I5045" s="424">
        <v>18</v>
      </c>
      <c r="J5045" s="417">
        <v>1.5</v>
      </c>
      <c r="K5045" s="954">
        <f t="shared" si="53"/>
        <v>27</v>
      </c>
      <c r="M5045" s="271"/>
      <c r="N5045" s="271"/>
      <c r="O5045" s="271"/>
    </row>
    <row r="5046" spans="3:15" s="421" customFormat="1" ht="15" customHeight="1">
      <c r="C5046" s="391">
        <v>3068</v>
      </c>
      <c r="D5046" s="414" t="s">
        <v>5641</v>
      </c>
      <c r="E5046" s="417">
        <v>1038465</v>
      </c>
      <c r="F5046" s="1475" t="s">
        <v>2233</v>
      </c>
      <c r="G5046" s="1476"/>
      <c r="H5046" s="1477"/>
      <c r="I5046" s="424">
        <v>6</v>
      </c>
      <c r="J5046" s="417">
        <v>1.5</v>
      </c>
      <c r="K5046" s="954">
        <f t="shared" si="53"/>
        <v>9</v>
      </c>
      <c r="M5046" s="271"/>
      <c r="N5046" s="271"/>
      <c r="O5046" s="271"/>
    </row>
    <row r="5047" spans="3:15" s="421" customFormat="1" ht="15" customHeight="1">
      <c r="C5047" s="391">
        <v>3069</v>
      </c>
      <c r="D5047" s="414" t="s">
        <v>5641</v>
      </c>
      <c r="E5047" s="417">
        <v>1038466</v>
      </c>
      <c r="F5047" s="1475" t="s">
        <v>2234</v>
      </c>
      <c r="G5047" s="1476"/>
      <c r="H5047" s="1477"/>
      <c r="I5047" s="424">
        <v>12</v>
      </c>
      <c r="J5047" s="417">
        <v>1.5</v>
      </c>
      <c r="K5047" s="954">
        <f t="shared" si="53"/>
        <v>18</v>
      </c>
      <c r="M5047" s="271"/>
      <c r="N5047" s="271"/>
      <c r="O5047" s="271"/>
    </row>
    <row r="5048" spans="3:15" s="421" customFormat="1" ht="15" customHeight="1">
      <c r="C5048" s="391">
        <v>3070</v>
      </c>
      <c r="D5048" s="414" t="s">
        <v>5641</v>
      </c>
      <c r="E5048" s="417">
        <v>1038467</v>
      </c>
      <c r="F5048" s="1475" t="s">
        <v>3107</v>
      </c>
      <c r="G5048" s="1476"/>
      <c r="H5048" s="1477"/>
      <c r="I5048" s="424">
        <v>18</v>
      </c>
      <c r="J5048" s="417">
        <v>1.5</v>
      </c>
      <c r="K5048" s="954">
        <f t="shared" si="53"/>
        <v>27</v>
      </c>
      <c r="M5048" s="271"/>
      <c r="N5048" s="271"/>
      <c r="O5048" s="271"/>
    </row>
    <row r="5049" spans="3:15" s="421" customFormat="1" ht="15" customHeight="1">
      <c r="C5049" s="391">
        <v>3071</v>
      </c>
      <c r="D5049" s="414" t="s">
        <v>5641</v>
      </c>
      <c r="E5049" s="417">
        <v>1366952</v>
      </c>
      <c r="F5049" s="1475" t="s">
        <v>3148</v>
      </c>
      <c r="G5049" s="1476"/>
      <c r="H5049" s="1477"/>
      <c r="I5049" s="424">
        <v>50</v>
      </c>
      <c r="J5049" s="417">
        <v>2</v>
      </c>
      <c r="K5049" s="954">
        <f t="shared" si="53"/>
        <v>100</v>
      </c>
      <c r="M5049" s="271"/>
      <c r="N5049" s="271"/>
      <c r="O5049" s="271"/>
    </row>
    <row r="5050" spans="3:15" s="421" customFormat="1" ht="15" customHeight="1">
      <c r="C5050" s="391">
        <v>3072</v>
      </c>
      <c r="D5050" s="414" t="s">
        <v>5641</v>
      </c>
      <c r="E5050" s="417">
        <v>1366953</v>
      </c>
      <c r="F5050" s="1475" t="s">
        <v>3172</v>
      </c>
      <c r="G5050" s="1476"/>
      <c r="H5050" s="1477"/>
      <c r="I5050" s="424">
        <v>30</v>
      </c>
      <c r="J5050" s="417">
        <v>1.8</v>
      </c>
      <c r="K5050" s="954">
        <f t="shared" si="53"/>
        <v>54</v>
      </c>
      <c r="M5050" s="271"/>
      <c r="N5050" s="271"/>
      <c r="O5050" s="271"/>
    </row>
    <row r="5051" spans="3:15" s="421" customFormat="1" ht="15" customHeight="1">
      <c r="C5051" s="391">
        <v>3073</v>
      </c>
      <c r="D5051" s="414" t="s">
        <v>5641</v>
      </c>
      <c r="E5051" s="417">
        <v>1014505</v>
      </c>
      <c r="F5051" s="1475" t="s">
        <v>3108</v>
      </c>
      <c r="G5051" s="1476"/>
      <c r="H5051" s="1477"/>
      <c r="I5051" s="424">
        <v>65</v>
      </c>
      <c r="J5051" s="417">
        <v>0.3</v>
      </c>
      <c r="K5051" s="954">
        <f t="shared" si="53"/>
        <v>19.5</v>
      </c>
      <c r="M5051" s="271"/>
      <c r="N5051" s="271"/>
      <c r="O5051" s="271"/>
    </row>
    <row r="5052" spans="3:15" s="421" customFormat="1" ht="15" customHeight="1">
      <c r="C5052" s="391">
        <v>3074</v>
      </c>
      <c r="D5052" s="414" t="s">
        <v>5641</v>
      </c>
      <c r="E5052" s="417">
        <v>1014154</v>
      </c>
      <c r="F5052" s="1475" t="s">
        <v>3110</v>
      </c>
      <c r="G5052" s="1476"/>
      <c r="H5052" s="1477"/>
      <c r="I5052" s="424">
        <v>15</v>
      </c>
      <c r="J5052" s="417">
        <v>0.3</v>
      </c>
      <c r="K5052" s="954">
        <f t="shared" si="53"/>
        <v>4.5</v>
      </c>
      <c r="M5052" s="271"/>
      <c r="N5052" s="271"/>
      <c r="O5052" s="271"/>
    </row>
    <row r="5053" spans="3:15" s="421" customFormat="1" ht="15" customHeight="1">
      <c r="C5053" s="391">
        <v>3075</v>
      </c>
      <c r="D5053" s="414" t="s">
        <v>5641</v>
      </c>
      <c r="E5053" s="417">
        <v>1334499</v>
      </c>
      <c r="F5053" s="1475" t="s">
        <v>3087</v>
      </c>
      <c r="G5053" s="1476"/>
      <c r="H5053" s="1477"/>
      <c r="I5053" s="424">
        <v>267</v>
      </c>
      <c r="J5053" s="417">
        <v>0.5</v>
      </c>
      <c r="K5053" s="954">
        <f t="shared" si="53"/>
        <v>133.5</v>
      </c>
      <c r="M5053" s="271"/>
      <c r="N5053" s="271"/>
      <c r="O5053" s="271"/>
    </row>
    <row r="5054" spans="3:15" s="421" customFormat="1" ht="15" customHeight="1">
      <c r="C5054" s="391">
        <v>3076</v>
      </c>
      <c r="D5054" s="414" t="s">
        <v>5641</v>
      </c>
      <c r="E5054" s="417">
        <v>1334497</v>
      </c>
      <c r="F5054" s="1475" t="s">
        <v>3089</v>
      </c>
      <c r="G5054" s="1476"/>
      <c r="H5054" s="1477"/>
      <c r="I5054" s="424">
        <v>52</v>
      </c>
      <c r="J5054" s="417">
        <v>0.3</v>
      </c>
      <c r="K5054" s="954">
        <f t="shared" si="53"/>
        <v>15.6</v>
      </c>
      <c r="M5054" s="271"/>
      <c r="N5054" s="271"/>
      <c r="O5054" s="271"/>
    </row>
    <row r="5055" spans="3:15" s="421" customFormat="1" ht="15" customHeight="1">
      <c r="C5055" s="391">
        <v>3077</v>
      </c>
      <c r="D5055" s="414" t="s">
        <v>5641</v>
      </c>
      <c r="E5055" s="417">
        <v>1149896</v>
      </c>
      <c r="F5055" s="1475" t="s">
        <v>3111</v>
      </c>
      <c r="G5055" s="1476"/>
      <c r="H5055" s="1477"/>
      <c r="I5055" s="424">
        <v>57</v>
      </c>
      <c r="J5055" s="417">
        <v>1</v>
      </c>
      <c r="K5055" s="954">
        <f t="shared" si="53"/>
        <v>57</v>
      </c>
      <c r="M5055" s="271"/>
      <c r="N5055" s="271"/>
      <c r="O5055" s="271"/>
    </row>
    <row r="5056" spans="3:15" s="421" customFormat="1" ht="15" customHeight="1">
      <c r="C5056" s="391">
        <v>3078</v>
      </c>
      <c r="D5056" s="414" t="s">
        <v>5641</v>
      </c>
      <c r="E5056" s="417">
        <v>1071608</v>
      </c>
      <c r="F5056" s="1475" t="s">
        <v>3092</v>
      </c>
      <c r="G5056" s="1476"/>
      <c r="H5056" s="1477"/>
      <c r="I5056" s="424">
        <v>182</v>
      </c>
      <c r="J5056" s="417">
        <v>1</v>
      </c>
      <c r="K5056" s="954">
        <f t="shared" si="53"/>
        <v>182</v>
      </c>
      <c r="M5056" s="271"/>
      <c r="N5056" s="271"/>
      <c r="O5056" s="271"/>
    </row>
    <row r="5057" spans="3:15" s="421" customFormat="1" ht="15" customHeight="1">
      <c r="C5057" s="391">
        <v>3079</v>
      </c>
      <c r="D5057" s="414" t="s">
        <v>5641</v>
      </c>
      <c r="E5057" s="417">
        <v>1071608</v>
      </c>
      <c r="F5057" s="1475" t="s">
        <v>3092</v>
      </c>
      <c r="G5057" s="1476"/>
      <c r="H5057" s="1477"/>
      <c r="I5057" s="424">
        <v>74</v>
      </c>
      <c r="J5057" s="417">
        <v>0.5</v>
      </c>
      <c r="K5057" s="954">
        <f t="shared" si="53"/>
        <v>37</v>
      </c>
      <c r="M5057" s="271"/>
      <c r="N5057" s="271"/>
      <c r="O5057" s="271"/>
    </row>
    <row r="5058" spans="3:15" s="421" customFormat="1" ht="15" customHeight="1">
      <c r="C5058" s="391">
        <v>3080</v>
      </c>
      <c r="D5058" s="414" t="s">
        <v>5641</v>
      </c>
      <c r="E5058" s="417">
        <v>1071607</v>
      </c>
      <c r="F5058" s="1475" t="s">
        <v>3093</v>
      </c>
      <c r="G5058" s="1476"/>
      <c r="H5058" s="1477"/>
      <c r="I5058" s="424">
        <v>96</v>
      </c>
      <c r="J5058" s="417">
        <v>1</v>
      </c>
      <c r="K5058" s="954">
        <f t="shared" si="53"/>
        <v>96</v>
      </c>
      <c r="M5058" s="271"/>
      <c r="N5058" s="271"/>
      <c r="O5058" s="271"/>
    </row>
    <row r="5059" spans="3:15" s="421" customFormat="1" ht="15" customHeight="1">
      <c r="C5059" s="391">
        <v>3081</v>
      </c>
      <c r="D5059" s="414" t="s">
        <v>5641</v>
      </c>
      <c r="E5059" s="417">
        <v>1071607</v>
      </c>
      <c r="F5059" s="1475" t="s">
        <v>3093</v>
      </c>
      <c r="G5059" s="1476"/>
      <c r="H5059" s="1477"/>
      <c r="I5059" s="424">
        <v>82</v>
      </c>
      <c r="J5059" s="417">
        <v>0.5</v>
      </c>
      <c r="K5059" s="954">
        <f t="shared" si="53"/>
        <v>41</v>
      </c>
      <c r="M5059" s="271"/>
      <c r="N5059" s="271"/>
      <c r="O5059" s="271"/>
    </row>
    <row r="5060" spans="3:15" s="421" customFormat="1" ht="15" customHeight="1">
      <c r="C5060" s="391">
        <v>3082</v>
      </c>
      <c r="D5060" s="414" t="s">
        <v>5641</v>
      </c>
      <c r="E5060" s="417">
        <v>1149897</v>
      </c>
      <c r="F5060" s="1475" t="s">
        <v>3094</v>
      </c>
      <c r="G5060" s="1476"/>
      <c r="H5060" s="1477"/>
      <c r="I5060" s="424">
        <v>2</v>
      </c>
      <c r="J5060" s="417">
        <v>0.5</v>
      </c>
      <c r="K5060" s="954">
        <f t="shared" si="53"/>
        <v>1</v>
      </c>
      <c r="M5060" s="271"/>
      <c r="N5060" s="271"/>
      <c r="O5060" s="271"/>
    </row>
    <row r="5061" spans="3:15" s="421" customFormat="1" ht="15" customHeight="1">
      <c r="C5061" s="391">
        <v>3083</v>
      </c>
      <c r="D5061" s="414" t="s">
        <v>5641</v>
      </c>
      <c r="E5061" s="417">
        <v>1896317</v>
      </c>
      <c r="F5061" s="1475" t="s">
        <v>3114</v>
      </c>
      <c r="G5061" s="1476"/>
      <c r="H5061" s="1477"/>
      <c r="I5061" s="424">
        <v>88</v>
      </c>
      <c r="J5061" s="417">
        <v>1</v>
      </c>
      <c r="K5061" s="954">
        <f t="shared" si="53"/>
        <v>88</v>
      </c>
      <c r="M5061" s="271"/>
      <c r="N5061" s="271"/>
      <c r="O5061" s="271"/>
    </row>
    <row r="5062" spans="3:15" s="421" customFormat="1" ht="15" customHeight="1">
      <c r="C5062" s="391">
        <v>3084</v>
      </c>
      <c r="D5062" s="414" t="s">
        <v>5641</v>
      </c>
      <c r="E5062" s="417">
        <v>1018677</v>
      </c>
      <c r="F5062" s="1475" t="s">
        <v>5730</v>
      </c>
      <c r="G5062" s="1476"/>
      <c r="H5062" s="1477"/>
      <c r="I5062" s="424">
        <v>1</v>
      </c>
      <c r="J5062" s="417">
        <v>1</v>
      </c>
      <c r="K5062" s="954">
        <f t="shared" si="53"/>
        <v>1</v>
      </c>
      <c r="M5062" s="271"/>
      <c r="N5062" s="271"/>
      <c r="O5062" s="271"/>
    </row>
    <row r="5063" spans="3:15" s="421" customFormat="1" ht="15" customHeight="1">
      <c r="C5063" s="391">
        <v>3085</v>
      </c>
      <c r="D5063" s="414" t="s">
        <v>5641</v>
      </c>
      <c r="E5063" s="417">
        <v>1249151</v>
      </c>
      <c r="F5063" s="1475" t="s">
        <v>1674</v>
      </c>
      <c r="G5063" s="1476"/>
      <c r="H5063" s="1477"/>
      <c r="I5063" s="424">
        <v>10</v>
      </c>
      <c r="J5063" s="417">
        <v>0.5</v>
      </c>
      <c r="K5063" s="954">
        <f t="shared" si="53"/>
        <v>5</v>
      </c>
      <c r="M5063" s="271"/>
      <c r="N5063" s="271"/>
      <c r="O5063" s="271"/>
    </row>
    <row r="5064" spans="3:15" s="421" customFormat="1" ht="15" customHeight="1">
      <c r="C5064" s="391">
        <v>3086</v>
      </c>
      <c r="D5064" s="414" t="s">
        <v>5641</v>
      </c>
      <c r="E5064" s="417">
        <v>1400627</v>
      </c>
      <c r="F5064" s="1475" t="s">
        <v>3337</v>
      </c>
      <c r="G5064" s="1476"/>
      <c r="H5064" s="1477"/>
      <c r="I5064" s="424">
        <v>2</v>
      </c>
      <c r="J5064" s="417">
        <v>6</v>
      </c>
      <c r="K5064" s="954">
        <f t="shared" si="53"/>
        <v>12</v>
      </c>
      <c r="M5064" s="271"/>
      <c r="N5064" s="271"/>
      <c r="O5064" s="271"/>
    </row>
    <row r="5065" spans="3:15" s="421" customFormat="1" ht="15" customHeight="1">
      <c r="C5065" s="391">
        <v>3087</v>
      </c>
      <c r="D5065" s="414" t="s">
        <v>5641</v>
      </c>
      <c r="E5065" s="417">
        <v>1034390</v>
      </c>
      <c r="F5065" s="1475" t="s">
        <v>5653</v>
      </c>
      <c r="G5065" s="1476"/>
      <c r="H5065" s="1477"/>
      <c r="I5065" s="424">
        <v>50</v>
      </c>
      <c r="J5065" s="417">
        <v>0.5</v>
      </c>
      <c r="K5065" s="954">
        <f t="shared" si="53"/>
        <v>25</v>
      </c>
      <c r="M5065" s="271"/>
      <c r="N5065" s="271"/>
      <c r="O5065" s="271"/>
    </row>
    <row r="5066" spans="3:15" s="421" customFormat="1" ht="15" customHeight="1">
      <c r="C5066" s="391">
        <v>3088</v>
      </c>
      <c r="D5066" s="414" t="s">
        <v>5641</v>
      </c>
      <c r="E5066" s="417">
        <v>1249146</v>
      </c>
      <c r="F5066" s="1475" t="s">
        <v>3137</v>
      </c>
      <c r="G5066" s="1476"/>
      <c r="H5066" s="1477"/>
      <c r="I5066" s="424">
        <v>18</v>
      </c>
      <c r="J5066" s="417">
        <v>1</v>
      </c>
      <c r="K5066" s="954">
        <f t="shared" si="53"/>
        <v>18</v>
      </c>
      <c r="M5066" s="271"/>
      <c r="N5066" s="271"/>
      <c r="O5066" s="271"/>
    </row>
    <row r="5067" spans="3:15" s="421" customFormat="1" ht="15" customHeight="1">
      <c r="C5067" s="391">
        <v>3089</v>
      </c>
      <c r="D5067" s="414" t="s">
        <v>5641</v>
      </c>
      <c r="E5067" s="417">
        <v>1400498</v>
      </c>
      <c r="F5067" s="1475" t="s">
        <v>3100</v>
      </c>
      <c r="G5067" s="1476"/>
      <c r="H5067" s="1477"/>
      <c r="I5067" s="424">
        <v>5</v>
      </c>
      <c r="J5067" s="417">
        <v>0.5</v>
      </c>
      <c r="K5067" s="954">
        <f t="shared" si="53"/>
        <v>2.5</v>
      </c>
      <c r="M5067" s="271"/>
      <c r="N5067" s="271"/>
      <c r="O5067" s="271"/>
    </row>
    <row r="5068" spans="3:15" s="421" customFormat="1" ht="15" customHeight="1">
      <c r="C5068" s="391">
        <v>3090</v>
      </c>
      <c r="D5068" s="414" t="s">
        <v>5641</v>
      </c>
      <c r="E5068" s="417">
        <v>1400498</v>
      </c>
      <c r="F5068" s="1475" t="s">
        <v>3100</v>
      </c>
      <c r="G5068" s="1476"/>
      <c r="H5068" s="1477"/>
      <c r="I5068" s="424">
        <v>30</v>
      </c>
      <c r="J5068" s="417">
        <v>1.5</v>
      </c>
      <c r="K5068" s="954">
        <f t="shared" si="53"/>
        <v>45</v>
      </c>
      <c r="M5068" s="271"/>
      <c r="N5068" s="271"/>
      <c r="O5068" s="271"/>
    </row>
    <row r="5069" spans="3:15" s="421" customFormat="1" ht="15" customHeight="1">
      <c r="C5069" s="391">
        <v>3091</v>
      </c>
      <c r="D5069" s="414" t="s">
        <v>5641</v>
      </c>
      <c r="E5069" s="417">
        <v>1343252</v>
      </c>
      <c r="F5069" s="1475" t="s">
        <v>3356</v>
      </c>
      <c r="G5069" s="1476"/>
      <c r="H5069" s="1477"/>
      <c r="I5069" s="424">
        <v>5</v>
      </c>
      <c r="J5069" s="417">
        <v>1.5</v>
      </c>
      <c r="K5069" s="954">
        <f t="shared" si="53"/>
        <v>7.5</v>
      </c>
      <c r="M5069" s="271"/>
      <c r="N5069" s="271"/>
      <c r="O5069" s="271"/>
    </row>
    <row r="5070" spans="3:15" s="421" customFormat="1" ht="15" customHeight="1">
      <c r="C5070" s="391">
        <v>3092</v>
      </c>
      <c r="D5070" s="414" t="s">
        <v>5641</v>
      </c>
      <c r="E5070" s="417">
        <v>1048178</v>
      </c>
      <c r="F5070" s="1475" t="s">
        <v>3138</v>
      </c>
      <c r="G5070" s="1476"/>
      <c r="H5070" s="1477"/>
      <c r="I5070" s="424">
        <v>50</v>
      </c>
      <c r="J5070" s="417">
        <v>0.5</v>
      </c>
      <c r="K5070" s="954">
        <f t="shared" si="53"/>
        <v>25</v>
      </c>
      <c r="M5070" s="271"/>
      <c r="N5070" s="271"/>
      <c r="O5070" s="271"/>
    </row>
    <row r="5071" spans="3:15" s="421" customFormat="1" ht="15" customHeight="1">
      <c r="C5071" s="391">
        <v>3093</v>
      </c>
      <c r="D5071" s="414" t="s">
        <v>5641</v>
      </c>
      <c r="E5071" s="417">
        <v>1463244</v>
      </c>
      <c r="F5071" s="1475" t="s">
        <v>3127</v>
      </c>
      <c r="G5071" s="1476"/>
      <c r="H5071" s="1477"/>
      <c r="I5071" s="424">
        <v>30</v>
      </c>
      <c r="J5071" s="417">
        <v>0.5</v>
      </c>
      <c r="K5071" s="954">
        <f t="shared" si="53"/>
        <v>15</v>
      </c>
      <c r="M5071" s="271"/>
      <c r="N5071" s="271"/>
      <c r="O5071" s="271"/>
    </row>
    <row r="5072" spans="3:15" s="421" customFormat="1" ht="15" customHeight="1">
      <c r="C5072" s="391">
        <v>3094</v>
      </c>
      <c r="D5072" s="414" t="s">
        <v>5641</v>
      </c>
      <c r="E5072" s="417">
        <v>1400353</v>
      </c>
      <c r="F5072" s="1475" t="s">
        <v>3141</v>
      </c>
      <c r="G5072" s="1476"/>
      <c r="H5072" s="1477"/>
      <c r="I5072" s="424">
        <v>30</v>
      </c>
      <c r="J5072" s="417">
        <v>1.5</v>
      </c>
      <c r="K5072" s="954">
        <f t="shared" si="53"/>
        <v>45</v>
      </c>
      <c r="M5072" s="271"/>
      <c r="N5072" s="271"/>
      <c r="O5072" s="271"/>
    </row>
    <row r="5073" spans="3:15" s="421" customFormat="1" ht="15" customHeight="1">
      <c r="C5073" s="391">
        <v>3095</v>
      </c>
      <c r="D5073" s="414" t="s">
        <v>5641</v>
      </c>
      <c r="E5073" s="417">
        <v>1334474</v>
      </c>
      <c r="F5073" s="1475" t="s">
        <v>3101</v>
      </c>
      <c r="G5073" s="1476"/>
      <c r="H5073" s="1477"/>
      <c r="I5073" s="424">
        <v>50</v>
      </c>
      <c r="J5073" s="417">
        <v>0.5</v>
      </c>
      <c r="K5073" s="954">
        <f t="shared" si="53"/>
        <v>25</v>
      </c>
      <c r="M5073" s="271"/>
      <c r="N5073" s="271"/>
      <c r="O5073" s="271"/>
    </row>
    <row r="5074" spans="3:15" s="421" customFormat="1" ht="15" customHeight="1">
      <c r="C5074" s="391">
        <v>3096</v>
      </c>
      <c r="D5074" s="414" t="s">
        <v>5641</v>
      </c>
      <c r="E5074" s="417">
        <v>1334474</v>
      </c>
      <c r="F5074" s="1475" t="s">
        <v>3101</v>
      </c>
      <c r="G5074" s="1476"/>
      <c r="H5074" s="1477"/>
      <c r="I5074" s="424">
        <v>89</v>
      </c>
      <c r="J5074" s="417">
        <v>0.5</v>
      </c>
      <c r="K5074" s="954">
        <f t="shared" si="53"/>
        <v>44.5</v>
      </c>
      <c r="M5074" s="271"/>
      <c r="N5074" s="271"/>
      <c r="O5074" s="271"/>
    </row>
    <row r="5075" spans="3:15" s="421" customFormat="1" ht="15" customHeight="1">
      <c r="C5075" s="391">
        <v>3097</v>
      </c>
      <c r="D5075" s="414" t="s">
        <v>5641</v>
      </c>
      <c r="E5075" s="417">
        <v>1334471</v>
      </c>
      <c r="F5075" s="1475" t="s">
        <v>3102</v>
      </c>
      <c r="G5075" s="1476"/>
      <c r="H5075" s="1477"/>
      <c r="I5075" s="424">
        <v>15</v>
      </c>
      <c r="J5075" s="417">
        <v>0.5</v>
      </c>
      <c r="K5075" s="954">
        <f t="shared" si="53"/>
        <v>7.5</v>
      </c>
      <c r="M5075" s="271"/>
      <c r="N5075" s="271"/>
      <c r="O5075" s="271"/>
    </row>
    <row r="5076" spans="3:15" s="421" customFormat="1" ht="15" customHeight="1">
      <c r="C5076" s="391">
        <v>3098</v>
      </c>
      <c r="D5076" s="414" t="s">
        <v>5641</v>
      </c>
      <c r="E5076" s="417">
        <v>1334471</v>
      </c>
      <c r="F5076" s="1475" t="s">
        <v>3102</v>
      </c>
      <c r="G5076" s="1476"/>
      <c r="H5076" s="1477"/>
      <c r="I5076" s="424">
        <v>2</v>
      </c>
      <c r="J5076" s="417">
        <v>0.5</v>
      </c>
      <c r="K5076" s="954">
        <f t="shared" si="53"/>
        <v>1</v>
      </c>
      <c r="M5076" s="271"/>
      <c r="N5076" s="271"/>
      <c r="O5076" s="271"/>
    </row>
    <row r="5077" spans="3:15" s="421" customFormat="1" ht="15" customHeight="1">
      <c r="C5077" s="391">
        <v>3099</v>
      </c>
      <c r="D5077" s="414" t="s">
        <v>5641</v>
      </c>
      <c r="E5077" s="417">
        <v>1334475</v>
      </c>
      <c r="F5077" s="1475" t="s">
        <v>3104</v>
      </c>
      <c r="G5077" s="1476"/>
      <c r="H5077" s="1477"/>
      <c r="I5077" s="424">
        <v>41</v>
      </c>
      <c r="J5077" s="417">
        <v>0.5</v>
      </c>
      <c r="K5077" s="954">
        <f t="shared" si="53"/>
        <v>20.5</v>
      </c>
      <c r="M5077" s="271"/>
      <c r="N5077" s="271"/>
      <c r="O5077" s="271"/>
    </row>
    <row r="5078" spans="3:15" s="421" customFormat="1" ht="15" customHeight="1">
      <c r="C5078" s="391">
        <v>3100</v>
      </c>
      <c r="D5078" s="414" t="s">
        <v>5641</v>
      </c>
      <c r="E5078" s="417">
        <v>1463258</v>
      </c>
      <c r="F5078" s="1475" t="s">
        <v>3128</v>
      </c>
      <c r="G5078" s="1476"/>
      <c r="H5078" s="1477"/>
      <c r="I5078" s="424">
        <v>30</v>
      </c>
      <c r="J5078" s="417">
        <v>1</v>
      </c>
      <c r="K5078" s="954">
        <f t="shared" si="53"/>
        <v>30</v>
      </c>
      <c r="M5078" s="271"/>
      <c r="N5078" s="271"/>
      <c r="O5078" s="271"/>
    </row>
    <row r="5079" spans="3:15" s="421" customFormat="1" ht="15" customHeight="1">
      <c r="C5079" s="391">
        <v>3101</v>
      </c>
      <c r="D5079" s="510" t="s">
        <v>5641</v>
      </c>
      <c r="E5079" s="425">
        <v>1016179</v>
      </c>
      <c r="F5079" s="1475" t="s">
        <v>3275</v>
      </c>
      <c r="G5079" s="1476"/>
      <c r="H5079" s="1477"/>
      <c r="I5079" s="426">
        <v>25</v>
      </c>
      <c r="J5079" s="425">
        <v>0.5</v>
      </c>
      <c r="K5079" s="955">
        <f t="shared" si="53"/>
        <v>12.5</v>
      </c>
      <c r="M5079" s="271"/>
      <c r="N5079" s="271"/>
      <c r="O5079" s="271"/>
    </row>
    <row r="5080" spans="3:15" s="421" customFormat="1" ht="15" customHeight="1">
      <c r="C5080" s="391">
        <v>3102</v>
      </c>
      <c r="D5080" s="416" t="s">
        <v>5641</v>
      </c>
      <c r="E5080" s="417">
        <v>1249143</v>
      </c>
      <c r="F5080" s="1475" t="s">
        <v>3105</v>
      </c>
      <c r="G5080" s="1476"/>
      <c r="H5080" s="1477"/>
      <c r="I5080" s="417">
        <v>133</v>
      </c>
      <c r="J5080" s="417">
        <v>0.8</v>
      </c>
      <c r="K5080" s="956">
        <f t="shared" si="53"/>
        <v>106.4</v>
      </c>
      <c r="M5080" s="271"/>
      <c r="N5080" s="271"/>
      <c r="O5080" s="271"/>
    </row>
    <row r="5081" spans="3:15" s="421" customFormat="1" ht="15" customHeight="1">
      <c r="C5081" s="328"/>
      <c r="D5081" s="419"/>
      <c r="E5081" s="103"/>
      <c r="F5081" s="102"/>
      <c r="G5081" s="102"/>
      <c r="H5081" s="102"/>
      <c r="I5081" s="103"/>
      <c r="J5081" s="103"/>
      <c r="K5081" s="427"/>
      <c r="M5081" s="271"/>
      <c r="N5081" s="271"/>
      <c r="O5081" s="271"/>
    </row>
    <row r="5082" spans="3:15" s="421" customFormat="1" ht="15" customHeight="1">
      <c r="C5082" s="1553" t="s">
        <v>6774</v>
      </c>
      <c r="D5082" s="1553"/>
      <c r="E5082" s="1553"/>
      <c r="F5082" s="102"/>
      <c r="G5082" s="102"/>
      <c r="H5082" s="102"/>
      <c r="I5082" s="103"/>
      <c r="J5082" s="103"/>
      <c r="K5082" s="427"/>
      <c r="M5082" s="271"/>
      <c r="N5082" s="271"/>
      <c r="O5082" s="271"/>
    </row>
    <row r="5083" spans="3:15" s="421" customFormat="1" ht="15" customHeight="1">
      <c r="C5083" s="271"/>
      <c r="D5083" s="271"/>
      <c r="E5083" s="271"/>
      <c r="F5083" s="1009"/>
      <c r="G5083" s="271"/>
      <c r="H5083" s="271"/>
      <c r="I5083" s="271"/>
      <c r="J5083" s="271"/>
      <c r="K5083" s="271"/>
      <c r="L5083" s="271"/>
      <c r="M5083" s="271"/>
      <c r="N5083" s="271"/>
      <c r="O5083" s="271"/>
    </row>
    <row r="5084" spans="3:15" s="421" customFormat="1" ht="15" customHeight="1">
      <c r="C5084" s="957" t="s">
        <v>2337</v>
      </c>
      <c r="D5084" s="958" t="s">
        <v>2228</v>
      </c>
      <c r="E5084" s="958" t="s">
        <v>2221</v>
      </c>
      <c r="F5084" s="1026" t="s">
        <v>2240</v>
      </c>
      <c r="G5084" s="958" t="s">
        <v>2256</v>
      </c>
      <c r="H5084" s="958" t="s">
        <v>2220</v>
      </c>
      <c r="I5084" s="958" t="s">
        <v>2222</v>
      </c>
      <c r="J5084" s="958" t="s">
        <v>2219</v>
      </c>
      <c r="K5084" s="959"/>
      <c r="L5084" s="271"/>
      <c r="M5084" s="271"/>
      <c r="N5084" s="271"/>
      <c r="O5084" s="271"/>
    </row>
    <row r="5085" spans="3:15" s="421" customFormat="1" ht="15" customHeight="1">
      <c r="C5085" s="960" t="s">
        <v>3937</v>
      </c>
      <c r="D5085" s="961">
        <v>2062</v>
      </c>
      <c r="E5085" s="961">
        <v>6125.9</v>
      </c>
      <c r="F5085" s="1027">
        <v>4980.7</v>
      </c>
      <c r="G5085" s="961">
        <v>18302</v>
      </c>
      <c r="H5085" s="961">
        <v>7420.3</v>
      </c>
      <c r="I5085" s="961">
        <v>4985.619999999999</v>
      </c>
      <c r="J5085" s="961">
        <v>3896.7</v>
      </c>
      <c r="K5085" s="962"/>
      <c r="L5085" s="271"/>
      <c r="M5085" s="271"/>
      <c r="N5085" s="271"/>
      <c r="O5085" s="271"/>
    </row>
    <row r="5086" spans="3:15" s="421" customFormat="1" ht="15" customHeight="1">
      <c r="C5086" s="328"/>
      <c r="D5086" s="328"/>
      <c r="E5086" s="328"/>
      <c r="F5086" s="1013"/>
      <c r="G5086" s="328"/>
      <c r="H5086" s="328"/>
      <c r="I5086" s="328"/>
      <c r="J5086" s="427"/>
      <c r="K5086" s="725"/>
      <c r="L5086" s="271"/>
      <c r="M5086" s="271"/>
      <c r="N5086" s="271"/>
      <c r="O5086" s="271"/>
    </row>
    <row r="5087" spans="3:15" s="421" customFormat="1" ht="15" customHeight="1">
      <c r="C5087" s="957" t="s">
        <v>2337</v>
      </c>
      <c r="D5087" s="958" t="s">
        <v>2227</v>
      </c>
      <c r="E5087" s="958" t="s">
        <v>2223</v>
      </c>
      <c r="F5087" s="1026" t="s">
        <v>2224</v>
      </c>
      <c r="G5087" s="958" t="s">
        <v>2225</v>
      </c>
      <c r="H5087" s="958" t="s">
        <v>3351</v>
      </c>
      <c r="I5087" s="958" t="s">
        <v>2517</v>
      </c>
      <c r="J5087" s="958" t="s">
        <v>5640</v>
      </c>
      <c r="K5087" s="958" t="s">
        <v>5641</v>
      </c>
      <c r="L5087" s="271"/>
      <c r="M5087" s="271"/>
      <c r="N5087" s="271"/>
      <c r="O5087" s="271"/>
    </row>
    <row r="5088" spans="3:15" s="421" customFormat="1" ht="15" customHeight="1">
      <c r="C5088" s="960" t="s">
        <v>3937</v>
      </c>
      <c r="D5088" s="961">
        <v>8567</v>
      </c>
      <c r="E5088" s="961">
        <v>3581.9</v>
      </c>
      <c r="F5088" s="1027">
        <v>6590.2</v>
      </c>
      <c r="G5088" s="961">
        <v>11612.7</v>
      </c>
      <c r="H5088" s="961">
        <v>4318</v>
      </c>
      <c r="I5088" s="961">
        <v>4227.8999999999996</v>
      </c>
      <c r="J5088" s="961">
        <v>2004</v>
      </c>
      <c r="K5088" s="961">
        <v>1792</v>
      </c>
      <c r="L5088" s="271"/>
      <c r="M5088" s="271"/>
      <c r="N5088" s="271"/>
      <c r="O5088" s="271"/>
    </row>
    <row r="5089" spans="3:15" s="421" customFormat="1" ht="15" customHeight="1">
      <c r="C5089" s="328"/>
      <c r="D5089" s="327"/>
      <c r="E5089" s="327"/>
      <c r="F5089" s="1028"/>
      <c r="G5089" s="327"/>
      <c r="H5089" s="57"/>
      <c r="I5089" s="394"/>
      <c r="J5089" s="427"/>
      <c r="K5089" s="725"/>
      <c r="L5089" s="271"/>
      <c r="M5089" s="271"/>
      <c r="N5089" s="271"/>
      <c r="O5089" s="271"/>
    </row>
    <row r="5090" spans="3:15" s="421" customFormat="1" ht="15" customHeight="1">
      <c r="C5090" s="957" t="s">
        <v>2337</v>
      </c>
      <c r="D5090" s="1487" t="s">
        <v>3945</v>
      </c>
      <c r="E5090" s="1487"/>
      <c r="F5090" s="1009"/>
      <c r="G5090" s="271"/>
      <c r="H5090" s="271"/>
      <c r="I5090" s="271"/>
      <c r="J5090" s="271"/>
      <c r="K5090" s="271"/>
      <c r="L5090" s="271"/>
      <c r="M5090" s="271"/>
      <c r="N5090" s="271"/>
      <c r="O5090" s="271"/>
    </row>
    <row r="5091" spans="3:15" s="421" customFormat="1" ht="15" customHeight="1">
      <c r="C5091" s="960" t="s">
        <v>3937</v>
      </c>
      <c r="D5091" s="1488">
        <f>D5085+E5085+F5085+G5085+H5085+I5085+J5085+K5088+J5088+I5088+H5088+G5088+F5088+E5088+D5088</f>
        <v>90466.92</v>
      </c>
      <c r="E5091" s="1488"/>
      <c r="F5091" s="1028"/>
      <c r="G5091" s="327"/>
      <c r="H5091" s="57"/>
      <c r="I5091" s="394"/>
      <c r="J5091" s="427"/>
      <c r="K5091" s="725"/>
      <c r="L5091" s="271"/>
      <c r="M5091" s="271"/>
      <c r="N5091" s="271"/>
      <c r="O5091" s="271"/>
    </row>
    <row r="5092" spans="3:15" s="421" customFormat="1" ht="15" customHeight="1">
      <c r="C5092" s="271"/>
      <c r="D5092" s="271"/>
      <c r="E5092" s="271"/>
      <c r="F5092" s="1009"/>
      <c r="G5092" s="271"/>
      <c r="H5092" s="271"/>
      <c r="I5092" s="271"/>
      <c r="J5092" s="271"/>
      <c r="K5092" s="271"/>
      <c r="L5092" s="271"/>
      <c r="M5092" s="271"/>
      <c r="N5092" s="271"/>
      <c r="O5092" s="271"/>
    </row>
    <row r="5093" spans="3:15" s="421" customFormat="1" ht="15" customHeight="1">
      <c r="C5093" s="486" t="s">
        <v>5731</v>
      </c>
      <c r="D5093" s="512" t="s">
        <v>2220</v>
      </c>
      <c r="E5093" s="513" t="s">
        <v>1719</v>
      </c>
      <c r="F5093" s="1489"/>
      <c r="G5093" s="1490"/>
      <c r="H5093" s="1490"/>
      <c r="I5093" s="422"/>
      <c r="J5093" s="422"/>
      <c r="K5093" s="533"/>
      <c r="L5093" s="722"/>
      <c r="M5093" s="271"/>
      <c r="N5093" s="271"/>
      <c r="O5093" s="271"/>
    </row>
    <row r="5094" spans="3:15" s="421" customFormat="1" ht="27" customHeight="1">
      <c r="C5094" s="486" t="s">
        <v>6777</v>
      </c>
      <c r="D5094" s="778" t="s">
        <v>6776</v>
      </c>
      <c r="E5094" s="1657" t="s">
        <v>1716</v>
      </c>
      <c r="F5094" s="1658"/>
      <c r="G5094" s="486" t="s">
        <v>32</v>
      </c>
      <c r="H5094" s="726" t="s">
        <v>1721</v>
      </c>
      <c r="I5094" s="514" t="s">
        <v>1717</v>
      </c>
      <c r="J5094" s="514" t="s">
        <v>19</v>
      </c>
      <c r="K5094" s="514" t="s">
        <v>1725</v>
      </c>
      <c r="L5094" s="514" t="s">
        <v>1723</v>
      </c>
      <c r="M5094" s="271"/>
      <c r="N5094" s="271"/>
      <c r="O5094" s="271"/>
    </row>
    <row r="5095" spans="3:15" s="421" customFormat="1" ht="15" customHeight="1">
      <c r="C5095" s="391">
        <v>1</v>
      </c>
      <c r="D5095" s="843" t="s">
        <v>6779</v>
      </c>
      <c r="E5095" s="779" t="s">
        <v>3362</v>
      </c>
      <c r="F5095" s="1029"/>
      <c r="G5095" s="428" t="s">
        <v>2228</v>
      </c>
      <c r="H5095" s="727">
        <v>59460.38</v>
      </c>
      <c r="I5095" s="429">
        <v>40</v>
      </c>
      <c r="J5095" s="528">
        <v>2378415.1999999997</v>
      </c>
      <c r="K5095" s="728">
        <v>1.4</v>
      </c>
      <c r="L5095" s="963">
        <v>56</v>
      </c>
      <c r="M5095" s="271"/>
      <c r="N5095" s="271"/>
      <c r="O5095" s="271"/>
    </row>
    <row r="5096" spans="3:15" s="421" customFormat="1" ht="15" customHeight="1">
      <c r="C5096" s="391">
        <v>2</v>
      </c>
      <c r="D5096" s="843">
        <v>1088765</v>
      </c>
      <c r="E5096" s="779" t="s">
        <v>2251</v>
      </c>
      <c r="F5096" s="1029"/>
      <c r="G5096" s="428" t="s">
        <v>2220</v>
      </c>
      <c r="H5096" s="727">
        <v>28134.32</v>
      </c>
      <c r="I5096" s="429">
        <v>16</v>
      </c>
      <c r="J5096" s="528">
        <f>H5096*I5096</f>
        <v>450149.12</v>
      </c>
      <c r="K5096" s="964">
        <v>0.43</v>
      </c>
      <c r="L5096" s="963">
        <f>I5096*K5096</f>
        <v>6.88</v>
      </c>
      <c r="M5096" s="271"/>
      <c r="N5096" s="271"/>
      <c r="O5096" s="271"/>
    </row>
    <row r="5097" spans="3:15" s="421" customFormat="1" ht="15" customHeight="1">
      <c r="C5097" s="391">
        <v>3</v>
      </c>
      <c r="D5097" s="843">
        <v>1088765</v>
      </c>
      <c r="E5097" s="779" t="s">
        <v>2251</v>
      </c>
      <c r="F5097" s="1029"/>
      <c r="G5097" s="428" t="s">
        <v>2220</v>
      </c>
      <c r="H5097" s="727">
        <v>28134.32</v>
      </c>
      <c r="I5097" s="429">
        <v>21</v>
      </c>
      <c r="J5097" s="528">
        <f t="shared" ref="J5097:J5111" si="54">H5097*I5097</f>
        <v>590820.72</v>
      </c>
      <c r="K5097" s="964">
        <v>0.43</v>
      </c>
      <c r="L5097" s="963">
        <f t="shared" ref="L5097:L5111" si="55">I5097*K5097</f>
        <v>9.0299999999999994</v>
      </c>
      <c r="M5097" s="271"/>
      <c r="N5097" s="271"/>
      <c r="O5097" s="271"/>
    </row>
    <row r="5098" spans="3:15" s="421" customFormat="1" ht="15" customHeight="1">
      <c r="C5098" s="391">
        <v>4</v>
      </c>
      <c r="D5098" s="843" t="s">
        <v>4839</v>
      </c>
      <c r="E5098" s="779" t="s">
        <v>3363</v>
      </c>
      <c r="F5098" s="1029"/>
      <c r="G5098" s="428" t="s">
        <v>2220</v>
      </c>
      <c r="H5098" s="727">
        <v>41610.47</v>
      </c>
      <c r="I5098" s="429">
        <v>2</v>
      </c>
      <c r="J5098" s="528">
        <f t="shared" si="54"/>
        <v>83220.94</v>
      </c>
      <c r="K5098" s="729">
        <v>0.45</v>
      </c>
      <c r="L5098" s="963">
        <f t="shared" si="55"/>
        <v>0.9</v>
      </c>
      <c r="M5098" s="271"/>
      <c r="N5098" s="271"/>
      <c r="O5098" s="271"/>
    </row>
    <row r="5099" spans="3:15" s="421" customFormat="1" ht="15" customHeight="1">
      <c r="C5099" s="391">
        <v>5</v>
      </c>
      <c r="D5099" s="843" t="s">
        <v>6780</v>
      </c>
      <c r="E5099" s="779" t="s">
        <v>3116</v>
      </c>
      <c r="F5099" s="1029"/>
      <c r="G5099" s="428" t="s">
        <v>2220</v>
      </c>
      <c r="H5099" s="727">
        <v>7014.35</v>
      </c>
      <c r="I5099" s="429">
        <v>22</v>
      </c>
      <c r="J5099" s="528">
        <f t="shared" si="54"/>
        <v>154315.70000000001</v>
      </c>
      <c r="K5099" s="964">
        <v>0.15</v>
      </c>
      <c r="L5099" s="963">
        <f t="shared" si="55"/>
        <v>3.3</v>
      </c>
      <c r="M5099" s="271"/>
      <c r="N5099" s="271"/>
      <c r="O5099" s="271"/>
    </row>
    <row r="5100" spans="3:15" s="421" customFormat="1" ht="15" customHeight="1">
      <c r="C5100" s="391">
        <v>6</v>
      </c>
      <c r="D5100" s="843" t="s">
        <v>6780</v>
      </c>
      <c r="E5100" s="779" t="s">
        <v>3116</v>
      </c>
      <c r="F5100" s="1029"/>
      <c r="G5100" s="428" t="s">
        <v>2220</v>
      </c>
      <c r="H5100" s="727">
        <v>7014.35</v>
      </c>
      <c r="I5100" s="429">
        <v>22</v>
      </c>
      <c r="J5100" s="528">
        <f t="shared" si="54"/>
        <v>154315.70000000001</v>
      </c>
      <c r="K5100" s="964">
        <v>0.15</v>
      </c>
      <c r="L5100" s="963">
        <f t="shared" si="55"/>
        <v>3.3</v>
      </c>
      <c r="M5100" s="271"/>
      <c r="N5100" s="271"/>
      <c r="O5100" s="271"/>
    </row>
    <row r="5101" spans="3:15" s="421" customFormat="1" ht="15" customHeight="1">
      <c r="C5101" s="391">
        <v>7</v>
      </c>
      <c r="D5101" s="843" t="s">
        <v>6780</v>
      </c>
      <c r="E5101" s="779" t="s">
        <v>3116</v>
      </c>
      <c r="F5101" s="1029"/>
      <c r="G5101" s="428" t="s">
        <v>2220</v>
      </c>
      <c r="H5101" s="727">
        <v>5510.89</v>
      </c>
      <c r="I5101" s="429">
        <v>22</v>
      </c>
      <c r="J5101" s="528">
        <f t="shared" si="54"/>
        <v>121239.58</v>
      </c>
      <c r="K5101" s="964">
        <v>0.15</v>
      </c>
      <c r="L5101" s="963">
        <f t="shared" si="55"/>
        <v>3.3</v>
      </c>
      <c r="M5101" s="271"/>
      <c r="N5101" s="271"/>
      <c r="O5101" s="271"/>
    </row>
    <row r="5102" spans="3:15" s="421" customFormat="1" ht="15" customHeight="1">
      <c r="C5102" s="391">
        <v>8</v>
      </c>
      <c r="D5102" s="843" t="s">
        <v>6780</v>
      </c>
      <c r="E5102" s="779" t="s">
        <v>3116</v>
      </c>
      <c r="F5102" s="1029"/>
      <c r="G5102" s="428" t="s">
        <v>2220</v>
      </c>
      <c r="H5102" s="727">
        <v>10678.08</v>
      </c>
      <c r="I5102" s="429">
        <v>21</v>
      </c>
      <c r="J5102" s="528">
        <f t="shared" si="54"/>
        <v>224239.68</v>
      </c>
      <c r="K5102" s="964">
        <v>0.15</v>
      </c>
      <c r="L5102" s="963">
        <f t="shared" si="55"/>
        <v>3.15</v>
      </c>
      <c r="M5102" s="271"/>
      <c r="N5102" s="271"/>
      <c r="O5102" s="271"/>
    </row>
    <row r="5103" spans="3:15" s="421" customFormat="1" ht="15" customHeight="1">
      <c r="C5103" s="391">
        <v>9</v>
      </c>
      <c r="D5103" s="843" t="s">
        <v>6780</v>
      </c>
      <c r="E5103" s="779" t="s">
        <v>3116</v>
      </c>
      <c r="F5103" s="1029"/>
      <c r="G5103" s="428" t="s">
        <v>2220</v>
      </c>
      <c r="H5103" s="727">
        <v>13799.51</v>
      </c>
      <c r="I5103" s="429">
        <v>18</v>
      </c>
      <c r="J5103" s="528">
        <f t="shared" si="54"/>
        <v>248391.18</v>
      </c>
      <c r="K5103" s="964">
        <v>0.15</v>
      </c>
      <c r="L5103" s="963">
        <f t="shared" si="55"/>
        <v>2.6999999999999997</v>
      </c>
      <c r="M5103" s="271"/>
      <c r="N5103" s="271"/>
      <c r="O5103" s="271"/>
    </row>
    <row r="5104" spans="3:15" s="421" customFormat="1" ht="15" customHeight="1">
      <c r="C5104" s="391">
        <v>10</v>
      </c>
      <c r="D5104" s="843">
        <v>1088765</v>
      </c>
      <c r="E5104" s="779" t="s">
        <v>2251</v>
      </c>
      <c r="F5104" s="1029"/>
      <c r="G5104" s="428" t="s">
        <v>2220</v>
      </c>
      <c r="H5104" s="727">
        <v>20109.740000000002</v>
      </c>
      <c r="I5104" s="429">
        <v>43</v>
      </c>
      <c r="J5104" s="528">
        <f t="shared" si="54"/>
        <v>864718.82000000007</v>
      </c>
      <c r="K5104" s="964">
        <v>0.43</v>
      </c>
      <c r="L5104" s="963">
        <f t="shared" si="55"/>
        <v>18.489999999999998</v>
      </c>
      <c r="M5104" s="271"/>
      <c r="N5104" s="271"/>
      <c r="O5104" s="271"/>
    </row>
    <row r="5105" spans="3:15" s="421" customFormat="1" ht="15" customHeight="1">
      <c r="C5105" s="391">
        <v>11</v>
      </c>
      <c r="D5105" s="843">
        <v>1088765</v>
      </c>
      <c r="E5105" s="779" t="s">
        <v>2251</v>
      </c>
      <c r="F5105" s="1029"/>
      <c r="G5105" s="428" t="s">
        <v>2220</v>
      </c>
      <c r="H5105" s="727">
        <v>20706.82</v>
      </c>
      <c r="I5105" s="429">
        <v>43</v>
      </c>
      <c r="J5105" s="528">
        <f t="shared" si="54"/>
        <v>890393.26</v>
      </c>
      <c r="K5105" s="964">
        <v>0.43</v>
      </c>
      <c r="L5105" s="963">
        <f t="shared" si="55"/>
        <v>18.489999999999998</v>
      </c>
      <c r="M5105" s="271"/>
      <c r="N5105" s="271"/>
      <c r="O5105" s="271"/>
    </row>
    <row r="5106" spans="3:15" s="421" customFormat="1" ht="15" customHeight="1">
      <c r="C5106" s="391">
        <v>12</v>
      </c>
      <c r="D5106" s="843">
        <v>1088765</v>
      </c>
      <c r="E5106" s="779" t="s">
        <v>2251</v>
      </c>
      <c r="F5106" s="1029"/>
      <c r="G5106" s="428" t="s">
        <v>2220</v>
      </c>
      <c r="H5106" s="727">
        <v>21110.32</v>
      </c>
      <c r="I5106" s="429">
        <v>43</v>
      </c>
      <c r="J5106" s="528">
        <f t="shared" si="54"/>
        <v>907743.76</v>
      </c>
      <c r="K5106" s="964">
        <v>0.43</v>
      </c>
      <c r="L5106" s="963">
        <f t="shared" si="55"/>
        <v>18.489999999999998</v>
      </c>
      <c r="M5106" s="271"/>
      <c r="N5106" s="271"/>
      <c r="O5106" s="271"/>
    </row>
    <row r="5107" spans="3:15" s="421" customFormat="1" ht="15" customHeight="1">
      <c r="C5107" s="391">
        <v>13</v>
      </c>
      <c r="D5107" s="843">
        <v>1088765</v>
      </c>
      <c r="E5107" s="779" t="s">
        <v>2251</v>
      </c>
      <c r="F5107" s="1029"/>
      <c r="G5107" s="428" t="s">
        <v>2220</v>
      </c>
      <c r="H5107" s="727">
        <v>21690.1</v>
      </c>
      <c r="I5107" s="429">
        <v>27</v>
      </c>
      <c r="J5107" s="528">
        <f t="shared" si="54"/>
        <v>585632.69999999995</v>
      </c>
      <c r="K5107" s="964">
        <v>0.43</v>
      </c>
      <c r="L5107" s="963">
        <f t="shared" si="55"/>
        <v>11.61</v>
      </c>
      <c r="M5107" s="271"/>
      <c r="N5107" s="271"/>
      <c r="O5107" s="271"/>
    </row>
    <row r="5108" spans="3:15" s="421" customFormat="1" ht="15" customHeight="1">
      <c r="C5108" s="391">
        <v>14</v>
      </c>
      <c r="D5108" s="843">
        <v>1088765</v>
      </c>
      <c r="E5108" s="779" t="s">
        <v>2251</v>
      </c>
      <c r="F5108" s="1029"/>
      <c r="G5108" s="428" t="s">
        <v>2220</v>
      </c>
      <c r="H5108" s="727">
        <v>22629.17</v>
      </c>
      <c r="I5108" s="429">
        <v>36</v>
      </c>
      <c r="J5108" s="528">
        <f t="shared" si="54"/>
        <v>814650.11999999988</v>
      </c>
      <c r="K5108" s="964">
        <v>0.43</v>
      </c>
      <c r="L5108" s="963">
        <f t="shared" si="55"/>
        <v>15.48</v>
      </c>
      <c r="M5108" s="271"/>
      <c r="N5108" s="271"/>
      <c r="O5108" s="271"/>
    </row>
    <row r="5109" spans="3:15" s="421" customFormat="1" ht="15" customHeight="1">
      <c r="C5109" s="391">
        <v>15</v>
      </c>
      <c r="D5109" s="843">
        <v>1088765</v>
      </c>
      <c r="E5109" s="779" t="s">
        <v>2251</v>
      </c>
      <c r="F5109" s="1029"/>
      <c r="G5109" s="428" t="s">
        <v>2220</v>
      </c>
      <c r="H5109" s="727">
        <v>22629.17</v>
      </c>
      <c r="I5109" s="429">
        <v>36</v>
      </c>
      <c r="J5109" s="528">
        <f t="shared" si="54"/>
        <v>814650.11999999988</v>
      </c>
      <c r="K5109" s="964">
        <v>0.43</v>
      </c>
      <c r="L5109" s="963">
        <f t="shared" si="55"/>
        <v>15.48</v>
      </c>
      <c r="M5109" s="271"/>
      <c r="N5109" s="271"/>
      <c r="O5109" s="271"/>
    </row>
    <row r="5110" spans="3:15" s="421" customFormat="1" ht="15" customHeight="1">
      <c r="C5110" s="391">
        <v>16</v>
      </c>
      <c r="D5110" s="843">
        <v>1088765</v>
      </c>
      <c r="E5110" s="779" t="s">
        <v>2251</v>
      </c>
      <c r="F5110" s="1029"/>
      <c r="G5110" s="428" t="s">
        <v>2220</v>
      </c>
      <c r="H5110" s="727">
        <v>23639.16</v>
      </c>
      <c r="I5110" s="429">
        <v>36</v>
      </c>
      <c r="J5110" s="528">
        <f t="shared" si="54"/>
        <v>851009.76</v>
      </c>
      <c r="K5110" s="964">
        <v>0.43</v>
      </c>
      <c r="L5110" s="963">
        <f t="shared" si="55"/>
        <v>15.48</v>
      </c>
      <c r="M5110" s="271"/>
      <c r="N5110" s="271"/>
      <c r="O5110" s="271"/>
    </row>
    <row r="5111" spans="3:15" s="421" customFormat="1" ht="15" customHeight="1">
      <c r="C5111" s="391">
        <v>17</v>
      </c>
      <c r="D5111" s="843" t="s">
        <v>6780</v>
      </c>
      <c r="E5111" s="779" t="s">
        <v>3116</v>
      </c>
      <c r="F5111" s="1029"/>
      <c r="G5111" s="428" t="s">
        <v>2220</v>
      </c>
      <c r="H5111" s="727">
        <v>23639.16</v>
      </c>
      <c r="I5111" s="429">
        <v>18</v>
      </c>
      <c r="J5111" s="528">
        <f t="shared" si="54"/>
        <v>425504.88</v>
      </c>
      <c r="K5111" s="964">
        <v>0.15</v>
      </c>
      <c r="L5111" s="963">
        <f t="shared" si="55"/>
        <v>2.6999999999999997</v>
      </c>
      <c r="M5111" s="271"/>
      <c r="N5111" s="271"/>
      <c r="O5111" s="271"/>
    </row>
    <row r="5112" spans="3:15" s="421" customFormat="1" ht="15" customHeight="1">
      <c r="C5112" s="391">
        <v>18</v>
      </c>
      <c r="D5112" s="843">
        <v>2005258</v>
      </c>
      <c r="E5112" s="779" t="s">
        <v>5732</v>
      </c>
      <c r="F5112" s="1029"/>
      <c r="G5112" s="428" t="s">
        <v>2219</v>
      </c>
      <c r="H5112" s="727">
        <v>747630</v>
      </c>
      <c r="I5112" s="429">
        <v>12</v>
      </c>
      <c r="J5112" s="528">
        <v>8971559.9399999995</v>
      </c>
      <c r="K5112" s="728">
        <v>0.12</v>
      </c>
      <c r="L5112" s="963">
        <v>1.44</v>
      </c>
      <c r="M5112" s="271"/>
      <c r="N5112" s="271"/>
      <c r="O5112" s="271"/>
    </row>
    <row r="5113" spans="3:15" s="421" customFormat="1" ht="15" customHeight="1">
      <c r="C5113" s="391">
        <v>19</v>
      </c>
      <c r="D5113" s="843" t="s">
        <v>6779</v>
      </c>
      <c r="E5113" s="779" t="s">
        <v>5733</v>
      </c>
      <c r="F5113" s="1029"/>
      <c r="G5113" s="428" t="s">
        <v>2219</v>
      </c>
      <c r="H5113" s="727">
        <v>49800</v>
      </c>
      <c r="I5113" s="429">
        <v>1</v>
      </c>
      <c r="J5113" s="528">
        <v>49800</v>
      </c>
      <c r="K5113" s="728">
        <v>0.12</v>
      </c>
      <c r="L5113" s="963">
        <v>0.12</v>
      </c>
      <c r="M5113" s="271"/>
      <c r="N5113" s="271"/>
      <c r="O5113" s="271"/>
    </row>
    <row r="5114" spans="3:15" s="421" customFormat="1" ht="15" customHeight="1">
      <c r="C5114" s="391">
        <v>20</v>
      </c>
      <c r="D5114" s="843" t="s">
        <v>6781</v>
      </c>
      <c r="E5114" s="779" t="s">
        <v>5734</v>
      </c>
      <c r="F5114" s="1029"/>
      <c r="G5114" s="428" t="s">
        <v>2219</v>
      </c>
      <c r="H5114" s="727">
        <v>91173</v>
      </c>
      <c r="I5114" s="429">
        <v>25</v>
      </c>
      <c r="J5114" s="528">
        <v>2279325.11</v>
      </c>
      <c r="K5114" s="728">
        <v>0.18</v>
      </c>
      <c r="L5114" s="963">
        <v>4.5</v>
      </c>
      <c r="M5114" s="271"/>
      <c r="N5114" s="271"/>
      <c r="O5114" s="271"/>
    </row>
    <row r="5115" spans="3:15" s="421" customFormat="1" ht="15" customHeight="1">
      <c r="C5115" s="391">
        <v>21</v>
      </c>
      <c r="D5115" s="843" t="s">
        <v>6781</v>
      </c>
      <c r="E5115" s="779" t="s">
        <v>5735</v>
      </c>
      <c r="F5115" s="1029"/>
      <c r="G5115" s="428" t="s">
        <v>2219</v>
      </c>
      <c r="H5115" s="727">
        <v>325634</v>
      </c>
      <c r="I5115" s="429">
        <v>3</v>
      </c>
      <c r="J5115" s="528">
        <v>976902.01</v>
      </c>
      <c r="K5115" s="728">
        <v>0.12</v>
      </c>
      <c r="L5115" s="963">
        <v>0.36</v>
      </c>
      <c r="M5115" s="271"/>
      <c r="N5115" s="271"/>
      <c r="O5115" s="271"/>
    </row>
    <row r="5116" spans="3:15" s="421" customFormat="1" ht="15" customHeight="1">
      <c r="C5116" s="391">
        <v>22</v>
      </c>
      <c r="D5116" s="843" t="s">
        <v>6779</v>
      </c>
      <c r="E5116" s="779" t="s">
        <v>5736</v>
      </c>
      <c r="F5116" s="1029"/>
      <c r="G5116" s="428" t="s">
        <v>2219</v>
      </c>
      <c r="H5116" s="727">
        <v>93257</v>
      </c>
      <c r="I5116" s="429">
        <v>5</v>
      </c>
      <c r="J5116" s="528">
        <v>466285.02</v>
      </c>
      <c r="K5116" s="728">
        <v>0.1</v>
      </c>
      <c r="L5116" s="963">
        <v>0.5</v>
      </c>
      <c r="M5116" s="271"/>
      <c r="N5116" s="271"/>
      <c r="O5116" s="271"/>
    </row>
    <row r="5117" spans="3:15" s="421" customFormat="1" ht="15" customHeight="1">
      <c r="C5117" s="391">
        <v>23</v>
      </c>
      <c r="D5117" s="843" t="s">
        <v>6779</v>
      </c>
      <c r="E5117" s="779" t="s">
        <v>3362</v>
      </c>
      <c r="F5117" s="1029"/>
      <c r="G5117" s="428" t="s">
        <v>2219</v>
      </c>
      <c r="H5117" s="727">
        <v>59460.38</v>
      </c>
      <c r="I5117" s="429">
        <v>8</v>
      </c>
      <c r="J5117" s="528">
        <v>475683.01</v>
      </c>
      <c r="K5117" s="728">
        <v>0.18</v>
      </c>
      <c r="L5117" s="963">
        <v>1.44</v>
      </c>
      <c r="M5117" s="271"/>
      <c r="N5117" s="271"/>
      <c r="O5117" s="271"/>
    </row>
    <row r="5118" spans="3:15" s="421" customFormat="1" ht="15" customHeight="1">
      <c r="C5118" s="391">
        <v>24</v>
      </c>
      <c r="D5118" s="843" t="s">
        <v>6779</v>
      </c>
      <c r="E5118" s="779" t="s">
        <v>3362</v>
      </c>
      <c r="F5118" s="1029"/>
      <c r="G5118" s="428" t="s">
        <v>2219</v>
      </c>
      <c r="H5118" s="727">
        <v>59461.38</v>
      </c>
      <c r="I5118" s="429">
        <v>100</v>
      </c>
      <c r="J5118" s="528">
        <v>5946037.5999999996</v>
      </c>
      <c r="K5118" s="728">
        <v>0.18</v>
      </c>
      <c r="L5118" s="963">
        <v>18</v>
      </c>
      <c r="M5118" s="271"/>
      <c r="N5118" s="271"/>
      <c r="O5118" s="271"/>
    </row>
    <row r="5119" spans="3:15" s="421" customFormat="1" ht="15" customHeight="1">
      <c r="C5119" s="391">
        <v>25</v>
      </c>
      <c r="D5119" s="843">
        <v>2005258</v>
      </c>
      <c r="E5119" s="779" t="s">
        <v>3356</v>
      </c>
      <c r="F5119" s="1029"/>
      <c r="G5119" s="428" t="s">
        <v>2219</v>
      </c>
      <c r="H5119" s="727">
        <v>127158.97</v>
      </c>
      <c r="I5119" s="429">
        <v>1</v>
      </c>
      <c r="J5119" s="528">
        <v>127158.97</v>
      </c>
      <c r="K5119" s="728">
        <v>0.5</v>
      </c>
      <c r="L5119" s="963">
        <v>0.5</v>
      </c>
      <c r="M5119" s="271"/>
      <c r="N5119" s="271"/>
      <c r="O5119" s="271"/>
    </row>
    <row r="5120" spans="3:15" s="421" customFormat="1" ht="15" customHeight="1">
      <c r="C5120" s="391">
        <v>26</v>
      </c>
      <c r="D5120" s="843" t="s">
        <v>4839</v>
      </c>
      <c r="E5120" s="779" t="s">
        <v>3363</v>
      </c>
      <c r="F5120" s="1029"/>
      <c r="G5120" s="428" t="s">
        <v>2219</v>
      </c>
      <c r="H5120" s="727">
        <v>38289.56</v>
      </c>
      <c r="I5120" s="429">
        <v>272</v>
      </c>
      <c r="J5120" s="528">
        <v>10414760.32</v>
      </c>
      <c r="K5120" s="728">
        <v>0.5</v>
      </c>
      <c r="L5120" s="963">
        <v>136</v>
      </c>
      <c r="M5120" s="271"/>
      <c r="N5120" s="271"/>
      <c r="O5120" s="271"/>
    </row>
    <row r="5121" spans="3:15" s="421" customFormat="1" ht="15" customHeight="1">
      <c r="C5121" s="391">
        <v>27</v>
      </c>
      <c r="D5121" s="843" t="s">
        <v>6781</v>
      </c>
      <c r="E5121" s="779" t="s">
        <v>5737</v>
      </c>
      <c r="F5121" s="1029"/>
      <c r="G5121" s="428" t="s">
        <v>2219</v>
      </c>
      <c r="H5121" s="727">
        <v>111793</v>
      </c>
      <c r="I5121" s="429">
        <v>3</v>
      </c>
      <c r="J5121" s="528">
        <v>335379.01</v>
      </c>
      <c r="K5121" s="728">
        <v>0.18</v>
      </c>
      <c r="L5121" s="963">
        <v>0.54</v>
      </c>
      <c r="M5121" s="271"/>
      <c r="N5121" s="271"/>
      <c r="O5121" s="271"/>
    </row>
    <row r="5122" spans="3:15" s="421" customFormat="1" ht="15" customHeight="1">
      <c r="C5122" s="391">
        <v>28</v>
      </c>
      <c r="D5122" s="843" t="s">
        <v>6779</v>
      </c>
      <c r="E5122" s="779" t="s">
        <v>3362</v>
      </c>
      <c r="F5122" s="1029"/>
      <c r="G5122" s="428" t="s">
        <v>2221</v>
      </c>
      <c r="H5122" s="727">
        <v>59460.38</v>
      </c>
      <c r="I5122" s="429">
        <v>260</v>
      </c>
      <c r="J5122" s="528">
        <v>15459698.799999999</v>
      </c>
      <c r="K5122" s="728">
        <v>0.2</v>
      </c>
      <c r="L5122" s="963">
        <v>52</v>
      </c>
      <c r="M5122" s="271"/>
      <c r="N5122" s="271"/>
      <c r="O5122" s="271"/>
    </row>
    <row r="5123" spans="3:15" s="421" customFormat="1" ht="15" customHeight="1">
      <c r="C5123" s="391">
        <v>29</v>
      </c>
      <c r="D5123" s="843" t="s">
        <v>4839</v>
      </c>
      <c r="E5123" s="779" t="s">
        <v>3363</v>
      </c>
      <c r="F5123" s="1029"/>
      <c r="G5123" s="428" t="s">
        <v>2221</v>
      </c>
      <c r="H5123" s="727">
        <v>46525.599999999999</v>
      </c>
      <c r="I5123" s="429">
        <v>34</v>
      </c>
      <c r="J5123" s="528">
        <v>1581870.4</v>
      </c>
      <c r="K5123" s="728">
        <v>0.2</v>
      </c>
      <c r="L5123" s="963">
        <v>6.8000000000000007</v>
      </c>
      <c r="M5123" s="271"/>
      <c r="N5123" s="271"/>
      <c r="O5123" s="271"/>
    </row>
    <row r="5124" spans="3:15" s="421" customFormat="1" ht="15" customHeight="1">
      <c r="C5124" s="391">
        <v>30</v>
      </c>
      <c r="D5124" s="843">
        <v>2005258</v>
      </c>
      <c r="E5124" s="779" t="s">
        <v>3365</v>
      </c>
      <c r="F5124" s="1029"/>
      <c r="G5124" s="428" t="s">
        <v>2221</v>
      </c>
      <c r="H5124" s="727">
        <v>81837.350000000006</v>
      </c>
      <c r="I5124" s="429">
        <v>6</v>
      </c>
      <c r="J5124" s="528">
        <v>491024.10000000003</v>
      </c>
      <c r="K5124" s="728">
        <v>0.2</v>
      </c>
      <c r="L5124" s="963">
        <v>1.2000000000000002</v>
      </c>
      <c r="M5124" s="271"/>
      <c r="N5124" s="271"/>
      <c r="O5124" s="271"/>
    </row>
    <row r="5125" spans="3:15" s="421" customFormat="1" ht="15" customHeight="1">
      <c r="C5125" s="391">
        <v>31</v>
      </c>
      <c r="D5125" s="843" t="s">
        <v>6781</v>
      </c>
      <c r="E5125" s="779" t="s">
        <v>3364</v>
      </c>
      <c r="F5125" s="1029"/>
      <c r="G5125" s="428" t="s">
        <v>2221</v>
      </c>
      <c r="H5125" s="727">
        <v>59602.22</v>
      </c>
      <c r="I5125" s="429">
        <v>33</v>
      </c>
      <c r="J5125" s="528">
        <v>1966873.26</v>
      </c>
      <c r="K5125" s="728">
        <v>0.2</v>
      </c>
      <c r="L5125" s="963">
        <v>6.6000000000000005</v>
      </c>
      <c r="M5125" s="271"/>
      <c r="N5125" s="271"/>
      <c r="O5125" s="271"/>
    </row>
    <row r="5126" spans="3:15" s="421" customFormat="1" ht="15" customHeight="1">
      <c r="C5126" s="391">
        <v>32</v>
      </c>
      <c r="D5126" s="843" t="s">
        <v>6779</v>
      </c>
      <c r="E5126" s="779" t="s">
        <v>3362</v>
      </c>
      <c r="F5126" s="1029"/>
      <c r="G5126" s="428" t="s">
        <v>2221</v>
      </c>
      <c r="H5126" s="727">
        <v>59460.38</v>
      </c>
      <c r="I5126" s="429">
        <v>114</v>
      </c>
      <c r="J5126" s="528">
        <v>6778483.3199999994</v>
      </c>
      <c r="K5126" s="728">
        <v>0.2</v>
      </c>
      <c r="L5126" s="963">
        <v>22.8</v>
      </c>
      <c r="M5126" s="271"/>
      <c r="N5126" s="271"/>
      <c r="O5126" s="271"/>
    </row>
    <row r="5127" spans="3:15" s="421" customFormat="1" ht="15" customHeight="1">
      <c r="C5127" s="391">
        <v>33</v>
      </c>
      <c r="D5127" s="843" t="s">
        <v>4839</v>
      </c>
      <c r="E5127" s="779" t="s">
        <v>3363</v>
      </c>
      <c r="F5127" s="1029"/>
      <c r="G5127" s="428" t="s">
        <v>2221</v>
      </c>
      <c r="H5127" s="727">
        <v>41891.06</v>
      </c>
      <c r="I5127" s="429">
        <v>9</v>
      </c>
      <c r="J5127" s="528">
        <v>377019.54</v>
      </c>
      <c r="K5127" s="728">
        <v>0.2</v>
      </c>
      <c r="L5127" s="963">
        <v>1.8</v>
      </c>
      <c r="M5127" s="271"/>
      <c r="N5127" s="271"/>
      <c r="O5127" s="271"/>
    </row>
    <row r="5128" spans="3:15" s="421" customFormat="1" ht="15" customHeight="1">
      <c r="C5128" s="391">
        <v>34</v>
      </c>
      <c r="D5128" s="843" t="s">
        <v>4839</v>
      </c>
      <c r="E5128" s="779" t="s">
        <v>3363</v>
      </c>
      <c r="F5128" s="1029"/>
      <c r="G5128" s="428" t="s">
        <v>2221</v>
      </c>
      <c r="H5128" s="727">
        <v>41891.06</v>
      </c>
      <c r="I5128" s="429">
        <v>9</v>
      </c>
      <c r="J5128" s="528">
        <v>377019.54</v>
      </c>
      <c r="K5128" s="728">
        <v>0.2</v>
      </c>
      <c r="L5128" s="963">
        <v>1.8</v>
      </c>
      <c r="M5128" s="271"/>
      <c r="N5128" s="271"/>
      <c r="O5128" s="271"/>
    </row>
    <row r="5129" spans="3:15" s="421" customFormat="1" ht="15" customHeight="1">
      <c r="C5129" s="391">
        <v>35</v>
      </c>
      <c r="D5129" s="843" t="s">
        <v>4839</v>
      </c>
      <c r="E5129" s="779" t="s">
        <v>3363</v>
      </c>
      <c r="F5129" s="1029"/>
      <c r="G5129" s="428" t="s">
        <v>2221</v>
      </c>
      <c r="H5129" s="727">
        <v>41891.06</v>
      </c>
      <c r="I5129" s="429">
        <v>10</v>
      </c>
      <c r="J5129" s="528">
        <v>418910.6</v>
      </c>
      <c r="K5129" s="728">
        <v>0.2</v>
      </c>
      <c r="L5129" s="963">
        <v>2</v>
      </c>
      <c r="M5129" s="271"/>
      <c r="N5129" s="271"/>
      <c r="O5129" s="271"/>
    </row>
    <row r="5130" spans="3:15" s="421" customFormat="1" ht="15" customHeight="1">
      <c r="C5130" s="391">
        <v>36</v>
      </c>
      <c r="D5130" s="843" t="s">
        <v>4839</v>
      </c>
      <c r="E5130" s="779" t="s">
        <v>3363</v>
      </c>
      <c r="F5130" s="1029"/>
      <c r="G5130" s="428" t="s">
        <v>2221</v>
      </c>
      <c r="H5130" s="727">
        <v>41891.06</v>
      </c>
      <c r="I5130" s="429">
        <v>2</v>
      </c>
      <c r="J5130" s="528">
        <v>83782.12</v>
      </c>
      <c r="K5130" s="728">
        <v>0.2</v>
      </c>
      <c r="L5130" s="963">
        <v>0.4</v>
      </c>
      <c r="M5130" s="271"/>
      <c r="N5130" s="271"/>
      <c r="O5130" s="271"/>
    </row>
    <row r="5131" spans="3:15" s="421" customFormat="1" ht="15" customHeight="1">
      <c r="C5131" s="391">
        <v>37</v>
      </c>
      <c r="D5131" s="843" t="s">
        <v>4839</v>
      </c>
      <c r="E5131" s="779" t="s">
        <v>3363</v>
      </c>
      <c r="F5131" s="1029"/>
      <c r="G5131" s="428" t="s">
        <v>2221</v>
      </c>
      <c r="H5131" s="727">
        <v>45700.58</v>
      </c>
      <c r="I5131" s="429">
        <v>14</v>
      </c>
      <c r="J5131" s="528">
        <v>639808.12</v>
      </c>
      <c r="K5131" s="728">
        <v>0.2</v>
      </c>
      <c r="L5131" s="963">
        <v>2.8000000000000003</v>
      </c>
      <c r="M5131" s="271"/>
      <c r="N5131" s="271"/>
      <c r="O5131" s="271"/>
    </row>
    <row r="5132" spans="3:15" s="421" customFormat="1" ht="15" customHeight="1">
      <c r="C5132" s="391">
        <v>38</v>
      </c>
      <c r="D5132" s="843" t="s">
        <v>6781</v>
      </c>
      <c r="E5132" s="779" t="s">
        <v>3364</v>
      </c>
      <c r="F5132" s="1029"/>
      <c r="G5132" s="428" t="s">
        <v>2240</v>
      </c>
      <c r="H5132" s="727">
        <v>59602.22</v>
      </c>
      <c r="I5132" s="429">
        <v>32</v>
      </c>
      <c r="J5132" s="528">
        <v>1907271.04</v>
      </c>
      <c r="K5132" s="728">
        <v>0.12</v>
      </c>
      <c r="L5132" s="963">
        <v>3.84</v>
      </c>
      <c r="M5132" s="271"/>
      <c r="N5132" s="271"/>
      <c r="O5132" s="271"/>
    </row>
    <row r="5133" spans="3:15" s="421" customFormat="1" ht="15" customHeight="1">
      <c r="C5133" s="391">
        <v>39</v>
      </c>
      <c r="D5133" s="843" t="s">
        <v>6779</v>
      </c>
      <c r="E5133" s="779" t="s">
        <v>3362</v>
      </c>
      <c r="F5133" s="1029"/>
      <c r="G5133" s="428" t="s">
        <v>2240</v>
      </c>
      <c r="H5133" s="727">
        <v>59460.38</v>
      </c>
      <c r="I5133" s="429">
        <v>414</v>
      </c>
      <c r="J5133" s="528">
        <v>24616597.32</v>
      </c>
      <c r="K5133" s="728">
        <v>0.36</v>
      </c>
      <c r="L5133" s="963">
        <v>74.52</v>
      </c>
      <c r="M5133" s="271"/>
      <c r="N5133" s="271"/>
      <c r="O5133" s="271"/>
    </row>
    <row r="5134" spans="3:15" s="421" customFormat="1" ht="15" customHeight="1">
      <c r="C5134" s="391">
        <v>40</v>
      </c>
      <c r="D5134" s="843" t="s">
        <v>6782</v>
      </c>
      <c r="E5134" s="779" t="s">
        <v>3354</v>
      </c>
      <c r="F5134" s="1029"/>
      <c r="G5134" s="428" t="s">
        <v>2240</v>
      </c>
      <c r="H5134" s="727">
        <v>107000</v>
      </c>
      <c r="I5134" s="429">
        <v>50</v>
      </c>
      <c r="J5134" s="528">
        <v>5350000</v>
      </c>
      <c r="K5134" s="728">
        <v>0.14899999999999999</v>
      </c>
      <c r="L5134" s="963">
        <v>7.4499999999999993</v>
      </c>
      <c r="M5134" s="271"/>
      <c r="N5134" s="271"/>
      <c r="O5134" s="271"/>
    </row>
    <row r="5135" spans="3:15" s="421" customFormat="1" ht="15" customHeight="1">
      <c r="C5135" s="391">
        <v>41</v>
      </c>
      <c r="D5135" s="843">
        <v>2005258</v>
      </c>
      <c r="E5135" s="779" t="s">
        <v>3365</v>
      </c>
      <c r="F5135" s="1029"/>
      <c r="G5135" s="428" t="s">
        <v>2240</v>
      </c>
      <c r="H5135" s="727">
        <v>81837.350000000006</v>
      </c>
      <c r="I5135" s="429">
        <v>5</v>
      </c>
      <c r="J5135" s="528">
        <v>409186.75</v>
      </c>
      <c r="K5135" s="728">
        <v>0.1</v>
      </c>
      <c r="L5135" s="963">
        <v>0.5</v>
      </c>
      <c r="M5135" s="271"/>
      <c r="N5135" s="271"/>
      <c r="O5135" s="271"/>
    </row>
    <row r="5136" spans="3:15" s="421" customFormat="1" ht="15" customHeight="1">
      <c r="C5136" s="391">
        <v>42</v>
      </c>
      <c r="D5136" s="843" t="s">
        <v>6779</v>
      </c>
      <c r="E5136" s="779" t="s">
        <v>3362</v>
      </c>
      <c r="F5136" s="1029"/>
      <c r="G5136" s="428" t="s">
        <v>2222</v>
      </c>
      <c r="H5136" s="727">
        <v>59460.38</v>
      </c>
      <c r="I5136" s="429">
        <v>200</v>
      </c>
      <c r="J5136" s="528">
        <v>11892076</v>
      </c>
      <c r="K5136" s="728">
        <v>0.25</v>
      </c>
      <c r="L5136" s="963">
        <f>I5136*K5136</f>
        <v>50</v>
      </c>
      <c r="M5136" s="271"/>
      <c r="N5136" s="271"/>
      <c r="O5136" s="271"/>
    </row>
    <row r="5137" spans="3:15" s="421" customFormat="1" ht="15" customHeight="1">
      <c r="C5137" s="391">
        <v>43</v>
      </c>
      <c r="D5137" s="843" t="s">
        <v>4839</v>
      </c>
      <c r="E5137" s="779" t="s">
        <v>3363</v>
      </c>
      <c r="F5137" s="1029"/>
      <c r="G5137" s="428" t="s">
        <v>2222</v>
      </c>
      <c r="H5137" s="727">
        <v>41891.06</v>
      </c>
      <c r="I5137" s="429">
        <v>10</v>
      </c>
      <c r="J5137" s="528">
        <v>418910.6</v>
      </c>
      <c r="K5137" s="728">
        <v>0.48</v>
      </c>
      <c r="L5137" s="963">
        <v>4.8</v>
      </c>
      <c r="M5137" s="271"/>
      <c r="N5137" s="271"/>
      <c r="O5137" s="271"/>
    </row>
    <row r="5138" spans="3:15" s="421" customFormat="1" ht="15" customHeight="1">
      <c r="C5138" s="391">
        <v>44</v>
      </c>
      <c r="D5138" s="843" t="s">
        <v>4839</v>
      </c>
      <c r="E5138" s="779" t="s">
        <v>3363</v>
      </c>
      <c r="F5138" s="1030"/>
      <c r="G5138" s="392" t="s">
        <v>2222</v>
      </c>
      <c r="H5138" s="730">
        <v>41891.06</v>
      </c>
      <c r="I5138" s="391">
        <v>10</v>
      </c>
      <c r="J5138" s="528">
        <v>418910.6</v>
      </c>
      <c r="K5138" s="728">
        <v>0.48</v>
      </c>
      <c r="L5138" s="963">
        <v>4.8</v>
      </c>
      <c r="M5138" s="271"/>
      <c r="N5138" s="271"/>
      <c r="O5138" s="271"/>
    </row>
    <row r="5139" spans="3:15" s="421" customFormat="1" ht="15" customHeight="1">
      <c r="C5139" s="391">
        <v>45</v>
      </c>
      <c r="D5139" s="843" t="s">
        <v>6781</v>
      </c>
      <c r="E5139" s="779" t="s">
        <v>3366</v>
      </c>
      <c r="F5139" s="1029"/>
      <c r="G5139" s="428" t="s">
        <v>2223</v>
      </c>
      <c r="H5139" s="727">
        <v>59602.22</v>
      </c>
      <c r="I5139" s="429">
        <v>32</v>
      </c>
      <c r="J5139" s="528">
        <v>1907271.04</v>
      </c>
      <c r="K5139" s="728">
        <v>0.5</v>
      </c>
      <c r="L5139" s="963">
        <v>16</v>
      </c>
      <c r="M5139" s="271"/>
      <c r="N5139" s="271"/>
      <c r="O5139" s="271"/>
    </row>
    <row r="5140" spans="3:15" s="421" customFormat="1" ht="15" customHeight="1">
      <c r="C5140" s="391">
        <v>46</v>
      </c>
      <c r="D5140" s="843" t="s">
        <v>6779</v>
      </c>
      <c r="E5140" s="779" t="s">
        <v>3367</v>
      </c>
      <c r="F5140" s="1029"/>
      <c r="G5140" s="428" t="s">
        <v>2223</v>
      </c>
      <c r="H5140" s="727">
        <v>59460.38</v>
      </c>
      <c r="I5140" s="429">
        <v>400</v>
      </c>
      <c r="J5140" s="528">
        <v>23784152</v>
      </c>
      <c r="K5140" s="728">
        <v>0.8</v>
      </c>
      <c r="L5140" s="963">
        <v>320</v>
      </c>
      <c r="M5140" s="271"/>
      <c r="N5140" s="271"/>
      <c r="O5140" s="271"/>
    </row>
    <row r="5141" spans="3:15" s="421" customFormat="1" ht="15" customHeight="1">
      <c r="C5141" s="391">
        <v>47</v>
      </c>
      <c r="D5141" s="843" t="s">
        <v>6779</v>
      </c>
      <c r="E5141" s="779" t="s">
        <v>3367</v>
      </c>
      <c r="F5141" s="1029"/>
      <c r="G5141" s="428" t="s">
        <v>2223</v>
      </c>
      <c r="H5141" s="727">
        <v>59460.38</v>
      </c>
      <c r="I5141" s="429">
        <v>114</v>
      </c>
      <c r="J5141" s="528">
        <v>6778483.3199999994</v>
      </c>
      <c r="K5141" s="728">
        <v>0.8</v>
      </c>
      <c r="L5141" s="963">
        <v>91.2</v>
      </c>
      <c r="M5141" s="271"/>
      <c r="N5141" s="271"/>
      <c r="O5141" s="271"/>
    </row>
    <row r="5142" spans="3:15" s="421" customFormat="1" ht="15" customHeight="1">
      <c r="C5142" s="391">
        <v>48</v>
      </c>
      <c r="D5142" s="843" t="s">
        <v>6781</v>
      </c>
      <c r="E5142" s="779" t="s">
        <v>3364</v>
      </c>
      <c r="F5142" s="1029"/>
      <c r="G5142" s="428" t="s">
        <v>2224</v>
      </c>
      <c r="H5142" s="727">
        <v>59602.22</v>
      </c>
      <c r="I5142" s="429">
        <v>90</v>
      </c>
      <c r="J5142" s="528">
        <v>5364199.8</v>
      </c>
      <c r="K5142" s="728">
        <v>0.5</v>
      </c>
      <c r="L5142" s="963">
        <v>45</v>
      </c>
      <c r="M5142" s="271"/>
      <c r="N5142" s="271"/>
      <c r="O5142" s="271"/>
    </row>
    <row r="5143" spans="3:15" s="421" customFormat="1" ht="15" customHeight="1">
      <c r="C5143" s="391">
        <v>49</v>
      </c>
      <c r="D5143" s="843" t="s">
        <v>6779</v>
      </c>
      <c r="E5143" s="779" t="s">
        <v>3362</v>
      </c>
      <c r="F5143" s="1029"/>
      <c r="G5143" s="428" t="s">
        <v>2224</v>
      </c>
      <c r="H5143" s="727">
        <v>59460.38</v>
      </c>
      <c r="I5143" s="429">
        <v>9</v>
      </c>
      <c r="J5143" s="528">
        <v>535143.41999999993</v>
      </c>
      <c r="K5143" s="728">
        <v>0.5</v>
      </c>
      <c r="L5143" s="963">
        <v>4.5</v>
      </c>
      <c r="M5143" s="271"/>
      <c r="N5143" s="271"/>
      <c r="O5143" s="271"/>
    </row>
    <row r="5144" spans="3:15" s="421" customFormat="1" ht="15" customHeight="1">
      <c r="C5144" s="391">
        <v>50</v>
      </c>
      <c r="D5144" s="843" t="s">
        <v>6779</v>
      </c>
      <c r="E5144" s="779" t="s">
        <v>3362</v>
      </c>
      <c r="F5144" s="1029"/>
      <c r="G5144" s="428" t="s">
        <v>2224</v>
      </c>
      <c r="H5144" s="727">
        <v>59460.38</v>
      </c>
      <c r="I5144" s="429">
        <v>270</v>
      </c>
      <c r="J5144" s="528">
        <v>16054302.6</v>
      </c>
      <c r="K5144" s="728">
        <v>0.5</v>
      </c>
      <c r="L5144" s="963">
        <v>135</v>
      </c>
      <c r="M5144" s="271"/>
      <c r="N5144" s="271"/>
      <c r="O5144" s="271"/>
    </row>
    <row r="5145" spans="3:15" s="421" customFormat="1" ht="15" customHeight="1">
      <c r="C5145" s="391">
        <v>51</v>
      </c>
      <c r="D5145" s="843" t="s">
        <v>6779</v>
      </c>
      <c r="E5145" s="779" t="s">
        <v>3362</v>
      </c>
      <c r="F5145" s="1029"/>
      <c r="G5145" s="428" t="s">
        <v>2224</v>
      </c>
      <c r="H5145" s="727">
        <v>59460.38</v>
      </c>
      <c r="I5145" s="429">
        <v>114</v>
      </c>
      <c r="J5145" s="528">
        <v>6778483.3199999994</v>
      </c>
      <c r="K5145" s="728">
        <v>0.5</v>
      </c>
      <c r="L5145" s="963">
        <v>57</v>
      </c>
      <c r="M5145" s="271"/>
      <c r="N5145" s="271"/>
      <c r="O5145" s="271"/>
    </row>
    <row r="5146" spans="3:15" s="421" customFormat="1" ht="15" customHeight="1">
      <c r="C5146" s="391">
        <v>52</v>
      </c>
      <c r="D5146" s="843">
        <v>1088765</v>
      </c>
      <c r="E5146" s="779" t="s">
        <v>2251</v>
      </c>
      <c r="F5146" s="1029"/>
      <c r="G5146" s="428" t="s">
        <v>2224</v>
      </c>
      <c r="H5146" s="727">
        <v>20706.82</v>
      </c>
      <c r="I5146" s="429">
        <v>24</v>
      </c>
      <c r="J5146" s="528">
        <v>496963.68</v>
      </c>
      <c r="K5146" s="728">
        <v>0.5</v>
      </c>
      <c r="L5146" s="963">
        <v>12</v>
      </c>
      <c r="M5146" s="271"/>
      <c r="N5146" s="271"/>
      <c r="O5146" s="271"/>
    </row>
    <row r="5147" spans="3:15" s="421" customFormat="1" ht="15" customHeight="1">
      <c r="C5147" s="391">
        <v>53</v>
      </c>
      <c r="D5147" s="843">
        <v>1088765</v>
      </c>
      <c r="E5147" s="779" t="s">
        <v>2251</v>
      </c>
      <c r="F5147" s="1029"/>
      <c r="G5147" s="428" t="s">
        <v>2224</v>
      </c>
      <c r="H5147" s="727">
        <v>21690.1</v>
      </c>
      <c r="I5147" s="429">
        <v>24</v>
      </c>
      <c r="J5147" s="528">
        <v>520562.39999999997</v>
      </c>
      <c r="K5147" s="728">
        <v>0.5</v>
      </c>
      <c r="L5147" s="963">
        <v>12</v>
      </c>
      <c r="M5147" s="271"/>
      <c r="N5147" s="271"/>
      <c r="O5147" s="271"/>
    </row>
    <row r="5148" spans="3:15" s="421" customFormat="1" ht="15" customHeight="1">
      <c r="C5148" s="391">
        <v>54</v>
      </c>
      <c r="D5148" s="843">
        <v>1088765</v>
      </c>
      <c r="E5148" s="779" t="s">
        <v>2251</v>
      </c>
      <c r="F5148" s="1029"/>
      <c r="G5148" s="428" t="s">
        <v>2224</v>
      </c>
      <c r="H5148" s="727">
        <v>22629.17</v>
      </c>
      <c r="I5148" s="429">
        <v>10</v>
      </c>
      <c r="J5148" s="528">
        <v>226291.69999999998</v>
      </c>
      <c r="K5148" s="728">
        <v>0.5</v>
      </c>
      <c r="L5148" s="963">
        <v>5</v>
      </c>
      <c r="M5148" s="271"/>
      <c r="N5148" s="271"/>
      <c r="O5148" s="271"/>
    </row>
    <row r="5149" spans="3:15" s="421" customFormat="1" ht="15" customHeight="1">
      <c r="C5149" s="391">
        <v>55</v>
      </c>
      <c r="D5149" s="843" t="s">
        <v>4839</v>
      </c>
      <c r="E5149" s="779" t="s">
        <v>3363</v>
      </c>
      <c r="F5149" s="1029"/>
      <c r="G5149" s="428" t="s">
        <v>2224</v>
      </c>
      <c r="H5149" s="727">
        <v>41891.06</v>
      </c>
      <c r="I5149" s="429">
        <v>18</v>
      </c>
      <c r="J5149" s="528">
        <v>754039.08</v>
      </c>
      <c r="K5149" s="728">
        <v>0.5</v>
      </c>
      <c r="L5149" s="963">
        <v>9</v>
      </c>
      <c r="M5149" s="271"/>
      <c r="N5149" s="271"/>
      <c r="O5149" s="271"/>
    </row>
    <row r="5150" spans="3:15" s="421" customFormat="1" ht="15" customHeight="1">
      <c r="C5150" s="391">
        <v>56</v>
      </c>
      <c r="D5150" s="843" t="s">
        <v>4839</v>
      </c>
      <c r="E5150" s="779" t="s">
        <v>3363</v>
      </c>
      <c r="F5150" s="1029"/>
      <c r="G5150" s="428" t="s">
        <v>2224</v>
      </c>
      <c r="H5150" s="727">
        <v>41891.06</v>
      </c>
      <c r="I5150" s="429">
        <v>10</v>
      </c>
      <c r="J5150" s="528">
        <v>418910.6</v>
      </c>
      <c r="K5150" s="728">
        <v>0.5</v>
      </c>
      <c r="L5150" s="963">
        <v>5</v>
      </c>
      <c r="M5150" s="271"/>
      <c r="N5150" s="271"/>
      <c r="O5150" s="271"/>
    </row>
    <row r="5151" spans="3:15" s="421" customFormat="1" ht="15" customHeight="1">
      <c r="C5151" s="391">
        <v>57</v>
      </c>
      <c r="D5151" s="843" t="s">
        <v>4839</v>
      </c>
      <c r="E5151" s="779" t="s">
        <v>3363</v>
      </c>
      <c r="F5151" s="1029"/>
      <c r="G5151" s="428" t="s">
        <v>2224</v>
      </c>
      <c r="H5151" s="727">
        <v>45700.58</v>
      </c>
      <c r="I5151" s="429">
        <v>4</v>
      </c>
      <c r="J5151" s="528">
        <v>182802.32</v>
      </c>
      <c r="K5151" s="728">
        <v>0.5</v>
      </c>
      <c r="L5151" s="963">
        <v>2</v>
      </c>
      <c r="M5151" s="271"/>
      <c r="N5151" s="271"/>
      <c r="O5151" s="271"/>
    </row>
    <row r="5152" spans="3:15" s="421" customFormat="1" ht="15" customHeight="1">
      <c r="C5152" s="391">
        <v>58</v>
      </c>
      <c r="D5152" s="843" t="s">
        <v>4839</v>
      </c>
      <c r="E5152" s="779" t="s">
        <v>3363</v>
      </c>
      <c r="F5152" s="1029"/>
      <c r="G5152" s="428" t="s">
        <v>2224</v>
      </c>
      <c r="H5152" s="727">
        <v>45699.74</v>
      </c>
      <c r="I5152" s="429">
        <v>10</v>
      </c>
      <c r="J5152" s="528">
        <v>456997.39999999997</v>
      </c>
      <c r="K5152" s="728">
        <v>0.5</v>
      </c>
      <c r="L5152" s="963">
        <v>5</v>
      </c>
      <c r="M5152" s="271"/>
      <c r="N5152" s="271"/>
      <c r="O5152" s="271"/>
    </row>
    <row r="5153" spans="3:15" s="421" customFormat="1" ht="15" customHeight="1">
      <c r="C5153" s="391">
        <v>59</v>
      </c>
      <c r="D5153" s="843" t="s">
        <v>6781</v>
      </c>
      <c r="E5153" s="779" t="s">
        <v>3364</v>
      </c>
      <c r="F5153" s="1029"/>
      <c r="G5153" s="428" t="s">
        <v>2256</v>
      </c>
      <c r="H5153" s="727">
        <v>59602.22</v>
      </c>
      <c r="I5153" s="429">
        <v>48</v>
      </c>
      <c r="J5153" s="528">
        <f>H5153*I5153</f>
        <v>2860906.56</v>
      </c>
      <c r="K5153" s="728">
        <v>0.8</v>
      </c>
      <c r="L5153" s="963">
        <f>I5153*K5153</f>
        <v>38.400000000000006</v>
      </c>
      <c r="M5153" s="271"/>
      <c r="N5153" s="271"/>
      <c r="O5153" s="271"/>
    </row>
    <row r="5154" spans="3:15" s="421" customFormat="1" ht="15" customHeight="1">
      <c r="C5154" s="391">
        <v>60</v>
      </c>
      <c r="D5154" s="843" t="s">
        <v>6781</v>
      </c>
      <c r="E5154" s="779" t="s">
        <v>3364</v>
      </c>
      <c r="F5154" s="1029"/>
      <c r="G5154" s="428" t="s">
        <v>2256</v>
      </c>
      <c r="H5154" s="727">
        <v>59602.22</v>
      </c>
      <c r="I5154" s="429">
        <v>31</v>
      </c>
      <c r="J5154" s="528">
        <f t="shared" ref="J5154:J5185" si="56">H5154*I5154</f>
        <v>1847668.82</v>
      </c>
      <c r="K5154" s="728">
        <v>0.8</v>
      </c>
      <c r="L5154" s="963">
        <f t="shared" ref="L5154:L5185" si="57">I5154*K5154</f>
        <v>24.8</v>
      </c>
      <c r="M5154" s="271"/>
      <c r="N5154" s="271"/>
      <c r="O5154" s="271"/>
    </row>
    <row r="5155" spans="3:15" s="421" customFormat="1" ht="15" customHeight="1">
      <c r="C5155" s="391">
        <v>61</v>
      </c>
      <c r="D5155" s="843" t="s">
        <v>3321</v>
      </c>
      <c r="E5155" s="779" t="s">
        <v>3322</v>
      </c>
      <c r="F5155" s="1029"/>
      <c r="G5155" s="428" t="s">
        <v>2256</v>
      </c>
      <c r="H5155" s="727">
        <v>4676900</v>
      </c>
      <c r="I5155" s="429">
        <v>20</v>
      </c>
      <c r="J5155" s="528">
        <f t="shared" si="56"/>
        <v>93538000</v>
      </c>
      <c r="K5155" s="728">
        <v>2.5</v>
      </c>
      <c r="L5155" s="963">
        <f t="shared" si="57"/>
        <v>50</v>
      </c>
      <c r="M5155" s="271"/>
      <c r="N5155" s="271"/>
      <c r="O5155" s="271"/>
    </row>
    <row r="5156" spans="3:15" s="421" customFormat="1" ht="15" customHeight="1">
      <c r="C5156" s="391">
        <v>62</v>
      </c>
      <c r="D5156" s="843" t="s">
        <v>3218</v>
      </c>
      <c r="E5156" s="779" t="s">
        <v>3219</v>
      </c>
      <c r="F5156" s="1029"/>
      <c r="G5156" s="428" t="s">
        <v>2256</v>
      </c>
      <c r="H5156" s="727">
        <v>3756300</v>
      </c>
      <c r="I5156" s="429">
        <v>4</v>
      </c>
      <c r="J5156" s="528">
        <f t="shared" si="56"/>
        <v>15025200</v>
      </c>
      <c r="K5156" s="728">
        <v>2.5</v>
      </c>
      <c r="L5156" s="963">
        <f t="shared" si="57"/>
        <v>10</v>
      </c>
      <c r="M5156" s="271"/>
      <c r="N5156" s="271"/>
      <c r="O5156" s="271"/>
    </row>
    <row r="5157" spans="3:15" s="421" customFormat="1" ht="15" customHeight="1">
      <c r="C5157" s="391">
        <v>63</v>
      </c>
      <c r="D5157" s="843" t="s">
        <v>3344</v>
      </c>
      <c r="E5157" s="779" t="s">
        <v>3324</v>
      </c>
      <c r="F5157" s="1029"/>
      <c r="G5157" s="428" t="s">
        <v>2256</v>
      </c>
      <c r="H5157" s="727">
        <v>370900</v>
      </c>
      <c r="I5157" s="429">
        <v>170</v>
      </c>
      <c r="J5157" s="528">
        <f t="shared" si="56"/>
        <v>63053000</v>
      </c>
      <c r="K5157" s="728">
        <v>2.5</v>
      </c>
      <c r="L5157" s="963">
        <f t="shared" si="57"/>
        <v>425</v>
      </c>
      <c r="M5157" s="271"/>
      <c r="N5157" s="271"/>
      <c r="O5157" s="271"/>
    </row>
    <row r="5158" spans="3:15" s="421" customFormat="1" ht="15" customHeight="1">
      <c r="C5158" s="391">
        <v>64</v>
      </c>
      <c r="D5158" s="843" t="s">
        <v>6779</v>
      </c>
      <c r="E5158" s="779" t="s">
        <v>3368</v>
      </c>
      <c r="F5158" s="1029"/>
      <c r="G5158" s="428" t="s">
        <v>2256</v>
      </c>
      <c r="H5158" s="727">
        <v>59460.38</v>
      </c>
      <c r="I5158" s="429">
        <v>170</v>
      </c>
      <c r="J5158" s="528">
        <f t="shared" si="56"/>
        <v>10108264.6</v>
      </c>
      <c r="K5158" s="728">
        <v>0.7</v>
      </c>
      <c r="L5158" s="963">
        <f t="shared" si="57"/>
        <v>118.99999999999999</v>
      </c>
      <c r="M5158" s="271"/>
      <c r="N5158" s="271"/>
      <c r="O5158" s="271"/>
    </row>
    <row r="5159" spans="3:15" s="421" customFormat="1" ht="15" customHeight="1">
      <c r="C5159" s="391">
        <v>65</v>
      </c>
      <c r="D5159" s="843" t="s">
        <v>6779</v>
      </c>
      <c r="E5159" s="779" t="s">
        <v>3368</v>
      </c>
      <c r="F5159" s="1029"/>
      <c r="G5159" s="428" t="s">
        <v>2256</v>
      </c>
      <c r="H5159" s="727">
        <v>59460.38</v>
      </c>
      <c r="I5159" s="429">
        <v>29</v>
      </c>
      <c r="J5159" s="528">
        <f t="shared" si="56"/>
        <v>1724351.02</v>
      </c>
      <c r="K5159" s="728">
        <v>0.7</v>
      </c>
      <c r="L5159" s="963">
        <f t="shared" si="57"/>
        <v>20.299999999999997</v>
      </c>
      <c r="M5159" s="271"/>
      <c r="N5159" s="271"/>
      <c r="O5159" s="271"/>
    </row>
    <row r="5160" spans="3:15" s="421" customFormat="1" ht="15" customHeight="1">
      <c r="C5160" s="391">
        <v>66</v>
      </c>
      <c r="D5160" s="843" t="s">
        <v>6779</v>
      </c>
      <c r="E5160" s="779" t="s">
        <v>3362</v>
      </c>
      <c r="F5160" s="1029"/>
      <c r="G5160" s="428" t="s">
        <v>2256</v>
      </c>
      <c r="H5160" s="727">
        <v>59460.38</v>
      </c>
      <c r="I5160" s="429">
        <v>8</v>
      </c>
      <c r="J5160" s="528">
        <f t="shared" si="56"/>
        <v>475683.04</v>
      </c>
      <c r="K5160" s="728">
        <v>0.7</v>
      </c>
      <c r="L5160" s="963">
        <f t="shared" si="57"/>
        <v>5.6</v>
      </c>
      <c r="M5160" s="271"/>
      <c r="N5160" s="271"/>
      <c r="O5160" s="271"/>
    </row>
    <row r="5161" spans="3:15" s="421" customFormat="1" ht="15" customHeight="1">
      <c r="C5161" s="391">
        <v>67</v>
      </c>
      <c r="D5161" s="843" t="s">
        <v>6779</v>
      </c>
      <c r="E5161" s="779" t="s">
        <v>3362</v>
      </c>
      <c r="F5161" s="1029"/>
      <c r="G5161" s="428" t="s">
        <v>2256</v>
      </c>
      <c r="H5161" s="727">
        <v>59460.38</v>
      </c>
      <c r="I5161" s="429">
        <v>56</v>
      </c>
      <c r="J5161" s="528">
        <f t="shared" si="56"/>
        <v>3329781.28</v>
      </c>
      <c r="K5161" s="728">
        <v>0.7</v>
      </c>
      <c r="L5161" s="963">
        <f t="shared" si="57"/>
        <v>39.199999999999996</v>
      </c>
      <c r="M5161" s="271"/>
      <c r="N5161" s="271"/>
      <c r="O5161" s="271"/>
    </row>
    <row r="5162" spans="3:15" s="421" customFormat="1" ht="15" customHeight="1">
      <c r="C5162" s="391">
        <v>68</v>
      </c>
      <c r="D5162" s="843" t="s">
        <v>6779</v>
      </c>
      <c r="E5162" s="779" t="s">
        <v>3362</v>
      </c>
      <c r="F5162" s="1029"/>
      <c r="G5162" s="428" t="s">
        <v>2256</v>
      </c>
      <c r="H5162" s="727">
        <v>59460.38</v>
      </c>
      <c r="I5162" s="429">
        <v>80</v>
      </c>
      <c r="J5162" s="528">
        <f t="shared" si="56"/>
        <v>4756830.3999999994</v>
      </c>
      <c r="K5162" s="728">
        <v>0.7</v>
      </c>
      <c r="L5162" s="963">
        <f t="shared" si="57"/>
        <v>56</v>
      </c>
      <c r="M5162" s="271"/>
      <c r="N5162" s="271"/>
      <c r="O5162" s="271"/>
    </row>
    <row r="5163" spans="3:15" s="421" customFormat="1" ht="15" customHeight="1">
      <c r="C5163" s="391">
        <v>69</v>
      </c>
      <c r="D5163" s="843" t="s">
        <v>6779</v>
      </c>
      <c r="E5163" s="779" t="s">
        <v>3362</v>
      </c>
      <c r="F5163" s="1029"/>
      <c r="G5163" s="428" t="s">
        <v>2256</v>
      </c>
      <c r="H5163" s="727">
        <v>59460.38</v>
      </c>
      <c r="I5163" s="429">
        <v>113</v>
      </c>
      <c r="J5163" s="528">
        <f t="shared" si="56"/>
        <v>6719022.9399999995</v>
      </c>
      <c r="K5163" s="728">
        <v>0.7</v>
      </c>
      <c r="L5163" s="963">
        <f t="shared" si="57"/>
        <v>79.099999999999994</v>
      </c>
      <c r="M5163" s="271"/>
      <c r="N5163" s="271"/>
      <c r="O5163" s="271"/>
    </row>
    <row r="5164" spans="3:15" s="421" customFormat="1" ht="15" customHeight="1">
      <c r="C5164" s="391">
        <v>70</v>
      </c>
      <c r="D5164" s="843" t="s">
        <v>3338</v>
      </c>
      <c r="E5164" s="779" t="s">
        <v>3339</v>
      </c>
      <c r="F5164" s="1029"/>
      <c r="G5164" s="428" t="s">
        <v>2256</v>
      </c>
      <c r="H5164" s="727">
        <v>1019700.02</v>
      </c>
      <c r="I5164" s="429">
        <v>9</v>
      </c>
      <c r="J5164" s="528">
        <f t="shared" si="56"/>
        <v>9177300.1799999997</v>
      </c>
      <c r="K5164" s="728">
        <v>0.47</v>
      </c>
      <c r="L5164" s="963">
        <f t="shared" si="57"/>
        <v>4.2299999999999995</v>
      </c>
      <c r="M5164" s="271"/>
      <c r="N5164" s="271"/>
      <c r="O5164" s="271"/>
    </row>
    <row r="5165" spans="3:15" s="421" customFormat="1" ht="15" customHeight="1">
      <c r="C5165" s="391">
        <v>71</v>
      </c>
      <c r="D5165" s="843">
        <v>1088765</v>
      </c>
      <c r="E5165" s="779" t="s">
        <v>2251</v>
      </c>
      <c r="F5165" s="1029"/>
      <c r="G5165" s="428" t="s">
        <v>2256</v>
      </c>
      <c r="H5165" s="727">
        <v>21690.1</v>
      </c>
      <c r="I5165" s="429">
        <v>19</v>
      </c>
      <c r="J5165" s="528">
        <f t="shared" si="56"/>
        <v>412111.89999999997</v>
      </c>
      <c r="K5165" s="728">
        <v>1</v>
      </c>
      <c r="L5165" s="963">
        <f t="shared" si="57"/>
        <v>19</v>
      </c>
      <c r="M5165" s="271"/>
      <c r="N5165" s="271"/>
      <c r="O5165" s="271"/>
    </row>
    <row r="5166" spans="3:15" s="421" customFormat="1" ht="15" customHeight="1">
      <c r="C5166" s="391">
        <v>72</v>
      </c>
      <c r="D5166" s="843">
        <v>1088765</v>
      </c>
      <c r="E5166" s="779" t="s">
        <v>2251</v>
      </c>
      <c r="F5166" s="1029"/>
      <c r="G5166" s="428" t="s">
        <v>2256</v>
      </c>
      <c r="H5166" s="727">
        <v>21690.1</v>
      </c>
      <c r="I5166" s="429">
        <v>11</v>
      </c>
      <c r="J5166" s="528">
        <f t="shared" si="56"/>
        <v>238591.09999999998</v>
      </c>
      <c r="K5166" s="728">
        <v>1</v>
      </c>
      <c r="L5166" s="963">
        <f t="shared" si="57"/>
        <v>11</v>
      </c>
      <c r="M5166" s="271"/>
      <c r="N5166" s="271"/>
      <c r="O5166" s="271"/>
    </row>
    <row r="5167" spans="3:15" s="421" customFormat="1" ht="15" customHeight="1">
      <c r="C5167" s="391">
        <v>73</v>
      </c>
      <c r="D5167" s="843">
        <v>2005258</v>
      </c>
      <c r="E5167" s="779" t="s">
        <v>3356</v>
      </c>
      <c r="F5167" s="1029"/>
      <c r="G5167" s="428" t="s">
        <v>2256</v>
      </c>
      <c r="H5167" s="727">
        <v>127158.97</v>
      </c>
      <c r="I5167" s="429">
        <v>4</v>
      </c>
      <c r="J5167" s="528">
        <f t="shared" si="56"/>
        <v>508635.88</v>
      </c>
      <c r="K5167" s="728">
        <v>1.8</v>
      </c>
      <c r="L5167" s="963">
        <f t="shared" si="57"/>
        <v>7.2</v>
      </c>
      <c r="M5167" s="271"/>
      <c r="N5167" s="271"/>
      <c r="O5167" s="271"/>
    </row>
    <row r="5168" spans="3:15" s="421" customFormat="1" ht="15" customHeight="1">
      <c r="C5168" s="391">
        <v>74</v>
      </c>
      <c r="D5168" s="843">
        <v>2005258</v>
      </c>
      <c r="E5168" s="779" t="s">
        <v>3356</v>
      </c>
      <c r="F5168" s="1029"/>
      <c r="G5168" s="428" t="s">
        <v>2256</v>
      </c>
      <c r="H5168" s="727">
        <v>127158.97</v>
      </c>
      <c r="I5168" s="429">
        <v>16</v>
      </c>
      <c r="J5168" s="528">
        <f t="shared" si="56"/>
        <v>2034543.52</v>
      </c>
      <c r="K5168" s="728">
        <v>1.8</v>
      </c>
      <c r="L5168" s="963">
        <f t="shared" si="57"/>
        <v>28.8</v>
      </c>
      <c r="M5168" s="271"/>
      <c r="N5168" s="271"/>
      <c r="O5168" s="271"/>
    </row>
    <row r="5169" spans="3:15" s="421" customFormat="1" ht="15" customHeight="1">
      <c r="C5169" s="391">
        <v>75</v>
      </c>
      <c r="D5169" s="843">
        <v>2005258</v>
      </c>
      <c r="E5169" s="779" t="s">
        <v>3369</v>
      </c>
      <c r="F5169" s="1029"/>
      <c r="G5169" s="428" t="s">
        <v>2256</v>
      </c>
      <c r="H5169" s="727">
        <v>18088</v>
      </c>
      <c r="I5169" s="429">
        <v>5</v>
      </c>
      <c r="J5169" s="528">
        <f t="shared" si="56"/>
        <v>90440</v>
      </c>
      <c r="K5169" s="728">
        <v>1.3</v>
      </c>
      <c r="L5169" s="963">
        <f t="shared" si="57"/>
        <v>6.5</v>
      </c>
      <c r="M5169" s="271"/>
      <c r="N5169" s="271"/>
      <c r="O5169" s="271"/>
    </row>
    <row r="5170" spans="3:15" s="421" customFormat="1" ht="15" customHeight="1">
      <c r="C5170" s="391">
        <v>76</v>
      </c>
      <c r="D5170" s="843" t="s">
        <v>4839</v>
      </c>
      <c r="E5170" s="779" t="s">
        <v>3363</v>
      </c>
      <c r="F5170" s="1029"/>
      <c r="G5170" s="428" t="s">
        <v>2256</v>
      </c>
      <c r="H5170" s="727">
        <v>46525.599999999999</v>
      </c>
      <c r="I5170" s="429">
        <v>34</v>
      </c>
      <c r="J5170" s="528">
        <f t="shared" si="56"/>
        <v>1581870.4</v>
      </c>
      <c r="K5170" s="728">
        <v>1.6</v>
      </c>
      <c r="L5170" s="963">
        <f t="shared" si="57"/>
        <v>54.400000000000006</v>
      </c>
      <c r="M5170" s="271"/>
      <c r="N5170" s="271"/>
      <c r="O5170" s="271"/>
    </row>
    <row r="5171" spans="3:15" s="421" customFormat="1" ht="15" customHeight="1">
      <c r="C5171" s="391">
        <v>77</v>
      </c>
      <c r="D5171" s="843" t="s">
        <v>4839</v>
      </c>
      <c r="E5171" s="779" t="s">
        <v>3363</v>
      </c>
      <c r="F5171" s="1029"/>
      <c r="G5171" s="428" t="s">
        <v>2256</v>
      </c>
      <c r="H5171" s="727">
        <v>46525.599999999999</v>
      </c>
      <c r="I5171" s="429">
        <v>3</v>
      </c>
      <c r="J5171" s="528">
        <f t="shared" si="56"/>
        <v>139576.79999999999</v>
      </c>
      <c r="K5171" s="728">
        <v>1.6</v>
      </c>
      <c r="L5171" s="963">
        <f t="shared" si="57"/>
        <v>4.8000000000000007</v>
      </c>
      <c r="M5171" s="271"/>
      <c r="N5171" s="271"/>
      <c r="O5171" s="271"/>
    </row>
    <row r="5172" spans="3:15" s="421" customFormat="1" ht="15" customHeight="1">
      <c r="C5172" s="391">
        <v>78</v>
      </c>
      <c r="D5172" s="843" t="s">
        <v>4839</v>
      </c>
      <c r="E5172" s="779" t="s">
        <v>3363</v>
      </c>
      <c r="F5172" s="1029"/>
      <c r="G5172" s="428" t="s">
        <v>2256</v>
      </c>
      <c r="H5172" s="727">
        <v>46525.599999999999</v>
      </c>
      <c r="I5172" s="429">
        <v>3</v>
      </c>
      <c r="J5172" s="528">
        <f t="shared" si="56"/>
        <v>139576.79999999999</v>
      </c>
      <c r="K5172" s="728">
        <v>1.6</v>
      </c>
      <c r="L5172" s="963">
        <f t="shared" si="57"/>
        <v>4.8000000000000007</v>
      </c>
      <c r="M5172" s="271"/>
      <c r="N5172" s="271"/>
      <c r="O5172" s="271"/>
    </row>
    <row r="5173" spans="3:15" s="421" customFormat="1" ht="15" customHeight="1">
      <c r="C5173" s="391">
        <v>79</v>
      </c>
      <c r="D5173" s="843" t="s">
        <v>4839</v>
      </c>
      <c r="E5173" s="779" t="s">
        <v>3363</v>
      </c>
      <c r="F5173" s="1029"/>
      <c r="G5173" s="428" t="s">
        <v>2256</v>
      </c>
      <c r="H5173" s="727">
        <v>46525.599999999999</v>
      </c>
      <c r="I5173" s="429">
        <v>3</v>
      </c>
      <c r="J5173" s="528">
        <f t="shared" si="56"/>
        <v>139576.79999999999</v>
      </c>
      <c r="K5173" s="728">
        <v>1.6</v>
      </c>
      <c r="L5173" s="963">
        <f t="shared" si="57"/>
        <v>4.8000000000000007</v>
      </c>
      <c r="M5173" s="271"/>
      <c r="N5173" s="271"/>
      <c r="O5173" s="271"/>
    </row>
    <row r="5174" spans="3:15" s="421" customFormat="1" ht="15" customHeight="1">
      <c r="C5174" s="391">
        <v>80</v>
      </c>
      <c r="D5174" s="843" t="s">
        <v>4839</v>
      </c>
      <c r="E5174" s="779" t="s">
        <v>3363</v>
      </c>
      <c r="F5174" s="1029"/>
      <c r="G5174" s="428" t="s">
        <v>2256</v>
      </c>
      <c r="H5174" s="727">
        <v>46525.599999999999</v>
      </c>
      <c r="I5174" s="429">
        <v>3</v>
      </c>
      <c r="J5174" s="528">
        <f t="shared" si="56"/>
        <v>139576.79999999999</v>
      </c>
      <c r="K5174" s="728">
        <v>1.6</v>
      </c>
      <c r="L5174" s="963">
        <f t="shared" si="57"/>
        <v>4.8000000000000007</v>
      </c>
      <c r="M5174" s="271"/>
      <c r="N5174" s="271"/>
      <c r="O5174" s="271"/>
    </row>
    <row r="5175" spans="3:15" s="421" customFormat="1" ht="15" customHeight="1">
      <c r="C5175" s="391">
        <v>81</v>
      </c>
      <c r="D5175" s="843" t="s">
        <v>4839</v>
      </c>
      <c r="E5175" s="779" t="s">
        <v>3363</v>
      </c>
      <c r="F5175" s="1029"/>
      <c r="G5175" s="428" t="s">
        <v>2256</v>
      </c>
      <c r="H5175" s="727">
        <v>46525.599999999999</v>
      </c>
      <c r="I5175" s="429">
        <v>6</v>
      </c>
      <c r="J5175" s="528">
        <f t="shared" si="56"/>
        <v>279153.59999999998</v>
      </c>
      <c r="K5175" s="728">
        <v>1.6</v>
      </c>
      <c r="L5175" s="963">
        <f t="shared" si="57"/>
        <v>9.6000000000000014</v>
      </c>
      <c r="M5175" s="271"/>
      <c r="N5175" s="271"/>
      <c r="O5175" s="271"/>
    </row>
    <row r="5176" spans="3:15" s="421" customFormat="1" ht="15" customHeight="1">
      <c r="C5176" s="391">
        <v>82</v>
      </c>
      <c r="D5176" s="843" t="s">
        <v>4839</v>
      </c>
      <c r="E5176" s="779" t="s">
        <v>3363</v>
      </c>
      <c r="F5176" s="1029"/>
      <c r="G5176" s="428" t="s">
        <v>2256</v>
      </c>
      <c r="H5176" s="727">
        <v>46525.599999999999</v>
      </c>
      <c r="I5176" s="429">
        <v>11</v>
      </c>
      <c r="J5176" s="528">
        <f t="shared" si="56"/>
        <v>511781.6</v>
      </c>
      <c r="K5176" s="728">
        <v>1.6</v>
      </c>
      <c r="L5176" s="963">
        <f t="shared" si="57"/>
        <v>17.600000000000001</v>
      </c>
      <c r="M5176" s="271"/>
      <c r="N5176" s="271"/>
      <c r="O5176" s="271"/>
    </row>
    <row r="5177" spans="3:15" s="421" customFormat="1" ht="15" customHeight="1">
      <c r="C5177" s="391">
        <v>83</v>
      </c>
      <c r="D5177" s="843" t="s">
        <v>6781</v>
      </c>
      <c r="E5177" s="779" t="s">
        <v>3370</v>
      </c>
      <c r="F5177" s="1029"/>
      <c r="G5177" s="428" t="s">
        <v>2256</v>
      </c>
      <c r="H5177" s="727">
        <v>24962.52</v>
      </c>
      <c r="I5177" s="429">
        <v>98</v>
      </c>
      <c r="J5177" s="528">
        <f t="shared" si="56"/>
        <v>2446326.96</v>
      </c>
      <c r="K5177" s="728">
        <v>0.8</v>
      </c>
      <c r="L5177" s="963">
        <f t="shared" si="57"/>
        <v>78.400000000000006</v>
      </c>
      <c r="M5177" s="271"/>
      <c r="N5177" s="271"/>
      <c r="O5177" s="271"/>
    </row>
    <row r="5178" spans="3:15" s="421" customFormat="1" ht="15" customHeight="1">
      <c r="C5178" s="391">
        <v>84</v>
      </c>
      <c r="D5178" s="843" t="s">
        <v>6781</v>
      </c>
      <c r="E5178" s="779" t="s">
        <v>3371</v>
      </c>
      <c r="F5178" s="1029"/>
      <c r="G5178" s="428" t="s">
        <v>2256</v>
      </c>
      <c r="H5178" s="727">
        <v>131900</v>
      </c>
      <c r="I5178" s="429">
        <v>80</v>
      </c>
      <c r="J5178" s="528">
        <f t="shared" si="56"/>
        <v>10552000</v>
      </c>
      <c r="K5178" s="728">
        <v>0.8</v>
      </c>
      <c r="L5178" s="963">
        <f t="shared" si="57"/>
        <v>64</v>
      </c>
      <c r="M5178" s="271"/>
      <c r="N5178" s="271"/>
      <c r="O5178" s="271"/>
    </row>
    <row r="5179" spans="3:15" s="421" customFormat="1" ht="15" customHeight="1">
      <c r="C5179" s="391">
        <v>85</v>
      </c>
      <c r="D5179" s="843">
        <v>2005258</v>
      </c>
      <c r="E5179" s="779" t="s">
        <v>3365</v>
      </c>
      <c r="F5179" s="1029"/>
      <c r="G5179" s="428" t="s">
        <v>2256</v>
      </c>
      <c r="H5179" s="727">
        <v>81837.350000000006</v>
      </c>
      <c r="I5179" s="429">
        <v>5</v>
      </c>
      <c r="J5179" s="528">
        <f t="shared" si="56"/>
        <v>409186.75</v>
      </c>
      <c r="K5179" s="728">
        <v>0.87</v>
      </c>
      <c r="L5179" s="963">
        <v>0.5</v>
      </c>
      <c r="M5179" s="271"/>
      <c r="N5179" s="271"/>
      <c r="O5179" s="271"/>
    </row>
    <row r="5180" spans="3:15" s="421" customFormat="1" ht="15" customHeight="1">
      <c r="C5180" s="391">
        <v>86</v>
      </c>
      <c r="D5180" s="843">
        <v>2005258</v>
      </c>
      <c r="E5180" s="779" t="s">
        <v>3357</v>
      </c>
      <c r="F5180" s="1029"/>
      <c r="G5180" s="428" t="s">
        <v>2256</v>
      </c>
      <c r="H5180" s="727">
        <v>418300.39</v>
      </c>
      <c r="I5180" s="429">
        <v>2</v>
      </c>
      <c r="J5180" s="528">
        <f t="shared" si="56"/>
        <v>836600.78</v>
      </c>
      <c r="K5180" s="728">
        <v>17</v>
      </c>
      <c r="L5180" s="963">
        <f t="shared" si="57"/>
        <v>34</v>
      </c>
      <c r="M5180" s="271"/>
      <c r="N5180" s="271"/>
      <c r="O5180" s="271"/>
    </row>
    <row r="5181" spans="3:15" s="421" customFormat="1" ht="15" customHeight="1">
      <c r="C5181" s="391">
        <v>87</v>
      </c>
      <c r="D5181" s="843">
        <v>2005258</v>
      </c>
      <c r="E5181" s="779" t="s">
        <v>3357</v>
      </c>
      <c r="F5181" s="1029"/>
      <c r="G5181" s="428" t="s">
        <v>2256</v>
      </c>
      <c r="H5181" s="727">
        <v>418300.39</v>
      </c>
      <c r="I5181" s="429">
        <v>8</v>
      </c>
      <c r="J5181" s="528">
        <f t="shared" si="56"/>
        <v>3346403.12</v>
      </c>
      <c r="K5181" s="728">
        <v>17</v>
      </c>
      <c r="L5181" s="963">
        <f t="shared" si="57"/>
        <v>136</v>
      </c>
      <c r="M5181" s="271"/>
      <c r="N5181" s="271"/>
      <c r="O5181" s="271"/>
    </row>
    <row r="5182" spans="3:15" s="421" customFormat="1" ht="15" customHeight="1">
      <c r="C5182" s="391">
        <v>88</v>
      </c>
      <c r="D5182" s="843">
        <v>2005258</v>
      </c>
      <c r="E5182" s="779" t="s">
        <v>3357</v>
      </c>
      <c r="F5182" s="1029"/>
      <c r="G5182" s="428" t="s">
        <v>2256</v>
      </c>
      <c r="H5182" s="727">
        <v>418300.39</v>
      </c>
      <c r="I5182" s="429">
        <v>10</v>
      </c>
      <c r="J5182" s="528">
        <f t="shared" si="56"/>
        <v>4183003.9000000004</v>
      </c>
      <c r="K5182" s="728">
        <v>17</v>
      </c>
      <c r="L5182" s="963">
        <f t="shared" si="57"/>
        <v>170</v>
      </c>
      <c r="M5182" s="271"/>
      <c r="N5182" s="271"/>
      <c r="O5182" s="271"/>
    </row>
    <row r="5183" spans="3:15" s="421" customFormat="1" ht="15" customHeight="1">
      <c r="C5183" s="391">
        <v>89</v>
      </c>
      <c r="D5183" s="843">
        <v>2005258</v>
      </c>
      <c r="E5183" s="779" t="s">
        <v>3357</v>
      </c>
      <c r="F5183" s="1029"/>
      <c r="G5183" s="428" t="s">
        <v>2256</v>
      </c>
      <c r="H5183" s="727">
        <v>418300.39</v>
      </c>
      <c r="I5183" s="429">
        <v>6</v>
      </c>
      <c r="J5183" s="528">
        <f t="shared" si="56"/>
        <v>2509802.34</v>
      </c>
      <c r="K5183" s="728">
        <v>17</v>
      </c>
      <c r="L5183" s="963">
        <f t="shared" si="57"/>
        <v>102</v>
      </c>
      <c r="M5183" s="271"/>
      <c r="N5183" s="271"/>
      <c r="O5183" s="271"/>
    </row>
    <row r="5184" spans="3:15" s="421" customFormat="1" ht="15" customHeight="1">
      <c r="C5184" s="391">
        <v>90</v>
      </c>
      <c r="D5184" s="843">
        <v>2005258</v>
      </c>
      <c r="E5184" s="779" t="s">
        <v>3357</v>
      </c>
      <c r="F5184" s="1029"/>
      <c r="G5184" s="428" t="s">
        <v>2256</v>
      </c>
      <c r="H5184" s="727">
        <v>418300.39</v>
      </c>
      <c r="I5184" s="429">
        <v>2</v>
      </c>
      <c r="J5184" s="528">
        <f t="shared" si="56"/>
        <v>836600.78</v>
      </c>
      <c r="K5184" s="728">
        <v>17</v>
      </c>
      <c r="L5184" s="963">
        <f t="shared" si="57"/>
        <v>34</v>
      </c>
      <c r="M5184" s="271"/>
      <c r="N5184" s="271"/>
      <c r="O5184" s="271"/>
    </row>
    <row r="5185" spans="3:15" s="421" customFormat="1" ht="15" customHeight="1">
      <c r="C5185" s="391">
        <v>91</v>
      </c>
      <c r="D5185" s="843" t="s">
        <v>3344</v>
      </c>
      <c r="E5185" s="779" t="s">
        <v>3345</v>
      </c>
      <c r="F5185" s="1029"/>
      <c r="G5185" s="428" t="s">
        <v>2256</v>
      </c>
      <c r="H5185" s="727">
        <v>393300</v>
      </c>
      <c r="I5185" s="429">
        <v>11</v>
      </c>
      <c r="J5185" s="528">
        <f t="shared" si="56"/>
        <v>4326300</v>
      </c>
      <c r="K5185" s="728">
        <v>2.5</v>
      </c>
      <c r="L5185" s="963">
        <f t="shared" si="57"/>
        <v>27.5</v>
      </c>
      <c r="M5185" s="271"/>
      <c r="N5185" s="271"/>
      <c r="O5185" s="271"/>
    </row>
    <row r="5186" spans="3:15" s="421" customFormat="1" ht="15" customHeight="1">
      <c r="C5186" s="391">
        <v>92</v>
      </c>
      <c r="D5186" s="843" t="s">
        <v>6782</v>
      </c>
      <c r="E5186" s="779" t="s">
        <v>3354</v>
      </c>
      <c r="F5186" s="1029"/>
      <c r="G5186" s="428" t="s">
        <v>2227</v>
      </c>
      <c r="H5186" s="727">
        <v>107000</v>
      </c>
      <c r="I5186" s="429">
        <v>22</v>
      </c>
      <c r="J5186" s="528">
        <v>2354000</v>
      </c>
      <c r="K5186" s="728">
        <v>2</v>
      </c>
      <c r="L5186" s="963">
        <f>I5186*K5186</f>
        <v>44</v>
      </c>
      <c r="M5186" s="271"/>
      <c r="N5186" s="271"/>
      <c r="O5186" s="271"/>
    </row>
    <row r="5187" spans="3:15" s="421" customFormat="1" ht="15" customHeight="1">
      <c r="C5187" s="391">
        <v>93</v>
      </c>
      <c r="D5187" s="843" t="s">
        <v>6779</v>
      </c>
      <c r="E5187" s="779" t="s">
        <v>3368</v>
      </c>
      <c r="F5187" s="1029"/>
      <c r="G5187" s="428" t="s">
        <v>2227</v>
      </c>
      <c r="H5187" s="727">
        <v>199400</v>
      </c>
      <c r="I5187" s="429">
        <v>170</v>
      </c>
      <c r="J5187" s="528">
        <v>33898000</v>
      </c>
      <c r="K5187" s="728">
        <v>0.3</v>
      </c>
      <c r="L5187" s="963">
        <f t="shared" ref="L5187:L5212" si="58">I5187*K5187</f>
        <v>51</v>
      </c>
      <c r="M5187" s="271"/>
      <c r="N5187" s="271"/>
      <c r="O5187" s="271"/>
    </row>
    <row r="5188" spans="3:15" s="421" customFormat="1" ht="15" customHeight="1">
      <c r="C5188" s="391">
        <v>94</v>
      </c>
      <c r="D5188" s="843" t="s">
        <v>6779</v>
      </c>
      <c r="E5188" s="779" t="s">
        <v>3368</v>
      </c>
      <c r="F5188" s="1029"/>
      <c r="G5188" s="428" t="s">
        <v>2227</v>
      </c>
      <c r="H5188" s="727">
        <v>233500</v>
      </c>
      <c r="I5188" s="429">
        <v>29</v>
      </c>
      <c r="J5188" s="528">
        <v>6771500</v>
      </c>
      <c r="K5188" s="728">
        <v>0.3</v>
      </c>
      <c r="L5188" s="963">
        <f t="shared" si="58"/>
        <v>8.6999999999999993</v>
      </c>
      <c r="M5188" s="271"/>
      <c r="N5188" s="271"/>
      <c r="O5188" s="271"/>
    </row>
    <row r="5189" spans="3:15" s="421" customFormat="1" ht="15" customHeight="1">
      <c r="C5189" s="391">
        <v>95</v>
      </c>
      <c r="D5189" s="843" t="s">
        <v>6779</v>
      </c>
      <c r="E5189" s="779" t="s">
        <v>3362</v>
      </c>
      <c r="F5189" s="1029"/>
      <c r="G5189" s="428" t="s">
        <v>2227</v>
      </c>
      <c r="H5189" s="727">
        <v>59460.38</v>
      </c>
      <c r="I5189" s="429">
        <v>3</v>
      </c>
      <c r="J5189" s="528">
        <v>178381.13999999998</v>
      </c>
      <c r="K5189" s="728">
        <v>0.3</v>
      </c>
      <c r="L5189" s="963">
        <f t="shared" si="58"/>
        <v>0.89999999999999991</v>
      </c>
      <c r="M5189" s="271"/>
      <c r="N5189" s="271"/>
      <c r="O5189" s="271"/>
    </row>
    <row r="5190" spans="3:15" s="421" customFormat="1" ht="15" customHeight="1">
      <c r="C5190" s="391">
        <v>96</v>
      </c>
      <c r="D5190" s="843" t="s">
        <v>6779</v>
      </c>
      <c r="E5190" s="779" t="s">
        <v>3362</v>
      </c>
      <c r="F5190" s="1029"/>
      <c r="G5190" s="428" t="s">
        <v>2227</v>
      </c>
      <c r="H5190" s="727">
        <v>59460.38</v>
      </c>
      <c r="I5190" s="429">
        <v>1</v>
      </c>
      <c r="J5190" s="528">
        <v>59460.38</v>
      </c>
      <c r="K5190" s="728">
        <v>0.3</v>
      </c>
      <c r="L5190" s="963">
        <f t="shared" si="58"/>
        <v>0.3</v>
      </c>
      <c r="M5190" s="271"/>
      <c r="N5190" s="271"/>
      <c r="O5190" s="271"/>
    </row>
    <row r="5191" spans="3:15" s="421" customFormat="1" ht="15" customHeight="1">
      <c r="C5191" s="391">
        <v>97</v>
      </c>
      <c r="D5191" s="843" t="s">
        <v>6779</v>
      </c>
      <c r="E5191" s="779" t="s">
        <v>3362</v>
      </c>
      <c r="F5191" s="1029"/>
      <c r="G5191" s="428" t="s">
        <v>2227</v>
      </c>
      <c r="H5191" s="727">
        <v>59460.38</v>
      </c>
      <c r="I5191" s="429">
        <v>30</v>
      </c>
      <c r="J5191" s="528">
        <v>1783811.4</v>
      </c>
      <c r="K5191" s="728">
        <v>0.3</v>
      </c>
      <c r="L5191" s="963">
        <f t="shared" si="58"/>
        <v>9</v>
      </c>
      <c r="M5191" s="271"/>
      <c r="N5191" s="271"/>
      <c r="O5191" s="271"/>
    </row>
    <row r="5192" spans="3:15" s="421" customFormat="1" ht="15" customHeight="1">
      <c r="C5192" s="391">
        <v>98</v>
      </c>
      <c r="D5192" s="843" t="s">
        <v>6779</v>
      </c>
      <c r="E5192" s="779" t="s">
        <v>3362</v>
      </c>
      <c r="F5192" s="1029"/>
      <c r="G5192" s="428" t="s">
        <v>2227</v>
      </c>
      <c r="H5192" s="727">
        <v>59460.38</v>
      </c>
      <c r="I5192" s="429">
        <v>113</v>
      </c>
      <c r="J5192" s="528">
        <v>6719022.9399999995</v>
      </c>
      <c r="K5192" s="728">
        <v>0.3</v>
      </c>
      <c r="L5192" s="963">
        <f t="shared" si="58"/>
        <v>33.9</v>
      </c>
      <c r="M5192" s="271"/>
      <c r="N5192" s="271"/>
      <c r="O5192" s="271"/>
    </row>
    <row r="5193" spans="3:15" s="421" customFormat="1" ht="15" customHeight="1">
      <c r="C5193" s="391">
        <v>99</v>
      </c>
      <c r="D5193" s="843">
        <v>2005258</v>
      </c>
      <c r="E5193" s="779" t="s">
        <v>3355</v>
      </c>
      <c r="F5193" s="1029"/>
      <c r="G5193" s="428" t="s">
        <v>2227</v>
      </c>
      <c r="H5193" s="727">
        <v>238466</v>
      </c>
      <c r="I5193" s="429">
        <v>10</v>
      </c>
      <c r="J5193" s="528">
        <v>2384660</v>
      </c>
      <c r="K5193" s="728">
        <v>3</v>
      </c>
      <c r="L5193" s="963">
        <f t="shared" si="58"/>
        <v>30</v>
      </c>
      <c r="M5193" s="271"/>
      <c r="N5193" s="271"/>
      <c r="O5193" s="271"/>
    </row>
    <row r="5194" spans="3:15" s="421" customFormat="1" ht="15" customHeight="1">
      <c r="C5194" s="391">
        <v>100</v>
      </c>
      <c r="D5194" s="843">
        <v>1088765</v>
      </c>
      <c r="E5194" s="779" t="s">
        <v>2251</v>
      </c>
      <c r="F5194" s="1029"/>
      <c r="G5194" s="428" t="s">
        <v>2227</v>
      </c>
      <c r="H5194" s="727">
        <v>21690.1</v>
      </c>
      <c r="I5194" s="429">
        <v>19</v>
      </c>
      <c r="J5194" s="528">
        <v>412111.89999999997</v>
      </c>
      <c r="K5194" s="728">
        <v>0.5</v>
      </c>
      <c r="L5194" s="963">
        <f t="shared" si="58"/>
        <v>9.5</v>
      </c>
      <c r="M5194" s="271"/>
      <c r="N5194" s="271"/>
      <c r="O5194" s="271"/>
    </row>
    <row r="5195" spans="3:15" s="421" customFormat="1" ht="15" customHeight="1">
      <c r="C5195" s="391">
        <v>101</v>
      </c>
      <c r="D5195" s="843">
        <v>1088765</v>
      </c>
      <c r="E5195" s="779" t="s">
        <v>2251</v>
      </c>
      <c r="F5195" s="1029"/>
      <c r="G5195" s="428" t="s">
        <v>2227</v>
      </c>
      <c r="H5195" s="727">
        <v>22629.17</v>
      </c>
      <c r="I5195" s="429">
        <v>10</v>
      </c>
      <c r="J5195" s="528">
        <v>226291.69999999998</v>
      </c>
      <c r="K5195" s="728">
        <v>0.5</v>
      </c>
      <c r="L5195" s="963">
        <f t="shared" si="58"/>
        <v>5</v>
      </c>
      <c r="M5195" s="271"/>
      <c r="N5195" s="271"/>
      <c r="O5195" s="271"/>
    </row>
    <row r="5196" spans="3:15" s="421" customFormat="1" ht="15" customHeight="1">
      <c r="C5196" s="391">
        <v>102</v>
      </c>
      <c r="D5196" s="843">
        <v>2005258</v>
      </c>
      <c r="E5196" s="779" t="s">
        <v>3356</v>
      </c>
      <c r="F5196" s="1029"/>
      <c r="G5196" s="428" t="s">
        <v>2227</v>
      </c>
      <c r="H5196" s="727">
        <v>127158.97</v>
      </c>
      <c r="I5196" s="429">
        <v>8</v>
      </c>
      <c r="J5196" s="528">
        <v>1017271.76</v>
      </c>
      <c r="K5196" s="728">
        <v>0.7</v>
      </c>
      <c r="L5196" s="963">
        <f t="shared" si="58"/>
        <v>5.6</v>
      </c>
      <c r="M5196" s="271"/>
      <c r="N5196" s="271"/>
      <c r="O5196" s="271"/>
    </row>
    <row r="5197" spans="3:15" s="421" customFormat="1" ht="15" customHeight="1">
      <c r="C5197" s="391">
        <v>103</v>
      </c>
      <c r="D5197" s="843">
        <v>2005258</v>
      </c>
      <c r="E5197" s="779" t="s">
        <v>3369</v>
      </c>
      <c r="F5197" s="1029"/>
      <c r="G5197" s="428" t="s">
        <v>2227</v>
      </c>
      <c r="H5197" s="727">
        <v>18088</v>
      </c>
      <c r="I5197" s="429">
        <v>2</v>
      </c>
      <c r="J5197" s="528">
        <v>36176</v>
      </c>
      <c r="K5197" s="728">
        <v>0.7</v>
      </c>
      <c r="L5197" s="963">
        <f t="shared" si="58"/>
        <v>1.4</v>
      </c>
      <c r="M5197" s="271"/>
      <c r="N5197" s="271"/>
      <c r="O5197" s="271"/>
    </row>
    <row r="5198" spans="3:15" s="421" customFormat="1" ht="15" customHeight="1">
      <c r="C5198" s="391">
        <v>104</v>
      </c>
      <c r="D5198" s="843" t="s">
        <v>4839</v>
      </c>
      <c r="E5198" s="779" t="s">
        <v>3363</v>
      </c>
      <c r="F5198" s="1029"/>
      <c r="G5198" s="428" t="s">
        <v>2227</v>
      </c>
      <c r="H5198" s="727">
        <v>46525.599999999999</v>
      </c>
      <c r="I5198" s="429">
        <v>30</v>
      </c>
      <c r="J5198" s="528">
        <v>1395768</v>
      </c>
      <c r="K5198" s="728">
        <v>0.5</v>
      </c>
      <c r="L5198" s="963">
        <f t="shared" si="58"/>
        <v>15</v>
      </c>
      <c r="M5198" s="271"/>
      <c r="N5198" s="271"/>
      <c r="O5198" s="271"/>
    </row>
    <row r="5199" spans="3:15" s="421" customFormat="1" ht="15" customHeight="1">
      <c r="C5199" s="391">
        <v>105</v>
      </c>
      <c r="D5199" s="843" t="s">
        <v>4839</v>
      </c>
      <c r="E5199" s="779" t="s">
        <v>3363</v>
      </c>
      <c r="F5199" s="1029"/>
      <c r="G5199" s="428" t="s">
        <v>2227</v>
      </c>
      <c r="H5199" s="727">
        <v>41891.06</v>
      </c>
      <c r="I5199" s="429">
        <v>12</v>
      </c>
      <c r="J5199" s="528">
        <v>502692.72</v>
      </c>
      <c r="K5199" s="728">
        <v>0.5</v>
      </c>
      <c r="L5199" s="963">
        <f t="shared" si="58"/>
        <v>6</v>
      </c>
      <c r="M5199" s="271"/>
      <c r="N5199" s="271"/>
      <c r="O5199" s="271"/>
    </row>
    <row r="5200" spans="3:15" s="421" customFormat="1" ht="15" customHeight="1">
      <c r="C5200" s="391">
        <v>106</v>
      </c>
      <c r="D5200" s="843" t="s">
        <v>4839</v>
      </c>
      <c r="E5200" s="779" t="s">
        <v>3363</v>
      </c>
      <c r="F5200" s="1029"/>
      <c r="G5200" s="428" t="s">
        <v>2227</v>
      </c>
      <c r="H5200" s="727">
        <v>41891.06</v>
      </c>
      <c r="I5200" s="429">
        <v>10</v>
      </c>
      <c r="J5200" s="528">
        <v>418910.6</v>
      </c>
      <c r="K5200" s="728">
        <v>0.5</v>
      </c>
      <c r="L5200" s="963">
        <f t="shared" si="58"/>
        <v>5</v>
      </c>
      <c r="M5200" s="271"/>
      <c r="N5200" s="271"/>
      <c r="O5200" s="271"/>
    </row>
    <row r="5201" spans="3:15" s="421" customFormat="1" ht="15" customHeight="1">
      <c r="C5201" s="391">
        <v>107</v>
      </c>
      <c r="D5201" s="843" t="s">
        <v>4839</v>
      </c>
      <c r="E5201" s="779" t="s">
        <v>3363</v>
      </c>
      <c r="F5201" s="1029"/>
      <c r="G5201" s="428" t="s">
        <v>2227</v>
      </c>
      <c r="H5201" s="727">
        <v>45700.58</v>
      </c>
      <c r="I5201" s="429">
        <v>6</v>
      </c>
      <c r="J5201" s="528">
        <v>274203.48</v>
      </c>
      <c r="K5201" s="728">
        <v>0.5</v>
      </c>
      <c r="L5201" s="963">
        <f t="shared" si="58"/>
        <v>3</v>
      </c>
      <c r="M5201" s="271"/>
      <c r="N5201" s="271"/>
      <c r="O5201" s="271"/>
    </row>
    <row r="5202" spans="3:15" s="421" customFormat="1" ht="15" customHeight="1">
      <c r="C5202" s="391">
        <v>108</v>
      </c>
      <c r="D5202" s="843" t="s">
        <v>4839</v>
      </c>
      <c r="E5202" s="779" t="s">
        <v>3363</v>
      </c>
      <c r="F5202" s="1029"/>
      <c r="G5202" s="428" t="s">
        <v>2227</v>
      </c>
      <c r="H5202" s="727">
        <v>45699.74</v>
      </c>
      <c r="I5202" s="429">
        <v>10</v>
      </c>
      <c r="J5202" s="528">
        <v>456997.39999999997</v>
      </c>
      <c r="K5202" s="728">
        <v>0.5</v>
      </c>
      <c r="L5202" s="963">
        <f t="shared" si="58"/>
        <v>5</v>
      </c>
      <c r="M5202" s="271"/>
      <c r="N5202" s="271"/>
      <c r="O5202" s="271"/>
    </row>
    <row r="5203" spans="3:15" s="421" customFormat="1" ht="15" customHeight="1">
      <c r="C5203" s="391">
        <v>109</v>
      </c>
      <c r="D5203" s="843" t="s">
        <v>6781</v>
      </c>
      <c r="E5203" s="779" t="s">
        <v>3370</v>
      </c>
      <c r="F5203" s="1029"/>
      <c r="G5203" s="428" t="s">
        <v>2227</v>
      </c>
      <c r="H5203" s="727">
        <v>24962.52</v>
      </c>
      <c r="I5203" s="429">
        <v>80</v>
      </c>
      <c r="J5203" s="528">
        <v>1997001.6</v>
      </c>
      <c r="K5203" s="728">
        <v>0.7</v>
      </c>
      <c r="L5203" s="963">
        <f t="shared" si="58"/>
        <v>56</v>
      </c>
      <c r="M5203" s="271"/>
      <c r="N5203" s="271"/>
      <c r="O5203" s="271"/>
    </row>
    <row r="5204" spans="3:15" s="421" customFormat="1" ht="15" customHeight="1">
      <c r="C5204" s="391">
        <v>110</v>
      </c>
      <c r="D5204" s="843" t="s">
        <v>6781</v>
      </c>
      <c r="E5204" s="779" t="s">
        <v>3370</v>
      </c>
      <c r="F5204" s="1029"/>
      <c r="G5204" s="428" t="s">
        <v>2227</v>
      </c>
      <c r="H5204" s="727">
        <v>24962.52</v>
      </c>
      <c r="I5204" s="429">
        <v>30</v>
      </c>
      <c r="J5204" s="528">
        <v>748875.6</v>
      </c>
      <c r="K5204" s="728">
        <v>0.7</v>
      </c>
      <c r="L5204" s="963">
        <f t="shared" si="58"/>
        <v>21</v>
      </c>
      <c r="M5204" s="271"/>
      <c r="N5204" s="271"/>
      <c r="O5204" s="271"/>
    </row>
    <row r="5205" spans="3:15" s="421" customFormat="1" ht="15" customHeight="1">
      <c r="C5205" s="391">
        <v>111</v>
      </c>
      <c r="D5205" s="843" t="s">
        <v>6781</v>
      </c>
      <c r="E5205" s="779" t="s">
        <v>3370</v>
      </c>
      <c r="F5205" s="1029"/>
      <c r="G5205" s="428" t="s">
        <v>2227</v>
      </c>
      <c r="H5205" s="727">
        <v>124400</v>
      </c>
      <c r="I5205" s="429">
        <v>340</v>
      </c>
      <c r="J5205" s="528">
        <v>42296000</v>
      </c>
      <c r="K5205" s="728">
        <v>0.7</v>
      </c>
      <c r="L5205" s="963">
        <f t="shared" si="58"/>
        <v>237.99999999999997</v>
      </c>
      <c r="M5205" s="271"/>
      <c r="N5205" s="271"/>
      <c r="O5205" s="271"/>
    </row>
    <row r="5206" spans="3:15" s="421" customFormat="1" ht="15" customHeight="1">
      <c r="C5206" s="391">
        <v>112</v>
      </c>
      <c r="D5206" s="843" t="s">
        <v>6781</v>
      </c>
      <c r="E5206" s="779" t="s">
        <v>3371</v>
      </c>
      <c r="F5206" s="1029"/>
      <c r="G5206" s="428" t="s">
        <v>2227</v>
      </c>
      <c r="H5206" s="727">
        <v>131900</v>
      </c>
      <c r="I5206" s="429">
        <v>76</v>
      </c>
      <c r="J5206" s="528">
        <v>10024400</v>
      </c>
      <c r="K5206" s="728">
        <v>1.4</v>
      </c>
      <c r="L5206" s="963">
        <f t="shared" si="58"/>
        <v>106.39999999999999</v>
      </c>
      <c r="M5206" s="271"/>
      <c r="N5206" s="271"/>
      <c r="O5206" s="271"/>
    </row>
    <row r="5207" spans="3:15" s="421" customFormat="1" ht="15" customHeight="1">
      <c r="C5207" s="391">
        <v>113</v>
      </c>
      <c r="D5207" s="843">
        <v>2005258</v>
      </c>
      <c r="E5207" s="779" t="s">
        <v>3365</v>
      </c>
      <c r="F5207" s="1029"/>
      <c r="G5207" s="428" t="s">
        <v>2227</v>
      </c>
      <c r="H5207" s="727">
        <v>81837.350000000006</v>
      </c>
      <c r="I5207" s="429">
        <v>5</v>
      </c>
      <c r="J5207" s="528">
        <v>409186.75</v>
      </c>
      <c r="K5207" s="728">
        <v>1.4</v>
      </c>
      <c r="L5207" s="963">
        <f t="shared" si="58"/>
        <v>7</v>
      </c>
      <c r="M5207" s="271"/>
      <c r="N5207" s="271"/>
      <c r="O5207" s="271"/>
    </row>
    <row r="5208" spans="3:15" s="421" customFormat="1" ht="15" customHeight="1">
      <c r="C5208" s="391">
        <v>114</v>
      </c>
      <c r="D5208" s="843" t="s">
        <v>4840</v>
      </c>
      <c r="E5208" s="779" t="s">
        <v>3372</v>
      </c>
      <c r="F5208" s="1029"/>
      <c r="G5208" s="428" t="s">
        <v>2227</v>
      </c>
      <c r="H5208" s="727">
        <v>50573</v>
      </c>
      <c r="I5208" s="429">
        <v>10</v>
      </c>
      <c r="J5208" s="528">
        <v>505730</v>
      </c>
      <c r="K5208" s="728">
        <v>1.4</v>
      </c>
      <c r="L5208" s="963">
        <f t="shared" si="58"/>
        <v>14</v>
      </c>
      <c r="M5208" s="271"/>
      <c r="N5208" s="271"/>
      <c r="O5208" s="271"/>
    </row>
    <row r="5209" spans="3:15" s="421" customFormat="1" ht="15" customHeight="1">
      <c r="C5209" s="391">
        <v>115</v>
      </c>
      <c r="D5209" s="843" t="s">
        <v>4840</v>
      </c>
      <c r="E5209" s="779" t="s">
        <v>3372</v>
      </c>
      <c r="F5209" s="1029"/>
      <c r="G5209" s="428" t="s">
        <v>2227</v>
      </c>
      <c r="H5209" s="727">
        <v>32108.02</v>
      </c>
      <c r="I5209" s="429">
        <v>5</v>
      </c>
      <c r="J5209" s="528">
        <v>160540.1</v>
      </c>
      <c r="K5209" s="728">
        <v>1.4</v>
      </c>
      <c r="L5209" s="963">
        <f t="shared" si="58"/>
        <v>7</v>
      </c>
      <c r="M5209" s="271"/>
      <c r="N5209" s="271"/>
      <c r="O5209" s="271"/>
    </row>
    <row r="5210" spans="3:15" s="421" customFormat="1" ht="15" customHeight="1">
      <c r="C5210" s="391">
        <v>116</v>
      </c>
      <c r="D5210" s="843" t="s">
        <v>4840</v>
      </c>
      <c r="E5210" s="779" t="s">
        <v>3372</v>
      </c>
      <c r="F5210" s="1029"/>
      <c r="G5210" s="428" t="s">
        <v>2227</v>
      </c>
      <c r="H5210" s="727">
        <v>32108.02</v>
      </c>
      <c r="I5210" s="429">
        <v>5</v>
      </c>
      <c r="J5210" s="528">
        <v>160540.1</v>
      </c>
      <c r="K5210" s="728">
        <v>1.4</v>
      </c>
      <c r="L5210" s="963">
        <f t="shared" si="58"/>
        <v>7</v>
      </c>
      <c r="M5210" s="271"/>
      <c r="N5210" s="271"/>
      <c r="O5210" s="271"/>
    </row>
    <row r="5211" spans="3:15" s="421" customFormat="1" ht="15" customHeight="1">
      <c r="C5211" s="391">
        <v>117</v>
      </c>
      <c r="D5211" s="843" t="s">
        <v>4840</v>
      </c>
      <c r="E5211" s="779" t="s">
        <v>3372</v>
      </c>
      <c r="F5211" s="1029"/>
      <c r="G5211" s="428" t="s">
        <v>2227</v>
      </c>
      <c r="H5211" s="727">
        <v>52990.97</v>
      </c>
      <c r="I5211" s="429">
        <v>7</v>
      </c>
      <c r="J5211" s="528">
        <v>370936.79000000004</v>
      </c>
      <c r="K5211" s="728">
        <v>1.4</v>
      </c>
      <c r="L5211" s="963">
        <f t="shared" si="58"/>
        <v>9.7999999999999989</v>
      </c>
      <c r="M5211" s="271"/>
      <c r="N5211" s="271"/>
      <c r="O5211" s="271"/>
    </row>
    <row r="5212" spans="3:15" s="421" customFormat="1" ht="15" customHeight="1">
      <c r="C5212" s="391">
        <v>118</v>
      </c>
      <c r="D5212" s="843" t="s">
        <v>4840</v>
      </c>
      <c r="E5212" s="779" t="s">
        <v>3372</v>
      </c>
      <c r="F5212" s="1029"/>
      <c r="G5212" s="428" t="s">
        <v>2227</v>
      </c>
      <c r="H5212" s="727">
        <v>43090.76</v>
      </c>
      <c r="I5212" s="429">
        <v>10</v>
      </c>
      <c r="J5212" s="528">
        <v>430907.60000000003</v>
      </c>
      <c r="K5212" s="728">
        <v>1.4</v>
      </c>
      <c r="L5212" s="963">
        <f t="shared" si="58"/>
        <v>14</v>
      </c>
      <c r="M5212" s="271"/>
      <c r="N5212" s="271"/>
      <c r="O5212" s="271"/>
    </row>
    <row r="5213" spans="3:15" s="421" customFormat="1" ht="15" customHeight="1">
      <c r="C5213" s="391">
        <v>119</v>
      </c>
      <c r="D5213" s="843" t="s">
        <v>4839</v>
      </c>
      <c r="E5213" s="779" t="s">
        <v>3363</v>
      </c>
      <c r="F5213" s="1029"/>
      <c r="G5213" s="428" t="s">
        <v>2226</v>
      </c>
      <c r="H5213" s="727">
        <v>45699.74</v>
      </c>
      <c r="I5213" s="731">
        <v>30</v>
      </c>
      <c r="J5213" s="528">
        <f>H5213*I5213</f>
        <v>1370992.2</v>
      </c>
      <c r="K5213" s="728">
        <v>0.61499999999999999</v>
      </c>
      <c r="L5213" s="963">
        <f>I5213*K5213</f>
        <v>18.45</v>
      </c>
      <c r="M5213" s="271"/>
      <c r="N5213" s="271"/>
      <c r="O5213" s="271"/>
    </row>
    <row r="5214" spans="3:15" s="421" customFormat="1" ht="15" customHeight="1">
      <c r="C5214" s="391">
        <v>120</v>
      </c>
      <c r="D5214" s="843">
        <v>2005258</v>
      </c>
      <c r="E5214" s="779" t="s">
        <v>3365</v>
      </c>
      <c r="F5214" s="1029"/>
      <c r="G5214" s="428" t="s">
        <v>2226</v>
      </c>
      <c r="H5214" s="727">
        <v>81837.350000000006</v>
      </c>
      <c r="I5214" s="732">
        <v>5</v>
      </c>
      <c r="J5214" s="528">
        <f t="shared" ref="J5214:J5223" si="59">H5214*I5214</f>
        <v>409186.75</v>
      </c>
      <c r="K5214" s="728">
        <v>0.28000000000000003</v>
      </c>
      <c r="L5214" s="963">
        <v>0.2</v>
      </c>
      <c r="M5214" s="271"/>
      <c r="N5214" s="271"/>
      <c r="O5214" s="271"/>
    </row>
    <row r="5215" spans="3:15" s="421" customFormat="1" ht="15" customHeight="1">
      <c r="C5215" s="391">
        <v>121</v>
      </c>
      <c r="D5215" s="843" t="s">
        <v>4839</v>
      </c>
      <c r="E5215" s="779" t="s">
        <v>3363</v>
      </c>
      <c r="F5215" s="1029"/>
      <c r="G5215" s="428" t="s">
        <v>2226</v>
      </c>
      <c r="H5215" s="727">
        <v>52990.97</v>
      </c>
      <c r="I5215" s="731">
        <v>7</v>
      </c>
      <c r="J5215" s="528">
        <f t="shared" si="59"/>
        <v>370936.79000000004</v>
      </c>
      <c r="K5215" s="728">
        <v>0.61499999999999999</v>
      </c>
      <c r="L5215" s="963">
        <f t="shared" ref="L5215:L5223" si="60">I5215*K5215</f>
        <v>4.3049999999999997</v>
      </c>
      <c r="M5215" s="271"/>
      <c r="N5215" s="271"/>
      <c r="O5215" s="271"/>
    </row>
    <row r="5216" spans="3:15" s="421" customFormat="1" ht="15" customHeight="1">
      <c r="C5216" s="391">
        <v>122</v>
      </c>
      <c r="D5216" s="843">
        <v>2005258</v>
      </c>
      <c r="E5216" s="779" t="s">
        <v>3365</v>
      </c>
      <c r="F5216" s="1029"/>
      <c r="G5216" s="428" t="s">
        <v>2226</v>
      </c>
      <c r="H5216" s="727">
        <v>59460.38</v>
      </c>
      <c r="I5216" s="732">
        <v>113</v>
      </c>
      <c r="J5216" s="528">
        <f t="shared" si="59"/>
        <v>6719022.9399999995</v>
      </c>
      <c r="K5216" s="728">
        <v>0.28000000000000003</v>
      </c>
      <c r="L5216" s="963">
        <f t="shared" si="60"/>
        <v>31.640000000000004</v>
      </c>
      <c r="M5216" s="271"/>
      <c r="N5216" s="271"/>
      <c r="O5216" s="271"/>
    </row>
    <row r="5217" spans="3:15" s="421" customFormat="1" ht="15" customHeight="1">
      <c r="C5217" s="391">
        <v>123</v>
      </c>
      <c r="D5217" s="843" t="s">
        <v>4839</v>
      </c>
      <c r="E5217" s="779" t="s">
        <v>3363</v>
      </c>
      <c r="F5217" s="1029"/>
      <c r="G5217" s="428" t="s">
        <v>2226</v>
      </c>
      <c r="H5217" s="727">
        <v>32108.02</v>
      </c>
      <c r="I5217" s="731">
        <v>5</v>
      </c>
      <c r="J5217" s="528">
        <f t="shared" si="59"/>
        <v>160540.1</v>
      </c>
      <c r="K5217" s="728">
        <v>0.61499999999999999</v>
      </c>
      <c r="L5217" s="963">
        <f t="shared" si="60"/>
        <v>3.0750000000000002</v>
      </c>
      <c r="M5217" s="271"/>
      <c r="N5217" s="271"/>
      <c r="O5217" s="271"/>
    </row>
    <row r="5218" spans="3:15" s="421" customFormat="1" ht="15" customHeight="1">
      <c r="C5218" s="391">
        <v>124</v>
      </c>
      <c r="D5218" s="843">
        <v>2005258</v>
      </c>
      <c r="E5218" s="779" t="s">
        <v>3365</v>
      </c>
      <c r="F5218" s="1029"/>
      <c r="G5218" s="428" t="s">
        <v>2226</v>
      </c>
      <c r="H5218" s="727">
        <v>32108.02</v>
      </c>
      <c r="I5218" s="731">
        <v>5</v>
      </c>
      <c r="J5218" s="528">
        <f t="shared" si="59"/>
        <v>160540.1</v>
      </c>
      <c r="K5218" s="728">
        <v>0.28000000000000003</v>
      </c>
      <c r="L5218" s="963">
        <f t="shared" si="60"/>
        <v>1.4000000000000001</v>
      </c>
      <c r="M5218" s="271"/>
      <c r="N5218" s="271"/>
      <c r="O5218" s="271"/>
    </row>
    <row r="5219" spans="3:15" s="421" customFormat="1" ht="15" customHeight="1">
      <c r="C5219" s="391">
        <v>125</v>
      </c>
      <c r="D5219" s="843" t="s">
        <v>4839</v>
      </c>
      <c r="E5219" s="779" t="s">
        <v>3363</v>
      </c>
      <c r="F5219" s="1029"/>
      <c r="G5219" s="428" t="s">
        <v>2226</v>
      </c>
      <c r="H5219" s="727">
        <v>59602.22</v>
      </c>
      <c r="I5219" s="732">
        <v>33</v>
      </c>
      <c r="J5219" s="528">
        <f t="shared" si="59"/>
        <v>1966873.26</v>
      </c>
      <c r="K5219" s="728">
        <v>0.61499999999999999</v>
      </c>
      <c r="L5219" s="963">
        <f t="shared" si="60"/>
        <v>20.294999999999998</v>
      </c>
      <c r="M5219" s="271"/>
      <c r="N5219" s="271"/>
      <c r="O5219" s="271"/>
    </row>
    <row r="5220" spans="3:15" s="421" customFormat="1" ht="15" customHeight="1">
      <c r="C5220" s="391">
        <v>126</v>
      </c>
      <c r="D5220" s="843">
        <v>2005258</v>
      </c>
      <c r="E5220" s="779" t="s">
        <v>3365</v>
      </c>
      <c r="F5220" s="1029"/>
      <c r="G5220" s="428" t="s">
        <v>2226</v>
      </c>
      <c r="H5220" s="727">
        <v>41891.06</v>
      </c>
      <c r="I5220" s="731">
        <v>3</v>
      </c>
      <c r="J5220" s="528">
        <f t="shared" si="59"/>
        <v>125673.18</v>
      </c>
      <c r="K5220" s="728">
        <v>0.28000000000000003</v>
      </c>
      <c r="L5220" s="963">
        <f t="shared" si="60"/>
        <v>0.84000000000000008</v>
      </c>
      <c r="M5220" s="271"/>
      <c r="N5220" s="271"/>
      <c r="O5220" s="271"/>
    </row>
    <row r="5221" spans="3:15" s="421" customFormat="1" ht="15" customHeight="1">
      <c r="C5221" s="391">
        <v>127</v>
      </c>
      <c r="D5221" s="843" t="s">
        <v>4839</v>
      </c>
      <c r="E5221" s="779" t="s">
        <v>3363</v>
      </c>
      <c r="F5221" s="1029"/>
      <c r="G5221" s="428" t="s">
        <v>2226</v>
      </c>
      <c r="H5221" s="727">
        <v>41891.06</v>
      </c>
      <c r="I5221" s="731">
        <v>10</v>
      </c>
      <c r="J5221" s="528">
        <f t="shared" si="59"/>
        <v>418910.6</v>
      </c>
      <c r="K5221" s="728">
        <v>0.61499999999999999</v>
      </c>
      <c r="L5221" s="963">
        <f t="shared" si="60"/>
        <v>6.15</v>
      </c>
      <c r="M5221" s="271"/>
      <c r="N5221" s="271"/>
      <c r="O5221" s="271"/>
    </row>
    <row r="5222" spans="3:15" s="421" customFormat="1" ht="15" customHeight="1">
      <c r="C5222" s="391">
        <v>128</v>
      </c>
      <c r="D5222" s="843">
        <v>2005258</v>
      </c>
      <c r="E5222" s="779" t="s">
        <v>3365</v>
      </c>
      <c r="F5222" s="1029"/>
      <c r="G5222" s="428" t="s">
        <v>2226</v>
      </c>
      <c r="H5222" s="727">
        <v>50573</v>
      </c>
      <c r="I5222" s="733">
        <v>10</v>
      </c>
      <c r="J5222" s="528">
        <f t="shared" si="59"/>
        <v>505730</v>
      </c>
      <c r="K5222" s="728">
        <v>0.28000000000000003</v>
      </c>
      <c r="L5222" s="963">
        <f t="shared" si="60"/>
        <v>2.8000000000000003</v>
      </c>
      <c r="M5222" s="271"/>
      <c r="N5222" s="271"/>
      <c r="O5222" s="271"/>
    </row>
    <row r="5223" spans="3:15" s="421" customFormat="1" ht="15" customHeight="1">
      <c r="C5223" s="391">
        <v>129</v>
      </c>
      <c r="D5223" s="843">
        <v>2005258</v>
      </c>
      <c r="E5223" s="779" t="s">
        <v>3365</v>
      </c>
      <c r="F5223" s="1029"/>
      <c r="G5223" s="428" t="s">
        <v>2226</v>
      </c>
      <c r="H5223" s="727">
        <v>127158.97</v>
      </c>
      <c r="I5223" s="733">
        <v>6</v>
      </c>
      <c r="J5223" s="528">
        <f t="shared" si="59"/>
        <v>762953.82000000007</v>
      </c>
      <c r="K5223" s="728">
        <v>0.28000000000000003</v>
      </c>
      <c r="L5223" s="963">
        <f t="shared" si="60"/>
        <v>1.6800000000000002</v>
      </c>
      <c r="M5223" s="271"/>
      <c r="N5223" s="271"/>
      <c r="O5223" s="271"/>
    </row>
    <row r="5224" spans="3:15" s="421" customFormat="1" ht="15" customHeight="1">
      <c r="C5224" s="391">
        <v>130</v>
      </c>
      <c r="D5224" s="843" t="s">
        <v>6779</v>
      </c>
      <c r="E5224" s="779" t="s">
        <v>3362</v>
      </c>
      <c r="F5224" s="1029"/>
      <c r="G5224" s="428" t="s">
        <v>5641</v>
      </c>
      <c r="H5224" s="727">
        <v>59460.38</v>
      </c>
      <c r="I5224" s="731">
        <v>60</v>
      </c>
      <c r="J5224" s="528">
        <f>I5224*H5224</f>
        <v>3567622.8</v>
      </c>
      <c r="K5224" s="728">
        <v>0.7</v>
      </c>
      <c r="L5224" s="963">
        <v>42</v>
      </c>
      <c r="M5224" s="271"/>
      <c r="N5224" s="271"/>
      <c r="O5224" s="271"/>
    </row>
    <row r="5225" spans="3:15" s="421" customFormat="1" ht="15" customHeight="1">
      <c r="C5225" s="391">
        <v>131</v>
      </c>
      <c r="D5225" s="843" t="s">
        <v>6781</v>
      </c>
      <c r="E5225" s="779" t="s">
        <v>3364</v>
      </c>
      <c r="F5225" s="1029"/>
      <c r="G5225" s="428" t="s">
        <v>5641</v>
      </c>
      <c r="H5225" s="727">
        <v>59602.22</v>
      </c>
      <c r="I5225" s="731">
        <v>15</v>
      </c>
      <c r="J5225" s="528">
        <f t="shared" ref="J5225:J5226" si="61">I5225*H5225</f>
        <v>894033.3</v>
      </c>
      <c r="K5225" s="728">
        <v>0.8</v>
      </c>
      <c r="L5225" s="963">
        <v>12</v>
      </c>
      <c r="M5225" s="271"/>
      <c r="N5225" s="271"/>
      <c r="O5225" s="271"/>
    </row>
    <row r="5226" spans="3:15" s="421" customFormat="1" ht="15" customHeight="1">
      <c r="C5226" s="391">
        <v>132</v>
      </c>
      <c r="D5226" s="843" t="s">
        <v>6779</v>
      </c>
      <c r="E5226" s="779" t="s">
        <v>3362</v>
      </c>
      <c r="F5226" s="1030"/>
      <c r="G5226" s="392" t="s">
        <v>5641</v>
      </c>
      <c r="H5226" s="730">
        <v>59460.38</v>
      </c>
      <c r="I5226" s="731">
        <v>31</v>
      </c>
      <c r="J5226" s="528">
        <f t="shared" si="61"/>
        <v>1843271.78</v>
      </c>
      <c r="K5226" s="728">
        <v>1.5</v>
      </c>
      <c r="L5226" s="963">
        <v>46.5</v>
      </c>
      <c r="M5226" s="271"/>
      <c r="N5226" s="271"/>
      <c r="O5226" s="271"/>
    </row>
    <row r="5227" spans="3:15" s="421" customFormat="1" ht="15" customHeight="1">
      <c r="C5227" s="328"/>
      <c r="D5227" s="448"/>
      <c r="E5227" s="430"/>
      <c r="F5227" s="1031"/>
      <c r="G5227" s="431"/>
      <c r="H5227" s="734"/>
      <c r="I5227" s="103"/>
      <c r="J5227" s="432"/>
      <c r="K5227" s="427"/>
      <c r="L5227" s="965">
        <f>SUM(L5094:L5226)</f>
        <v>3927.1550000000007</v>
      </c>
      <c r="M5227" s="271"/>
      <c r="N5227" s="271"/>
      <c r="O5227" s="271"/>
    </row>
    <row r="5228" spans="3:15" s="421" customFormat="1" ht="15" customHeight="1">
      <c r="C5228" s="1553" t="s">
        <v>6775</v>
      </c>
      <c r="D5228" s="1553"/>
      <c r="E5228" s="1553"/>
      <c r="F5228" s="1031"/>
      <c r="G5228" s="431"/>
      <c r="H5228" s="734"/>
      <c r="I5228" s="103"/>
      <c r="J5228" s="432"/>
      <c r="K5228" s="427"/>
      <c r="L5228" s="735"/>
      <c r="M5228" s="271"/>
      <c r="N5228" s="271"/>
      <c r="O5228" s="271"/>
    </row>
    <row r="5229" spans="3:15" s="421" customFormat="1" ht="15" customHeight="1">
      <c r="C5229" s="271"/>
      <c r="D5229" s="271"/>
      <c r="E5229" s="271"/>
      <c r="F5229" s="1009"/>
      <c r="G5229" s="271"/>
      <c r="H5229" s="271"/>
      <c r="I5229" s="271"/>
      <c r="J5229" s="271"/>
      <c r="K5229" s="271"/>
      <c r="L5229" s="271"/>
      <c r="M5229" s="271"/>
      <c r="N5229" s="271"/>
      <c r="O5229" s="271"/>
    </row>
    <row r="5230" spans="3:15" s="421" customFormat="1" ht="15" customHeight="1">
      <c r="C5230" s="966" t="s">
        <v>2337</v>
      </c>
      <c r="D5230" s="858" t="s">
        <v>2228</v>
      </c>
      <c r="E5230" s="858" t="s">
        <v>2221</v>
      </c>
      <c r="F5230" s="1032" t="s">
        <v>2240</v>
      </c>
      <c r="G5230" s="858" t="s">
        <v>2256</v>
      </c>
      <c r="H5230" s="858" t="s">
        <v>2220</v>
      </c>
      <c r="I5230" s="858" t="s">
        <v>2222</v>
      </c>
      <c r="J5230" s="858" t="s">
        <v>2219</v>
      </c>
      <c r="K5230" s="959"/>
      <c r="L5230" s="722"/>
      <c r="M5230" s="271"/>
      <c r="N5230" s="271"/>
      <c r="O5230" s="271"/>
    </row>
    <row r="5231" spans="3:15" s="421" customFormat="1" ht="24.75" customHeight="1">
      <c r="C5231" s="739" t="s">
        <v>5738</v>
      </c>
      <c r="D5231" s="950">
        <v>56</v>
      </c>
      <c r="E5231" s="950">
        <v>98.2</v>
      </c>
      <c r="F5231" s="1023">
        <v>86.3</v>
      </c>
      <c r="G5231" s="950">
        <v>1691.3</v>
      </c>
      <c r="H5231" s="950">
        <v>148.80000000000001</v>
      </c>
      <c r="I5231" s="950">
        <v>59.6</v>
      </c>
      <c r="J5231" s="950">
        <v>163.4</v>
      </c>
      <c r="K5231" s="962"/>
      <c r="L5231" s="722"/>
      <c r="M5231" s="271"/>
      <c r="N5231" s="271"/>
      <c r="O5231" s="271"/>
    </row>
    <row r="5232" spans="3:15" s="421" customFormat="1" ht="15" customHeight="1">
      <c r="C5232" s="328"/>
      <c r="D5232" s="328"/>
      <c r="E5232" s="328"/>
      <c r="F5232" s="1013"/>
      <c r="G5232" s="328"/>
      <c r="H5232" s="328"/>
      <c r="I5232" s="328"/>
      <c r="J5232" s="427"/>
      <c r="K5232" s="725"/>
      <c r="L5232" s="722"/>
      <c r="M5232" s="271"/>
      <c r="N5232" s="271"/>
      <c r="O5232" s="271"/>
    </row>
    <row r="5233" spans="2:15" s="421" customFormat="1" ht="15" customHeight="1">
      <c r="C5233" s="966" t="s">
        <v>2337</v>
      </c>
      <c r="D5233" s="858" t="s">
        <v>2227</v>
      </c>
      <c r="E5233" s="858" t="s">
        <v>2223</v>
      </c>
      <c r="F5233" s="1032" t="s">
        <v>2224</v>
      </c>
      <c r="G5233" s="858" t="s">
        <v>3351</v>
      </c>
      <c r="H5233" s="858" t="s">
        <v>5641</v>
      </c>
      <c r="I5233" s="959"/>
      <c r="J5233" s="959"/>
      <c r="L5233" s="722"/>
      <c r="M5233" s="271"/>
      <c r="N5233" s="271"/>
      <c r="O5233" s="271"/>
    </row>
    <row r="5234" spans="2:15" s="421" customFormat="1" ht="27" customHeight="1">
      <c r="C5234" s="739" t="s">
        <v>5738</v>
      </c>
      <c r="D5234" s="950">
        <v>713.5</v>
      </c>
      <c r="E5234" s="950">
        <v>427.2</v>
      </c>
      <c r="F5234" s="1023">
        <v>291.5</v>
      </c>
      <c r="G5234" s="950">
        <v>90.8</v>
      </c>
      <c r="H5234" s="950">
        <v>100.5</v>
      </c>
      <c r="I5234" s="962"/>
      <c r="J5234" s="962"/>
      <c r="L5234" s="722"/>
      <c r="M5234" s="271"/>
      <c r="N5234" s="271"/>
      <c r="O5234" s="271"/>
    </row>
    <row r="5235" spans="2:15" s="421" customFormat="1" ht="15" customHeight="1">
      <c r="C5235" s="328"/>
      <c r="D5235" s="327"/>
      <c r="E5235" s="327"/>
      <c r="F5235" s="1028"/>
      <c r="G5235" s="327"/>
      <c r="H5235" s="57"/>
      <c r="I5235" s="394"/>
      <c r="J5235" s="427"/>
      <c r="K5235" s="725"/>
      <c r="L5235" s="722"/>
      <c r="M5235" s="271"/>
      <c r="N5235" s="271"/>
      <c r="O5235" s="271"/>
    </row>
    <row r="5236" spans="2:15" s="421" customFormat="1" ht="15" customHeight="1">
      <c r="C5236" s="739" t="s">
        <v>2337</v>
      </c>
      <c r="D5236" s="1491" t="s">
        <v>3945</v>
      </c>
      <c r="E5236" s="1491"/>
      <c r="F5236" s="1009"/>
      <c r="G5236" s="271"/>
      <c r="H5236" s="271"/>
      <c r="I5236" s="271"/>
      <c r="J5236" s="271"/>
      <c r="K5236" s="271"/>
      <c r="L5236" s="447"/>
      <c r="M5236" s="271"/>
      <c r="N5236" s="271"/>
      <c r="O5236" s="271"/>
    </row>
    <row r="5237" spans="2:15" s="421" customFormat="1" ht="23.25" customHeight="1">
      <c r="C5237" s="858" t="s">
        <v>5738</v>
      </c>
      <c r="D5237" s="1492">
        <f>D5231+E5231+F5231+G5231+H5231+I5231+J5231+D5234+E5234+F5234+G5234+H5234</f>
        <v>3927.1</v>
      </c>
      <c r="E5237" s="1492"/>
      <c r="F5237" s="1028"/>
      <c r="G5237" s="327"/>
      <c r="H5237" s="57"/>
      <c r="I5237" s="394"/>
      <c r="J5237" s="427"/>
      <c r="K5237" s="725"/>
      <c r="L5237" s="722"/>
      <c r="M5237" s="271"/>
      <c r="N5237" s="271"/>
      <c r="O5237" s="271"/>
    </row>
    <row r="5238" spans="2:15" s="421" customFormat="1" ht="15" hidden="1" customHeight="1">
      <c r="C5238" s="328"/>
      <c r="D5238" s="448"/>
      <c r="E5238" s="430"/>
      <c r="F5238" s="453"/>
      <c r="G5238" s="431"/>
      <c r="H5238" s="734"/>
      <c r="I5238" s="103"/>
      <c r="J5238" s="432"/>
      <c r="K5238" s="427"/>
      <c r="L5238" s="735"/>
      <c r="M5238" s="271"/>
      <c r="N5238" s="271"/>
      <c r="O5238" s="271"/>
    </row>
    <row r="5239" spans="2:15" s="421" customFormat="1" ht="19.5" hidden="1" customHeight="1">
      <c r="C5239" s="1493" t="s">
        <v>2252</v>
      </c>
      <c r="D5239" s="1493"/>
      <c r="E5239" s="1493"/>
      <c r="F5239" s="1493"/>
      <c r="G5239" s="1493"/>
      <c r="H5239" s="1493"/>
      <c r="I5239" s="1493"/>
      <c r="J5239" s="1493"/>
      <c r="K5239" s="1493"/>
      <c r="L5239" s="1493"/>
      <c r="M5239"/>
      <c r="N5239"/>
      <c r="O5239" s="271"/>
    </row>
    <row r="5240" spans="2:15" s="421" customFormat="1" ht="15" hidden="1" customHeight="1">
      <c r="C5240"/>
      <c r="D5240" s="444"/>
      <c r="E5240" s="386"/>
      <c r="F5240" s="386"/>
      <c r="G5240" s="386"/>
      <c r="H5240" s="663"/>
      <c r="I5240" s="386"/>
      <c r="J5240" s="386"/>
      <c r="K5240" s="386"/>
      <c r="L5240" s="488"/>
      <c r="M5240"/>
      <c r="N5240"/>
      <c r="O5240" s="271"/>
    </row>
    <row r="5241" spans="2:15" s="421" customFormat="1" ht="36.75" hidden="1" customHeight="1">
      <c r="B5241" s="1485" t="s">
        <v>3935</v>
      </c>
      <c r="C5241" s="1485"/>
      <c r="D5241" s="738" t="s">
        <v>2228</v>
      </c>
      <c r="E5241" s="738" t="s">
        <v>2221</v>
      </c>
      <c r="F5241" s="738" t="s">
        <v>2240</v>
      </c>
      <c r="G5241" s="738" t="s">
        <v>2256</v>
      </c>
      <c r="H5241" s="738" t="s">
        <v>2220</v>
      </c>
      <c r="I5241" s="738" t="s">
        <v>2222</v>
      </c>
      <c r="J5241" s="738" t="s">
        <v>2219</v>
      </c>
      <c r="K5241" s="738" t="s">
        <v>2227</v>
      </c>
      <c r="L5241" s="738" t="s">
        <v>2223</v>
      </c>
      <c r="M5241" s="739" t="s">
        <v>2224</v>
      </c>
      <c r="O5241" s="271"/>
    </row>
    <row r="5242" spans="2:15" s="421" customFormat="1" ht="15" hidden="1" customHeight="1">
      <c r="B5242" s="1486" t="s">
        <v>1737</v>
      </c>
      <c r="C5242" s="1486"/>
      <c r="D5242" s="713"/>
      <c r="E5242" s="271"/>
      <c r="F5242" s="713">
        <v>33.299999999999997</v>
      </c>
      <c r="G5242" s="713"/>
      <c r="H5242" s="713"/>
      <c r="I5242" s="713"/>
      <c r="J5242" s="713"/>
      <c r="K5242" s="714">
        <v>44</v>
      </c>
      <c r="L5242" s="715"/>
      <c r="M5242" s="716">
        <v>254.2</v>
      </c>
      <c r="O5242" s="271"/>
    </row>
    <row r="5243" spans="2:15" s="421" customFormat="1" ht="15" hidden="1" customHeight="1">
      <c r="B5243" s="1486" t="s">
        <v>5125</v>
      </c>
      <c r="C5243" s="1486"/>
      <c r="D5243" s="713"/>
      <c r="E5243" s="716"/>
      <c r="F5243" s="713">
        <v>34</v>
      </c>
      <c r="G5243" s="713"/>
      <c r="H5243" s="713"/>
      <c r="I5243" s="713"/>
      <c r="J5243" s="713"/>
      <c r="K5243" s="714"/>
      <c r="L5243" s="715"/>
      <c r="M5243" s="716"/>
      <c r="O5243" s="271"/>
    </row>
    <row r="5244" spans="2:15" s="421" customFormat="1" ht="15" hidden="1" customHeight="1">
      <c r="B5244" s="1486" t="s">
        <v>1709</v>
      </c>
      <c r="C5244" s="1486"/>
      <c r="D5244" s="713">
        <v>144</v>
      </c>
      <c r="E5244" s="713"/>
      <c r="F5244" s="713">
        <v>33.1</v>
      </c>
      <c r="G5244" s="713"/>
      <c r="H5244" s="713"/>
      <c r="I5244" s="713">
        <v>209</v>
      </c>
      <c r="J5244" s="713">
        <v>46</v>
      </c>
      <c r="K5244" s="714">
        <v>329.1</v>
      </c>
      <c r="L5244" s="715">
        <v>787.9</v>
      </c>
      <c r="M5244" s="716">
        <v>163.4</v>
      </c>
      <c r="O5244" s="271"/>
    </row>
    <row r="5245" spans="2:15" s="421" customFormat="1" ht="15" hidden="1" customHeight="1">
      <c r="B5245" s="1486" t="s">
        <v>1707</v>
      </c>
      <c r="C5245" s="1486"/>
      <c r="D5245" s="714"/>
      <c r="E5245" s="714">
        <v>24</v>
      </c>
      <c r="F5245" s="714">
        <v>113</v>
      </c>
      <c r="G5245" s="714">
        <v>480</v>
      </c>
      <c r="H5245" s="714">
        <v>346.3</v>
      </c>
      <c r="I5245" s="714">
        <v>20</v>
      </c>
      <c r="J5245" s="714">
        <v>31.4</v>
      </c>
      <c r="K5245" s="714">
        <v>464</v>
      </c>
      <c r="L5245" s="715">
        <v>1890</v>
      </c>
      <c r="M5245" s="716">
        <v>226.2</v>
      </c>
      <c r="O5245" s="271"/>
    </row>
    <row r="5246" spans="2:15" s="421" customFormat="1" ht="15" hidden="1" customHeight="1">
      <c r="B5246" s="1486" t="s">
        <v>1711</v>
      </c>
      <c r="C5246" s="1486"/>
      <c r="D5246" s="713"/>
      <c r="E5246" s="713"/>
      <c r="F5246" s="713"/>
      <c r="G5246" s="713"/>
      <c r="H5246" s="713"/>
      <c r="I5246" s="713"/>
      <c r="J5246" s="713"/>
      <c r="K5246" s="714">
        <v>427.8</v>
      </c>
      <c r="L5246" s="715"/>
      <c r="M5246" s="716">
        <v>48</v>
      </c>
      <c r="O5246" s="271"/>
    </row>
    <row r="5247" spans="2:15" s="421" customFormat="1" ht="15" hidden="1" customHeight="1">
      <c r="B5247" s="1486" t="s">
        <v>1712</v>
      </c>
      <c r="C5247" s="1486"/>
      <c r="D5247" s="714"/>
      <c r="E5247" s="714">
        <v>935</v>
      </c>
      <c r="F5247" s="714">
        <v>2492</v>
      </c>
      <c r="G5247" s="714">
        <v>931</v>
      </c>
      <c r="H5247" s="714">
        <v>631.1</v>
      </c>
      <c r="I5247" s="714">
        <v>2332</v>
      </c>
      <c r="J5247" s="714">
        <v>82.5</v>
      </c>
      <c r="K5247" s="714">
        <v>37.1</v>
      </c>
      <c r="L5247" s="715">
        <v>72.7</v>
      </c>
      <c r="M5247" s="716">
        <v>245.6</v>
      </c>
      <c r="O5247" s="271"/>
    </row>
    <row r="5248" spans="2:15" s="421" customFormat="1" ht="15" hidden="1" customHeight="1">
      <c r="B5248" s="1486" t="s">
        <v>1710</v>
      </c>
      <c r="C5248" s="1486"/>
      <c r="D5248" s="713"/>
      <c r="E5248" s="713"/>
      <c r="F5248" s="713">
        <v>178.1</v>
      </c>
      <c r="G5248" s="713"/>
      <c r="H5248" s="713"/>
      <c r="I5248" s="713">
        <v>3</v>
      </c>
      <c r="J5248" s="713"/>
      <c r="K5248" s="714">
        <v>4</v>
      </c>
      <c r="L5248" s="715"/>
      <c r="M5248" s="716"/>
      <c r="O5248" s="271"/>
    </row>
    <row r="5249" spans="2:15" s="421" customFormat="1" ht="15" hidden="1" customHeight="1">
      <c r="B5249" s="1486" t="s">
        <v>1713</v>
      </c>
      <c r="C5249" s="1486"/>
      <c r="D5249" s="714"/>
      <c r="E5249" s="714"/>
      <c r="F5249" s="714"/>
      <c r="G5249" s="714">
        <v>15</v>
      </c>
      <c r="H5249" s="714"/>
      <c r="I5249" s="714"/>
      <c r="J5249" s="714"/>
      <c r="K5249" s="714"/>
      <c r="L5249" s="715">
        <v>26.2</v>
      </c>
      <c r="M5249" s="716"/>
      <c r="O5249" s="271"/>
    </row>
    <row r="5250" spans="2:15" s="421" customFormat="1" ht="15" hidden="1" customHeight="1">
      <c r="B5250" s="1470" t="s">
        <v>3938</v>
      </c>
      <c r="C5250" s="1470"/>
      <c r="D5250" s="737">
        <f t="shared" ref="D5250:L5250" si="62">SUBTOTAL(9,D5242:D5249)</f>
        <v>0</v>
      </c>
      <c r="E5250" s="737">
        <f t="shared" si="62"/>
        <v>0</v>
      </c>
      <c r="F5250" s="737">
        <f t="shared" si="62"/>
        <v>0</v>
      </c>
      <c r="G5250" s="737">
        <f t="shared" si="62"/>
        <v>0</v>
      </c>
      <c r="H5250" s="737">
        <f t="shared" si="62"/>
        <v>0</v>
      </c>
      <c r="I5250" s="737">
        <f t="shared" si="62"/>
        <v>0</v>
      </c>
      <c r="J5250" s="737">
        <f t="shared" si="62"/>
        <v>0</v>
      </c>
      <c r="K5250" s="737">
        <f t="shared" si="62"/>
        <v>0</v>
      </c>
      <c r="L5250" s="737">
        <f t="shared" si="62"/>
        <v>0</v>
      </c>
      <c r="M5250" s="737">
        <f>SUBTOTAL(9,M5242:M5249)</f>
        <v>0</v>
      </c>
      <c r="O5250" s="271"/>
    </row>
    <row r="5251" spans="2:15" s="421" customFormat="1" ht="15" hidden="1" customHeight="1">
      <c r="B5251" s="1473"/>
      <c r="C5251" s="1473"/>
      <c r="D5251" s="515"/>
      <c r="E5251" s="515"/>
      <c r="F5251" s="419"/>
      <c r="G5251" s="419"/>
      <c r="H5251" s="516"/>
      <c r="I5251" s="516"/>
      <c r="J5251" s="419"/>
      <c r="K5251" s="717"/>
      <c r="L5251" s="718"/>
      <c r="M5251" s="271"/>
      <c r="N5251" s="271"/>
      <c r="O5251" s="271"/>
    </row>
    <row r="5252" spans="2:15" s="421" customFormat="1" ht="32.25" hidden="1" customHeight="1">
      <c r="B5252" s="1485" t="s">
        <v>3935</v>
      </c>
      <c r="C5252" s="1485"/>
      <c r="D5252" s="738" t="s">
        <v>2225</v>
      </c>
      <c r="E5252" s="738" t="s">
        <v>2226</v>
      </c>
      <c r="F5252" s="739" t="s">
        <v>2517</v>
      </c>
      <c r="G5252" s="739" t="s">
        <v>5640</v>
      </c>
      <c r="H5252" s="739" t="s">
        <v>5641</v>
      </c>
      <c r="I5252" s="739" t="s">
        <v>2352</v>
      </c>
      <c r="J5252" s="739" t="s">
        <v>2505</v>
      </c>
      <c r="K5252" s="739" t="s">
        <v>5231</v>
      </c>
      <c r="L5252" s="739" t="s">
        <v>5642</v>
      </c>
      <c r="M5252" s="271"/>
      <c r="N5252" s="271"/>
      <c r="O5252" s="271"/>
    </row>
    <row r="5253" spans="2:15" s="421" customFormat="1" ht="15" hidden="1" customHeight="1">
      <c r="B5253" s="1469" t="s">
        <v>1737</v>
      </c>
      <c r="C5253" s="1469"/>
      <c r="D5253" s="719"/>
      <c r="E5253" s="719">
        <v>16.3</v>
      </c>
      <c r="F5253" s="719"/>
      <c r="G5253" s="719"/>
      <c r="H5253" s="719">
        <v>84</v>
      </c>
      <c r="I5253" s="719"/>
      <c r="J5253" s="719"/>
      <c r="K5253" s="715">
        <v>60.2</v>
      </c>
      <c r="L5253" s="715">
        <v>15</v>
      </c>
      <c r="M5253" s="271"/>
      <c r="N5253" s="271"/>
      <c r="O5253" s="271"/>
    </row>
    <row r="5254" spans="2:15" s="421" customFormat="1" ht="15" hidden="1" customHeight="1">
      <c r="B5254" s="1469" t="s">
        <v>1709</v>
      </c>
      <c r="C5254" s="1469"/>
      <c r="D5254" s="719"/>
      <c r="E5254" s="719">
        <v>48.6</v>
      </c>
      <c r="F5254" s="719"/>
      <c r="G5254" s="719"/>
      <c r="H5254" s="719">
        <v>60</v>
      </c>
      <c r="I5254" s="719">
        <v>56</v>
      </c>
      <c r="J5254" s="719">
        <v>5</v>
      </c>
      <c r="K5254" s="715">
        <v>50.2</v>
      </c>
      <c r="L5254" s="715">
        <v>107</v>
      </c>
      <c r="M5254" s="271"/>
      <c r="N5254" s="271"/>
      <c r="O5254" s="271"/>
    </row>
    <row r="5255" spans="2:15" s="421" customFormat="1" ht="15" hidden="1" customHeight="1">
      <c r="B5255" s="1486" t="s">
        <v>1707</v>
      </c>
      <c r="C5255" s="1486"/>
      <c r="D5255" s="715">
        <v>16</v>
      </c>
      <c r="E5255" s="715">
        <v>417</v>
      </c>
      <c r="F5255" s="715">
        <v>20</v>
      </c>
      <c r="G5255" s="715">
        <v>197.6</v>
      </c>
      <c r="H5255" s="715">
        <v>10</v>
      </c>
      <c r="I5255" s="715">
        <v>34.5</v>
      </c>
      <c r="J5255" s="715">
        <v>13</v>
      </c>
      <c r="K5255" s="715">
        <v>20.100000000000001</v>
      </c>
      <c r="L5255" s="715">
        <v>7</v>
      </c>
      <c r="M5255" s="271"/>
      <c r="N5255" s="271"/>
      <c r="O5255" s="271"/>
    </row>
    <row r="5256" spans="2:15" s="421" customFormat="1" ht="15" hidden="1" customHeight="1">
      <c r="B5256" s="1469" t="s">
        <v>1711</v>
      </c>
      <c r="C5256" s="1469"/>
      <c r="D5256" s="719"/>
      <c r="E5256" s="719">
        <v>306.2</v>
      </c>
      <c r="F5256" s="719"/>
      <c r="G5256" s="719"/>
      <c r="H5256" s="719"/>
      <c r="I5256" s="719"/>
      <c r="J5256" s="719"/>
      <c r="K5256" s="715"/>
      <c r="L5256" s="715"/>
      <c r="M5256" s="271"/>
      <c r="N5256" s="271"/>
      <c r="O5256" s="271"/>
    </row>
    <row r="5257" spans="2:15" s="421" customFormat="1" ht="15" hidden="1" customHeight="1">
      <c r="B5257" s="1469" t="s">
        <v>1712</v>
      </c>
      <c r="C5257" s="1469"/>
      <c r="D5257" s="715">
        <v>275</v>
      </c>
      <c r="E5257" s="715">
        <v>31.8</v>
      </c>
      <c r="F5257" s="715">
        <v>194</v>
      </c>
      <c r="G5257" s="715"/>
      <c r="H5257" s="715">
        <v>60</v>
      </c>
      <c r="I5257" s="715">
        <v>81</v>
      </c>
      <c r="J5257" s="715">
        <v>189</v>
      </c>
      <c r="K5257" s="715"/>
      <c r="L5257" s="715">
        <v>211</v>
      </c>
      <c r="M5257" s="271"/>
      <c r="N5257" s="271"/>
      <c r="O5257" s="271"/>
    </row>
    <row r="5258" spans="2:15" s="421" customFormat="1" ht="15" hidden="1" customHeight="1">
      <c r="B5258" s="1469" t="s">
        <v>1710</v>
      </c>
      <c r="C5258" s="1469"/>
      <c r="D5258" s="719">
        <v>5</v>
      </c>
      <c r="E5258" s="719"/>
      <c r="F5258" s="719"/>
      <c r="G5258" s="719"/>
      <c r="H5258" s="719"/>
      <c r="I5258" s="719"/>
      <c r="J5258" s="719"/>
      <c r="K5258" s="271">
        <v>3.1</v>
      </c>
      <c r="L5258" s="715"/>
      <c r="M5258" s="271"/>
      <c r="N5258" s="271"/>
      <c r="O5258" s="271"/>
    </row>
    <row r="5259" spans="2:15" s="421" customFormat="1" ht="15" hidden="1" customHeight="1">
      <c r="B5259" s="1469" t="s">
        <v>1713</v>
      </c>
      <c r="C5259" s="1469"/>
      <c r="D5259" s="715"/>
      <c r="E5259" s="715"/>
      <c r="F5259" s="715"/>
      <c r="G5259" s="715"/>
      <c r="H5259" s="715"/>
      <c r="I5259" s="715"/>
      <c r="J5259" s="715"/>
      <c r="K5259" s="715"/>
      <c r="L5259" s="715"/>
      <c r="M5259" s="271"/>
      <c r="N5259" s="271"/>
      <c r="O5259" s="271"/>
    </row>
    <row r="5260" spans="2:15" s="421" customFormat="1" ht="37.5" hidden="1" customHeight="1">
      <c r="B5260" s="1470" t="s">
        <v>3938</v>
      </c>
      <c r="C5260" s="1470"/>
      <c r="D5260" s="740">
        <f t="shared" ref="D5260:L5260" si="63">SUBTOTAL(9,D5253:D5259)</f>
        <v>0</v>
      </c>
      <c r="E5260" s="740">
        <f t="shared" si="63"/>
        <v>0</v>
      </c>
      <c r="F5260" s="740">
        <f t="shared" si="63"/>
        <v>0</v>
      </c>
      <c r="G5260" s="740">
        <f t="shared" si="63"/>
        <v>0</v>
      </c>
      <c r="H5260" s="740">
        <f t="shared" si="63"/>
        <v>0</v>
      </c>
      <c r="I5260" s="740">
        <f t="shared" si="63"/>
        <v>0</v>
      </c>
      <c r="J5260" s="740">
        <f t="shared" si="63"/>
        <v>0</v>
      </c>
      <c r="K5260" s="740">
        <f t="shared" si="63"/>
        <v>0</v>
      </c>
      <c r="L5260" s="740">
        <f t="shared" si="63"/>
        <v>0</v>
      </c>
      <c r="M5260" s="271"/>
      <c r="N5260" s="271"/>
      <c r="O5260" s="271"/>
    </row>
    <row r="5261" spans="2:15" s="421" customFormat="1" ht="15" hidden="1" customHeight="1">
      <c r="B5261" s="1473"/>
      <c r="C5261" s="1473"/>
      <c r="D5261" s="543"/>
      <c r="E5261" s="543"/>
      <c r="F5261" s="420"/>
      <c r="G5261" s="413"/>
      <c r="H5261" s="720"/>
      <c r="I5261" s="452"/>
      <c r="J5261" s="413"/>
      <c r="K5261" s="721"/>
      <c r="L5261" s="718"/>
      <c r="M5261" s="271"/>
      <c r="N5261" s="271"/>
      <c r="O5261" s="271"/>
    </row>
    <row r="5262" spans="2:15" s="421" customFormat="1" ht="30" hidden="1" customHeight="1">
      <c r="B5262" s="1474" t="s">
        <v>3935</v>
      </c>
      <c r="C5262" s="1474"/>
      <c r="D5262" s="1484" t="s">
        <v>3944</v>
      </c>
      <c r="E5262" s="1484"/>
      <c r="F5262" s="420"/>
      <c r="G5262" s="413"/>
      <c r="H5262" s="720"/>
      <c r="I5262" s="452"/>
      <c r="J5262" s="413"/>
      <c r="K5262" s="721"/>
      <c r="L5262" s="718"/>
      <c r="M5262" s="271"/>
      <c r="N5262" s="271"/>
      <c r="O5262" s="271"/>
    </row>
    <row r="5263" spans="2:15" s="421" customFormat="1" ht="15" hidden="1" customHeight="1">
      <c r="B5263" s="1469" t="s">
        <v>1737</v>
      </c>
      <c r="C5263" s="1469"/>
      <c r="D5263" s="1480">
        <v>506.9</v>
      </c>
      <c r="E5263" s="1481"/>
      <c r="F5263" s="420"/>
      <c r="G5263" s="413"/>
      <c r="H5263" s="720"/>
      <c r="I5263" s="452"/>
      <c r="J5263" s="413"/>
      <c r="K5263" s="721"/>
      <c r="L5263" s="718"/>
      <c r="M5263" s="271"/>
      <c r="N5263" s="271"/>
      <c r="O5263" s="271"/>
    </row>
    <row r="5264" spans="2:15" s="421" customFormat="1" ht="15" hidden="1" customHeight="1">
      <c r="B5264" s="1469" t="s">
        <v>5125</v>
      </c>
      <c r="C5264" s="1469"/>
      <c r="D5264" s="1480">
        <v>34</v>
      </c>
      <c r="E5264" s="1481"/>
      <c r="F5264" s="420"/>
      <c r="G5264" s="413"/>
      <c r="H5264" s="720"/>
      <c r="I5264" s="452"/>
      <c r="J5264" s="413"/>
      <c r="K5264" s="721"/>
      <c r="L5264" s="718"/>
      <c r="M5264" s="271"/>
      <c r="N5264" s="271"/>
      <c r="O5264" s="271"/>
    </row>
    <row r="5265" spans="2:15" s="421" customFormat="1" ht="15" hidden="1" customHeight="1">
      <c r="B5265" s="1469" t="s">
        <v>1709</v>
      </c>
      <c r="C5265" s="1469"/>
      <c r="D5265" s="1480">
        <v>2039.1999999999998</v>
      </c>
      <c r="E5265" s="1481"/>
      <c r="F5265" s="420"/>
      <c r="G5265" s="413"/>
      <c r="H5265" s="720"/>
      <c r="I5265" s="452"/>
      <c r="J5265" s="413"/>
      <c r="K5265" s="721"/>
      <c r="L5265" s="718"/>
      <c r="M5265" s="271"/>
      <c r="N5265" s="271"/>
      <c r="O5265" s="271"/>
    </row>
    <row r="5266" spans="2:15" s="421" customFormat="1" ht="15" hidden="1" customHeight="1">
      <c r="B5266" s="1469" t="s">
        <v>1707</v>
      </c>
      <c r="C5266" s="1469"/>
      <c r="D5266" s="1480">
        <v>4330.1000000000004</v>
      </c>
      <c r="E5266" s="1481"/>
      <c r="F5266" s="420"/>
      <c r="G5266" s="413"/>
      <c r="H5266" s="720"/>
      <c r="I5266" s="452"/>
      <c r="J5266" s="413"/>
      <c r="K5266" s="721"/>
      <c r="L5266" s="718"/>
      <c r="M5266" s="271"/>
      <c r="N5266" s="271"/>
      <c r="O5266" s="271"/>
    </row>
    <row r="5267" spans="2:15" s="421" customFormat="1" ht="15" hidden="1" customHeight="1">
      <c r="B5267" s="1469" t="s">
        <v>1711</v>
      </c>
      <c r="C5267" s="1469"/>
      <c r="D5267" s="1480">
        <v>782</v>
      </c>
      <c r="E5267" s="1481"/>
      <c r="F5267" s="420"/>
      <c r="G5267" s="413"/>
      <c r="H5267" s="720"/>
      <c r="I5267" s="452"/>
      <c r="J5267" s="413"/>
      <c r="K5267" s="721"/>
      <c r="L5267" s="718"/>
      <c r="M5267" s="271"/>
      <c r="N5267" s="271"/>
      <c r="O5267" s="271"/>
    </row>
    <row r="5268" spans="2:15" s="421" customFormat="1" ht="15" hidden="1" customHeight="1">
      <c r="B5268" s="1469" t="s">
        <v>1712</v>
      </c>
      <c r="C5268" s="1469"/>
      <c r="D5268" s="1480">
        <v>8800</v>
      </c>
      <c r="E5268" s="1481"/>
      <c r="F5268" s="420"/>
      <c r="G5268" s="413"/>
      <c r="H5268" s="720"/>
      <c r="I5268" s="452"/>
      <c r="J5268" s="413"/>
      <c r="K5268" s="721"/>
      <c r="L5268" s="718"/>
      <c r="M5268" s="271"/>
      <c r="N5268" s="271"/>
      <c r="O5268" s="271"/>
    </row>
    <row r="5269" spans="2:15" s="421" customFormat="1" ht="15" hidden="1" customHeight="1">
      <c r="B5269" s="1469" t="s">
        <v>1710</v>
      </c>
      <c r="C5269" s="1469"/>
      <c r="D5269" s="1480">
        <v>193.2</v>
      </c>
      <c r="E5269" s="1481"/>
      <c r="F5269" s="420"/>
      <c r="G5269" s="413"/>
      <c r="H5269" s="720"/>
      <c r="I5269" s="452"/>
      <c r="J5269" s="413"/>
      <c r="K5269" s="721"/>
      <c r="L5269" s="718"/>
      <c r="M5269" s="271"/>
      <c r="N5269" s="271"/>
      <c r="O5269" s="271"/>
    </row>
    <row r="5270" spans="2:15" s="421" customFormat="1" ht="15" hidden="1" customHeight="1">
      <c r="B5270" s="1469" t="s">
        <v>1713</v>
      </c>
      <c r="C5270" s="1469"/>
      <c r="D5270" s="1480">
        <v>41.2</v>
      </c>
      <c r="E5270" s="1481"/>
      <c r="F5270" s="420"/>
      <c r="G5270" s="413"/>
      <c r="H5270" s="720"/>
      <c r="I5270" s="452"/>
      <c r="J5270" s="413"/>
      <c r="K5270" s="721"/>
      <c r="L5270" s="718"/>
      <c r="M5270" s="271"/>
      <c r="N5270" s="271"/>
      <c r="O5270" s="271"/>
    </row>
    <row r="5271" spans="2:15" s="421" customFormat="1" ht="36" hidden="1" customHeight="1">
      <c r="B5271" s="1470" t="s">
        <v>3938</v>
      </c>
      <c r="C5271" s="1470"/>
      <c r="D5271" s="1482">
        <f>SUBTOTAL(9,D5263:D5270)</f>
        <v>0</v>
      </c>
      <c r="E5271" s="1483"/>
      <c r="F5271" s="420"/>
      <c r="G5271" s="413"/>
      <c r="H5271" s="720"/>
      <c r="I5271" s="452"/>
      <c r="J5271" s="413"/>
      <c r="K5271" s="721"/>
      <c r="L5271" s="718"/>
      <c r="M5271" s="271"/>
      <c r="N5271" s="271"/>
      <c r="O5271" s="271"/>
    </row>
    <row r="5272" spans="2:15" s="421" customFormat="1" ht="15" hidden="1" customHeight="1">
      <c r="C5272"/>
      <c r="D5272"/>
      <c r="E5272"/>
      <c r="F5272"/>
      <c r="G5272"/>
      <c r="H5272"/>
      <c r="I5272"/>
      <c r="J5272"/>
      <c r="K5272"/>
      <c r="L5272"/>
      <c r="M5272" s="533"/>
      <c r="N5272" s="271"/>
      <c r="O5272" s="271"/>
    </row>
    <row r="5273" spans="2:15" s="421" customFormat="1" ht="31.95" hidden="1" customHeight="1">
      <c r="C5273" s="745" t="s">
        <v>2337</v>
      </c>
      <c r="D5273" s="738" t="s">
        <v>2228</v>
      </c>
      <c r="E5273" s="738" t="s">
        <v>2221</v>
      </c>
      <c r="F5273" s="738" t="s">
        <v>2240</v>
      </c>
      <c r="G5273" s="738" t="s">
        <v>2256</v>
      </c>
      <c r="H5273" s="738" t="s">
        <v>2220</v>
      </c>
      <c r="I5273" s="738" t="s">
        <v>2222</v>
      </c>
      <c r="J5273" s="738" t="s">
        <v>2219</v>
      </c>
      <c r="K5273" s="451"/>
      <c r="L5273"/>
      <c r="M5273" s="533"/>
      <c r="N5273" s="271"/>
      <c r="O5273" s="271"/>
    </row>
    <row r="5274" spans="2:15" s="421" customFormat="1" ht="20.25" hidden="1" customHeight="1">
      <c r="C5274" s="747" t="s">
        <v>3937</v>
      </c>
      <c r="D5274" s="723">
        <v>2062</v>
      </c>
      <c r="E5274" s="723">
        <v>6125.9</v>
      </c>
      <c r="F5274" s="723">
        <v>4980.7</v>
      </c>
      <c r="G5274" s="723">
        <v>18302</v>
      </c>
      <c r="H5274" s="723">
        <v>7438.3</v>
      </c>
      <c r="I5274" s="723">
        <v>4985.619999999999</v>
      </c>
      <c r="J5274" s="723">
        <v>3896.7</v>
      </c>
      <c r="K5274" s="724"/>
      <c r="L5274"/>
      <c r="M5274" s="533"/>
      <c r="N5274" s="271"/>
      <c r="O5274" s="271"/>
    </row>
    <row r="5275" spans="2:15" customFormat="1" ht="21.6" hidden="1" customHeight="1">
      <c r="C5275" s="328"/>
      <c r="D5275" s="328"/>
      <c r="E5275" s="328"/>
      <c r="F5275" s="328"/>
      <c r="G5275" s="328"/>
      <c r="H5275" s="328"/>
      <c r="I5275" s="328"/>
      <c r="J5275" s="427"/>
      <c r="K5275" s="725"/>
      <c r="M5275" s="661"/>
    </row>
    <row r="5276" spans="2:15" customFormat="1" ht="15.6" hidden="1" customHeight="1">
      <c r="C5276" s="745" t="s">
        <v>2337</v>
      </c>
      <c r="D5276" s="746" t="s">
        <v>2227</v>
      </c>
      <c r="E5276" s="746" t="s">
        <v>2223</v>
      </c>
      <c r="F5276" s="746" t="s">
        <v>2224</v>
      </c>
      <c r="G5276" s="746" t="s">
        <v>2225</v>
      </c>
      <c r="H5276" s="746" t="s">
        <v>3351</v>
      </c>
      <c r="I5276" s="746" t="s">
        <v>2517</v>
      </c>
      <c r="J5276" s="746" t="s">
        <v>5640</v>
      </c>
      <c r="K5276" s="746" t="s">
        <v>5641</v>
      </c>
      <c r="M5276" s="444"/>
    </row>
    <row r="5277" spans="2:15" customFormat="1" ht="22.5" hidden="1" customHeight="1">
      <c r="C5277" s="747" t="s">
        <v>3937</v>
      </c>
      <c r="D5277" s="723">
        <v>8567</v>
      </c>
      <c r="E5277" s="723">
        <v>3581.9</v>
      </c>
      <c r="F5277" s="723">
        <v>6590.2</v>
      </c>
      <c r="G5277" s="723">
        <v>11612.7</v>
      </c>
      <c r="H5277" s="723">
        <v>4318</v>
      </c>
      <c r="I5277" s="723">
        <v>4227.8999999999996</v>
      </c>
      <c r="J5277" s="723">
        <v>2004</v>
      </c>
      <c r="K5277" s="723">
        <v>1792</v>
      </c>
      <c r="M5277" s="444"/>
    </row>
    <row r="5278" spans="2:15" customFormat="1" ht="15.6" hidden="1" customHeight="1">
      <c r="C5278" s="328"/>
      <c r="D5278" s="327"/>
      <c r="E5278" s="327"/>
      <c r="F5278" s="327"/>
      <c r="G5278" s="327"/>
      <c r="H5278" s="57"/>
      <c r="I5278" s="394"/>
      <c r="J5278" s="427"/>
      <c r="K5278" s="725"/>
      <c r="M5278" s="444"/>
    </row>
    <row r="5279" spans="2:15" customFormat="1" ht="15.6" hidden="1" customHeight="1">
      <c r="C5279" s="745" t="s">
        <v>2337</v>
      </c>
      <c r="D5279" s="1471" t="s">
        <v>3945</v>
      </c>
      <c r="E5279" s="1471"/>
      <c r="M5279" s="444"/>
    </row>
    <row r="5280" spans="2:15" customFormat="1" ht="19.5" hidden="1" customHeight="1">
      <c r="C5280" s="747" t="s">
        <v>3937</v>
      </c>
      <c r="D5280" s="1472">
        <f>D5274+D5277+E5274+E5277+F5274+F5277+G5274+G5277+H5274+H5277+I5274+I5277+J5274+J5277+K5277</f>
        <v>90484.92</v>
      </c>
      <c r="E5280" s="1472"/>
      <c r="F5280" s="327"/>
      <c r="G5280" s="327"/>
      <c r="H5280" s="57"/>
      <c r="I5280" s="394"/>
      <c r="J5280" s="427"/>
      <c r="K5280" s="725"/>
      <c r="M5280" s="444"/>
    </row>
    <row r="5281" spans="3:13" customFormat="1" ht="15.6" hidden="1" customHeight="1">
      <c r="C5281" s="484"/>
      <c r="D5281" s="484"/>
      <c r="E5281" s="484"/>
      <c r="F5281" s="484"/>
      <c r="G5281" s="484"/>
      <c r="H5281" s="484"/>
      <c r="I5281" s="484"/>
      <c r="J5281" s="386"/>
      <c r="K5281" s="488"/>
      <c r="M5281" s="444"/>
    </row>
    <row r="5282" spans="3:13" customFormat="1" ht="15.6" hidden="1" customHeight="1">
      <c r="C5282" s="736" t="s">
        <v>1726</v>
      </c>
      <c r="D5282" s="484"/>
      <c r="E5282" s="484"/>
      <c r="F5282" s="484"/>
      <c r="G5282" s="484"/>
      <c r="H5282" s="484"/>
      <c r="I5282" s="484"/>
      <c r="J5282" s="386"/>
      <c r="K5282" s="488"/>
      <c r="M5282" s="444"/>
    </row>
    <row r="5283" spans="3:13" customFormat="1" ht="9.75" hidden="1" customHeight="1">
      <c r="C5283" s="484"/>
      <c r="D5283" s="484"/>
      <c r="E5283" s="484"/>
      <c r="F5283" s="484"/>
      <c r="G5283" s="484"/>
      <c r="H5283" s="484"/>
      <c r="I5283" s="484"/>
      <c r="J5283" s="386"/>
      <c r="K5283" s="488"/>
      <c r="M5283" s="444"/>
    </row>
    <row r="5284" spans="3:13" customFormat="1" ht="15" hidden="1" customHeight="1">
      <c r="C5284" s="484"/>
      <c r="D5284" s="484"/>
      <c r="E5284" s="484"/>
      <c r="F5284" s="484"/>
      <c r="G5284" s="484"/>
      <c r="H5284" s="484"/>
      <c r="I5284" s="484"/>
      <c r="J5284" s="386"/>
      <c r="K5284" s="488"/>
      <c r="M5284" s="444"/>
    </row>
    <row r="5285" spans="3:13" customFormat="1" ht="23.25" hidden="1" customHeight="1">
      <c r="C5285" s="736" t="s">
        <v>2253</v>
      </c>
      <c r="D5285" s="387"/>
      <c r="E5285" s="387"/>
      <c r="F5285" s="387"/>
      <c r="G5285" s="434"/>
      <c r="H5285" s="387"/>
      <c r="I5285" s="387"/>
      <c r="J5285" s="386"/>
      <c r="K5285" s="488"/>
      <c r="M5285" s="444"/>
    </row>
    <row r="5286" spans="3:13" customFormat="1" ht="15.6" hidden="1" customHeight="1">
      <c r="C5286" s="400"/>
      <c r="D5286" s="484"/>
      <c r="E5286" s="484"/>
      <c r="F5286" s="484"/>
      <c r="G5286" s="484"/>
      <c r="H5286" s="484"/>
      <c r="I5286" s="484"/>
      <c r="J5286" s="484"/>
      <c r="K5286" s="484"/>
      <c r="M5286" s="444"/>
    </row>
    <row r="5287" spans="3:13" customFormat="1" ht="15.6" hidden="1" customHeight="1">
      <c r="C5287" s="745" t="s">
        <v>2337</v>
      </c>
      <c r="D5287" s="746" t="s">
        <v>2228</v>
      </c>
      <c r="E5287" s="746" t="s">
        <v>2221</v>
      </c>
      <c r="F5287" s="746" t="s">
        <v>2240</v>
      </c>
      <c r="G5287" s="746" t="s">
        <v>2256</v>
      </c>
      <c r="H5287" s="746" t="s">
        <v>2220</v>
      </c>
      <c r="I5287" s="746" t="s">
        <v>2222</v>
      </c>
      <c r="J5287" s="746" t="s">
        <v>2219</v>
      </c>
      <c r="K5287" s="451"/>
      <c r="M5287" s="444"/>
    </row>
    <row r="5288" spans="3:13" customFormat="1" ht="19.5" hidden="1" customHeight="1">
      <c r="C5288" s="747" t="s">
        <v>5738</v>
      </c>
      <c r="D5288" s="723">
        <v>56</v>
      </c>
      <c r="E5288" s="723">
        <v>98.2</v>
      </c>
      <c r="F5288" s="723">
        <v>86.3</v>
      </c>
      <c r="G5288" s="723">
        <v>1691.3</v>
      </c>
      <c r="H5288" s="723">
        <v>148.80000000000001</v>
      </c>
      <c r="I5288" s="723">
        <v>59.6</v>
      </c>
      <c r="J5288" s="723">
        <v>163.4</v>
      </c>
      <c r="K5288" s="724"/>
      <c r="M5288" s="444"/>
    </row>
    <row r="5289" spans="3:13" customFormat="1" ht="15.6" hidden="1" customHeight="1">
      <c r="C5289" s="328"/>
      <c r="D5289" s="328"/>
      <c r="E5289" s="328"/>
      <c r="F5289" s="328"/>
      <c r="G5289" s="328"/>
      <c r="H5289" s="328"/>
      <c r="I5289" s="328"/>
      <c r="J5289" s="427"/>
      <c r="K5289" s="725"/>
      <c r="M5289" s="444"/>
    </row>
    <row r="5290" spans="3:13" customFormat="1" ht="15.6" hidden="1" customHeight="1">
      <c r="C5290" s="745" t="s">
        <v>2337</v>
      </c>
      <c r="D5290" s="746" t="s">
        <v>2227</v>
      </c>
      <c r="E5290" s="746" t="s">
        <v>2223</v>
      </c>
      <c r="F5290" s="746" t="s">
        <v>2224</v>
      </c>
      <c r="G5290" s="746" t="s">
        <v>3351</v>
      </c>
      <c r="H5290" s="746" t="s">
        <v>5641</v>
      </c>
      <c r="I5290" s="451"/>
      <c r="J5290" s="451"/>
      <c r="K5290" s="421"/>
      <c r="M5290" s="444"/>
    </row>
    <row r="5291" spans="3:13" customFormat="1" ht="19.5" hidden="1" customHeight="1">
      <c r="C5291" s="747" t="s">
        <v>5738</v>
      </c>
      <c r="D5291" s="723">
        <v>713.5</v>
      </c>
      <c r="E5291" s="723">
        <v>427.2</v>
      </c>
      <c r="F5291" s="723">
        <v>291.5</v>
      </c>
      <c r="G5291" s="723">
        <v>90.8</v>
      </c>
      <c r="H5291" s="723">
        <v>100.5</v>
      </c>
      <c r="I5291" s="724"/>
      <c r="J5291" s="724"/>
      <c r="K5291" s="421"/>
      <c r="M5291" s="444"/>
    </row>
    <row r="5292" spans="3:13" customFormat="1" ht="15.6" hidden="1" customHeight="1">
      <c r="C5292" s="328"/>
      <c r="D5292" s="327"/>
      <c r="E5292" s="327"/>
      <c r="F5292" s="327"/>
      <c r="G5292" s="327"/>
      <c r="H5292" s="57"/>
      <c r="I5292" s="394"/>
      <c r="J5292" s="427"/>
      <c r="K5292" s="725"/>
      <c r="M5292" s="444"/>
    </row>
    <row r="5293" spans="3:13" customFormat="1" ht="23.25" hidden="1" customHeight="1">
      <c r="C5293" s="745" t="s">
        <v>2337</v>
      </c>
      <c r="D5293" s="1471" t="s">
        <v>3945</v>
      </c>
      <c r="E5293" s="1471"/>
      <c r="M5293" s="444"/>
    </row>
    <row r="5294" spans="3:13" customFormat="1" ht="15.6" hidden="1" customHeight="1">
      <c r="C5294" s="747" t="s">
        <v>5738</v>
      </c>
      <c r="D5294" s="1472">
        <f>D5288+E5288+F5288+G5288+H5288+I5288+J5288+D5291+E5291+F5291+G5291+H5291</f>
        <v>3927.1</v>
      </c>
      <c r="E5294" s="1472"/>
      <c r="F5294" s="327"/>
      <c r="G5294" s="327"/>
      <c r="H5294" s="57"/>
      <c r="I5294" s="394"/>
      <c r="J5294" s="427"/>
      <c r="K5294" s="725"/>
      <c r="M5294" s="444"/>
    </row>
    <row r="5295" spans="3:13" customFormat="1" ht="15.6" hidden="1" customHeight="1">
      <c r="M5295" s="400"/>
    </row>
    <row r="5296" spans="3:13" customFormat="1" ht="15" hidden="1" customHeight="1">
      <c r="C5296" s="400"/>
      <c r="D5296" s="390"/>
      <c r="E5296" s="395"/>
      <c r="F5296" s="395"/>
      <c r="H5296" s="400"/>
      <c r="L5296" s="400"/>
      <c r="M5296" s="400"/>
    </row>
    <row r="5297" spans="2:13" ht="15" customHeight="1" thickBot="1">
      <c r="D5297" s="390"/>
      <c r="E5297" s="395"/>
      <c r="F5297" s="1033"/>
      <c r="M5297" s="271"/>
    </row>
    <row r="5298" spans="2:13" ht="29.25" customHeight="1" thickBot="1">
      <c r="C5298" s="1514" t="s">
        <v>3373</v>
      </c>
      <c r="D5298" s="1515"/>
      <c r="E5298" s="1515"/>
      <c r="F5298" s="1516"/>
      <c r="G5298" s="1515"/>
      <c r="H5298" s="1515"/>
      <c r="I5298" s="1515"/>
      <c r="J5298" s="1515"/>
      <c r="K5298" s="1515"/>
      <c r="L5298" s="1517"/>
      <c r="M5298" s="271"/>
    </row>
    <row r="5299" spans="2:13" customFormat="1" ht="15.6" hidden="1" customHeight="1">
      <c r="C5299" s="390"/>
      <c r="D5299" s="395"/>
      <c r="E5299" s="395"/>
      <c r="F5299" s="396"/>
      <c r="G5299" s="435"/>
      <c r="H5299" s="534"/>
      <c r="I5299" s="396"/>
      <c r="J5299" s="386"/>
      <c r="K5299" s="444"/>
      <c r="L5299" s="488"/>
      <c r="M5299" s="400"/>
    </row>
    <row r="5300" spans="2:13" customFormat="1" ht="61.5" hidden="1" customHeight="1">
      <c r="B5300" s="381"/>
      <c r="C5300" s="445" t="s">
        <v>32</v>
      </c>
      <c r="D5300" s="449" t="s">
        <v>2347</v>
      </c>
      <c r="E5300" s="450"/>
      <c r="F5300" s="445" t="s">
        <v>2348</v>
      </c>
      <c r="G5300" s="445" t="s">
        <v>2349</v>
      </c>
      <c r="H5300" s="446" t="s">
        <v>1722</v>
      </c>
      <c r="I5300" s="446" t="s">
        <v>1706</v>
      </c>
      <c r="J5300" s="445" t="s">
        <v>3374</v>
      </c>
      <c r="K5300" s="445" t="s">
        <v>2350</v>
      </c>
      <c r="L5300" s="489" t="s">
        <v>2351</v>
      </c>
      <c r="M5300" s="400"/>
    </row>
    <row r="5301" spans="2:13" s="456" customFormat="1" ht="30" hidden="1" customHeight="1">
      <c r="B5301" s="469"/>
      <c r="C5301" s="470" t="s">
        <v>1730</v>
      </c>
      <c r="D5301" s="471" t="s">
        <v>3375</v>
      </c>
      <c r="E5301" s="646"/>
      <c r="F5301" s="472">
        <v>869000000146</v>
      </c>
      <c r="G5301" s="473" t="s">
        <v>3376</v>
      </c>
      <c r="H5301" s="474">
        <v>1400000</v>
      </c>
      <c r="I5301" s="474">
        <v>1400000</v>
      </c>
      <c r="J5301" s="473" t="s">
        <v>3377</v>
      </c>
      <c r="K5301" s="475" t="s">
        <v>1729</v>
      </c>
      <c r="L5301" s="490">
        <v>60</v>
      </c>
      <c r="M5301" s="543"/>
    </row>
    <row r="5302" spans="2:13" s="456" customFormat="1" ht="30" hidden="1" customHeight="1">
      <c r="B5302" s="469"/>
      <c r="C5302" s="460" t="s">
        <v>1730</v>
      </c>
      <c r="D5302" s="461" t="s">
        <v>3375</v>
      </c>
      <c r="E5302" s="647"/>
      <c r="F5302" s="462">
        <v>869000000147</v>
      </c>
      <c r="G5302" s="463" t="s">
        <v>3378</v>
      </c>
      <c r="H5302" s="476">
        <v>1400000</v>
      </c>
      <c r="I5302" s="476">
        <v>1400000</v>
      </c>
      <c r="J5302" s="463" t="s">
        <v>3377</v>
      </c>
      <c r="K5302" s="465" t="s">
        <v>1729</v>
      </c>
      <c r="L5302" s="491">
        <v>60</v>
      </c>
      <c r="M5302" s="543"/>
    </row>
    <row r="5303" spans="2:13" s="456" customFormat="1" ht="30" hidden="1" customHeight="1">
      <c r="B5303" s="469"/>
      <c r="C5303" s="460" t="s">
        <v>1730</v>
      </c>
      <c r="D5303" s="461" t="s">
        <v>1732</v>
      </c>
      <c r="E5303" s="647"/>
      <c r="F5303" s="462">
        <v>869000003299</v>
      </c>
      <c r="G5303" s="463" t="s">
        <v>3379</v>
      </c>
      <c r="H5303" s="476">
        <v>197632</v>
      </c>
      <c r="I5303" s="476">
        <v>197632</v>
      </c>
      <c r="J5303" s="463" t="s">
        <v>3377</v>
      </c>
      <c r="K5303" s="465" t="s">
        <v>1729</v>
      </c>
      <c r="L5303" s="491">
        <v>55</v>
      </c>
      <c r="M5303" s="543"/>
    </row>
    <row r="5304" spans="2:13" s="456" customFormat="1" ht="30" hidden="1" customHeight="1">
      <c r="B5304" s="469"/>
      <c r="C5304" s="460" t="s">
        <v>1730</v>
      </c>
      <c r="D5304" s="461" t="s">
        <v>1732</v>
      </c>
      <c r="E5304" s="647"/>
      <c r="F5304" s="462">
        <v>869000003301</v>
      </c>
      <c r="G5304" s="463" t="s">
        <v>3380</v>
      </c>
      <c r="H5304" s="476">
        <v>197632</v>
      </c>
      <c r="I5304" s="476">
        <v>197632</v>
      </c>
      <c r="J5304" s="463" t="s">
        <v>3377</v>
      </c>
      <c r="K5304" s="465" t="s">
        <v>1729</v>
      </c>
      <c r="L5304" s="491">
        <v>55</v>
      </c>
      <c r="M5304" s="543"/>
    </row>
    <row r="5305" spans="2:13" s="456" customFormat="1" ht="30" hidden="1" customHeight="1">
      <c r="B5305" s="469"/>
      <c r="C5305" s="460" t="s">
        <v>1730</v>
      </c>
      <c r="D5305" s="461" t="s">
        <v>3375</v>
      </c>
      <c r="E5305" s="647"/>
      <c r="F5305" s="462">
        <v>869000003335</v>
      </c>
      <c r="G5305" s="463" t="s">
        <v>3381</v>
      </c>
      <c r="H5305" s="476">
        <v>785000</v>
      </c>
      <c r="I5305" s="476">
        <v>785000</v>
      </c>
      <c r="J5305" s="463" t="s">
        <v>3377</v>
      </c>
      <c r="K5305" s="465" t="s">
        <v>1729</v>
      </c>
      <c r="L5305" s="491">
        <v>60</v>
      </c>
      <c r="M5305" s="543"/>
    </row>
    <row r="5306" spans="2:13" s="456" customFormat="1" ht="30" hidden="1" customHeight="1">
      <c r="B5306" s="469"/>
      <c r="C5306" s="460" t="s">
        <v>1730</v>
      </c>
      <c r="D5306" s="461" t="s">
        <v>3375</v>
      </c>
      <c r="E5306" s="647"/>
      <c r="F5306" s="462">
        <v>869000003338</v>
      </c>
      <c r="G5306" s="463" t="s">
        <v>3382</v>
      </c>
      <c r="H5306" s="476">
        <v>670925</v>
      </c>
      <c r="I5306" s="476">
        <v>670925</v>
      </c>
      <c r="J5306" s="463" t="s">
        <v>3377</v>
      </c>
      <c r="K5306" s="465" t="s">
        <v>1729</v>
      </c>
      <c r="L5306" s="491">
        <v>60</v>
      </c>
      <c r="M5306" s="543"/>
    </row>
    <row r="5307" spans="2:13" s="456" customFormat="1" ht="30" hidden="1" customHeight="1">
      <c r="B5307" s="469"/>
      <c r="C5307" s="460" t="s">
        <v>1730</v>
      </c>
      <c r="D5307" s="461" t="s">
        <v>3375</v>
      </c>
      <c r="E5307" s="647"/>
      <c r="F5307" s="462">
        <v>869000003341</v>
      </c>
      <c r="G5307" s="463" t="s">
        <v>3383</v>
      </c>
      <c r="H5307" s="476">
        <v>200000</v>
      </c>
      <c r="I5307" s="476">
        <v>200000</v>
      </c>
      <c r="J5307" s="463" t="s">
        <v>3377</v>
      </c>
      <c r="K5307" s="465" t="s">
        <v>1729</v>
      </c>
      <c r="L5307" s="491">
        <v>60</v>
      </c>
      <c r="M5307" s="543"/>
    </row>
    <row r="5308" spans="2:13" s="456" customFormat="1" ht="30" hidden="1" customHeight="1">
      <c r="B5308" s="469"/>
      <c r="C5308" s="460" t="s">
        <v>1730</v>
      </c>
      <c r="D5308" s="461" t="s">
        <v>3375</v>
      </c>
      <c r="E5308" s="647"/>
      <c r="F5308" s="462">
        <v>869000003343</v>
      </c>
      <c r="G5308" s="463" t="s">
        <v>3384</v>
      </c>
      <c r="H5308" s="476">
        <v>165240</v>
      </c>
      <c r="I5308" s="476">
        <v>165240</v>
      </c>
      <c r="J5308" s="463" t="s">
        <v>3377</v>
      </c>
      <c r="K5308" s="465" t="s">
        <v>1729</v>
      </c>
      <c r="L5308" s="491">
        <v>60</v>
      </c>
      <c r="M5308" s="543"/>
    </row>
    <row r="5309" spans="2:13" s="456" customFormat="1" ht="30" hidden="1" customHeight="1">
      <c r="B5309" s="469"/>
      <c r="C5309" s="460" t="s">
        <v>1730</v>
      </c>
      <c r="D5309" s="461" t="s">
        <v>3375</v>
      </c>
      <c r="E5309" s="647"/>
      <c r="F5309" s="462">
        <v>869000003345</v>
      </c>
      <c r="G5309" s="463" t="s">
        <v>3385</v>
      </c>
      <c r="H5309" s="476">
        <v>165240</v>
      </c>
      <c r="I5309" s="476">
        <v>165240</v>
      </c>
      <c r="J5309" s="463" t="s">
        <v>3377</v>
      </c>
      <c r="K5309" s="465" t="s">
        <v>1729</v>
      </c>
      <c r="L5309" s="491">
        <v>60</v>
      </c>
      <c r="M5309" s="543"/>
    </row>
    <row r="5310" spans="2:13" s="456" customFormat="1" ht="30" hidden="1" customHeight="1">
      <c r="B5310" s="469"/>
      <c r="C5310" s="460" t="s">
        <v>1730</v>
      </c>
      <c r="D5310" s="461" t="s">
        <v>3375</v>
      </c>
      <c r="E5310" s="647"/>
      <c r="F5310" s="462">
        <v>869000003347</v>
      </c>
      <c r="G5310" s="463" t="s">
        <v>3386</v>
      </c>
      <c r="H5310" s="476">
        <v>165240</v>
      </c>
      <c r="I5310" s="476">
        <v>165240</v>
      </c>
      <c r="J5310" s="463" t="s">
        <v>3377</v>
      </c>
      <c r="K5310" s="465" t="s">
        <v>1729</v>
      </c>
      <c r="L5310" s="491">
        <v>60</v>
      </c>
      <c r="M5310" s="543"/>
    </row>
    <row r="5311" spans="2:13" s="456" customFormat="1" ht="30" hidden="1" customHeight="1">
      <c r="B5311" s="469"/>
      <c r="C5311" s="460" t="s">
        <v>1730</v>
      </c>
      <c r="D5311" s="461" t="s">
        <v>3375</v>
      </c>
      <c r="E5311" s="647"/>
      <c r="F5311" s="462">
        <v>869000003349</v>
      </c>
      <c r="G5311" s="463" t="s">
        <v>3387</v>
      </c>
      <c r="H5311" s="476">
        <v>165240</v>
      </c>
      <c r="I5311" s="476">
        <v>165240</v>
      </c>
      <c r="J5311" s="463" t="s">
        <v>3377</v>
      </c>
      <c r="K5311" s="465" t="s">
        <v>1729</v>
      </c>
      <c r="L5311" s="491">
        <v>60</v>
      </c>
      <c r="M5311" s="543"/>
    </row>
    <row r="5312" spans="2:13" s="456" customFormat="1" ht="30" hidden="1" customHeight="1">
      <c r="B5312" s="469"/>
      <c r="C5312" s="460" t="s">
        <v>1730</v>
      </c>
      <c r="D5312" s="461" t="s">
        <v>3375</v>
      </c>
      <c r="E5312" s="647"/>
      <c r="F5312" s="462">
        <v>869000003353</v>
      </c>
      <c r="G5312" s="463" t="s">
        <v>3388</v>
      </c>
      <c r="H5312" s="476">
        <v>165240</v>
      </c>
      <c r="I5312" s="476">
        <v>165240</v>
      </c>
      <c r="J5312" s="463" t="s">
        <v>3377</v>
      </c>
      <c r="K5312" s="465" t="s">
        <v>1729</v>
      </c>
      <c r="L5312" s="491">
        <v>60</v>
      </c>
      <c r="M5312" s="543"/>
    </row>
    <row r="5313" spans="2:13" s="456" customFormat="1" ht="30" hidden="1" customHeight="1">
      <c r="B5313" s="469"/>
      <c r="C5313" s="460" t="s">
        <v>1730</v>
      </c>
      <c r="D5313" s="461" t="s">
        <v>3375</v>
      </c>
      <c r="E5313" s="647"/>
      <c r="F5313" s="462">
        <v>869000003355</v>
      </c>
      <c r="G5313" s="463" t="s">
        <v>3389</v>
      </c>
      <c r="H5313" s="476">
        <v>165240</v>
      </c>
      <c r="I5313" s="476">
        <v>165240</v>
      </c>
      <c r="J5313" s="463" t="s">
        <v>3377</v>
      </c>
      <c r="K5313" s="465" t="s">
        <v>1729</v>
      </c>
      <c r="L5313" s="491">
        <v>60</v>
      </c>
      <c r="M5313" s="543"/>
    </row>
    <row r="5314" spans="2:13" s="456" customFormat="1" ht="30" hidden="1" customHeight="1">
      <c r="B5314" s="469"/>
      <c r="C5314" s="460" t="s">
        <v>1730</v>
      </c>
      <c r="D5314" s="461" t="s">
        <v>3390</v>
      </c>
      <c r="E5314" s="647"/>
      <c r="F5314" s="462">
        <v>869000004423</v>
      </c>
      <c r="G5314" s="463" t="s">
        <v>3391</v>
      </c>
      <c r="H5314" s="476">
        <v>450000</v>
      </c>
      <c r="I5314" s="476">
        <v>450000</v>
      </c>
      <c r="J5314" s="463" t="s">
        <v>3377</v>
      </c>
      <c r="K5314" s="465" t="s">
        <v>1729</v>
      </c>
      <c r="L5314" s="491">
        <v>160</v>
      </c>
      <c r="M5314" s="543"/>
    </row>
    <row r="5315" spans="2:13" s="456" customFormat="1" ht="30" hidden="1" customHeight="1">
      <c r="B5315" s="469"/>
      <c r="C5315" s="460" t="s">
        <v>1730</v>
      </c>
      <c r="D5315" s="461" t="s">
        <v>3392</v>
      </c>
      <c r="E5315" s="647"/>
      <c r="F5315" s="462">
        <v>869000004427</v>
      </c>
      <c r="G5315" s="463" t="s">
        <v>3393</v>
      </c>
      <c r="H5315" s="476">
        <v>900000</v>
      </c>
      <c r="I5315" s="476">
        <v>900000</v>
      </c>
      <c r="J5315" s="463" t="s">
        <v>3377</v>
      </c>
      <c r="K5315" s="465" t="s">
        <v>1729</v>
      </c>
      <c r="L5315" s="491">
        <v>50</v>
      </c>
      <c r="M5315" s="543"/>
    </row>
    <row r="5316" spans="2:13" s="456" customFormat="1" ht="30" hidden="1" customHeight="1">
      <c r="B5316" s="469"/>
      <c r="C5316" s="460" t="s">
        <v>1730</v>
      </c>
      <c r="D5316" s="461" t="s">
        <v>3392</v>
      </c>
      <c r="E5316" s="647"/>
      <c r="F5316" s="462">
        <v>869000004428</v>
      </c>
      <c r="G5316" s="463" t="s">
        <v>3394</v>
      </c>
      <c r="H5316" s="476">
        <v>900000</v>
      </c>
      <c r="I5316" s="476">
        <v>900000</v>
      </c>
      <c r="J5316" s="463" t="s">
        <v>3377</v>
      </c>
      <c r="K5316" s="465" t="s">
        <v>1729</v>
      </c>
      <c r="L5316" s="491">
        <v>50</v>
      </c>
      <c r="M5316" s="543"/>
    </row>
    <row r="5317" spans="2:13" s="456" customFormat="1" ht="30" hidden="1" customHeight="1">
      <c r="B5317" s="469"/>
      <c r="C5317" s="460" t="s">
        <v>1730</v>
      </c>
      <c r="D5317" s="461" t="s">
        <v>3392</v>
      </c>
      <c r="E5317" s="647"/>
      <c r="F5317" s="462">
        <v>869000004432</v>
      </c>
      <c r="G5317" s="463" t="s">
        <v>3395</v>
      </c>
      <c r="H5317" s="476">
        <v>900000</v>
      </c>
      <c r="I5317" s="476">
        <v>900000</v>
      </c>
      <c r="J5317" s="463" t="s">
        <v>3377</v>
      </c>
      <c r="K5317" s="465" t="s">
        <v>1729</v>
      </c>
      <c r="L5317" s="491">
        <v>50</v>
      </c>
      <c r="M5317" s="543"/>
    </row>
    <row r="5318" spans="2:13" s="456" customFormat="1" ht="30" hidden="1" customHeight="1">
      <c r="B5318" s="469"/>
      <c r="C5318" s="460" t="s">
        <v>1730</v>
      </c>
      <c r="D5318" s="461" t="s">
        <v>3392</v>
      </c>
      <c r="E5318" s="647"/>
      <c r="F5318" s="462">
        <v>869000004433</v>
      </c>
      <c r="G5318" s="463" t="s">
        <v>3396</v>
      </c>
      <c r="H5318" s="476">
        <v>900000</v>
      </c>
      <c r="I5318" s="476">
        <v>900000</v>
      </c>
      <c r="J5318" s="463" t="s">
        <v>3377</v>
      </c>
      <c r="K5318" s="465" t="s">
        <v>1729</v>
      </c>
      <c r="L5318" s="491">
        <v>50</v>
      </c>
      <c r="M5318" s="543"/>
    </row>
    <row r="5319" spans="2:13" s="456" customFormat="1" ht="30" hidden="1" customHeight="1">
      <c r="B5319" s="469"/>
      <c r="C5319" s="460" t="s">
        <v>1730</v>
      </c>
      <c r="D5319" s="461" t="s">
        <v>3397</v>
      </c>
      <c r="E5319" s="647"/>
      <c r="F5319" s="462">
        <v>869000004434</v>
      </c>
      <c r="G5319" s="463" t="s">
        <v>3398</v>
      </c>
      <c r="H5319" s="476">
        <v>800000</v>
      </c>
      <c r="I5319" s="476">
        <v>800000</v>
      </c>
      <c r="J5319" s="463" t="s">
        <v>3377</v>
      </c>
      <c r="K5319" s="465" t="s">
        <v>1729</v>
      </c>
      <c r="L5319" s="491">
        <v>60</v>
      </c>
      <c r="M5319" s="543"/>
    </row>
    <row r="5320" spans="2:13" s="456" customFormat="1" ht="30" hidden="1" customHeight="1">
      <c r="B5320" s="469"/>
      <c r="C5320" s="460" t="s">
        <v>1730</v>
      </c>
      <c r="D5320" s="461" t="s">
        <v>3397</v>
      </c>
      <c r="E5320" s="647"/>
      <c r="F5320" s="462">
        <v>869000004435</v>
      </c>
      <c r="G5320" s="463" t="s">
        <v>3399</v>
      </c>
      <c r="H5320" s="476">
        <v>800000</v>
      </c>
      <c r="I5320" s="476">
        <v>800000</v>
      </c>
      <c r="J5320" s="463" t="s">
        <v>3377</v>
      </c>
      <c r="K5320" s="465" t="s">
        <v>1729</v>
      </c>
      <c r="L5320" s="491">
        <v>60</v>
      </c>
      <c r="M5320" s="543"/>
    </row>
    <row r="5321" spans="2:13" s="456" customFormat="1" ht="30" hidden="1" customHeight="1">
      <c r="B5321" s="469"/>
      <c r="C5321" s="460" t="s">
        <v>1730</v>
      </c>
      <c r="D5321" s="461" t="s">
        <v>3397</v>
      </c>
      <c r="E5321" s="647"/>
      <c r="F5321" s="462">
        <v>869000004436</v>
      </c>
      <c r="G5321" s="463" t="s">
        <v>3400</v>
      </c>
      <c r="H5321" s="476">
        <v>800000</v>
      </c>
      <c r="I5321" s="476">
        <v>800000</v>
      </c>
      <c r="J5321" s="463" t="s">
        <v>3377</v>
      </c>
      <c r="K5321" s="465" t="s">
        <v>1729</v>
      </c>
      <c r="L5321" s="491">
        <v>60</v>
      </c>
      <c r="M5321" s="543"/>
    </row>
    <row r="5322" spans="2:13" s="456" customFormat="1" ht="30" hidden="1" customHeight="1">
      <c r="B5322" s="469"/>
      <c r="C5322" s="460" t="s">
        <v>1730</v>
      </c>
      <c r="D5322" s="461" t="s">
        <v>3397</v>
      </c>
      <c r="E5322" s="647"/>
      <c r="F5322" s="462">
        <v>869000004437</v>
      </c>
      <c r="G5322" s="463" t="s">
        <v>3401</v>
      </c>
      <c r="H5322" s="476">
        <v>800000</v>
      </c>
      <c r="I5322" s="476">
        <v>800000</v>
      </c>
      <c r="J5322" s="463" t="s">
        <v>3377</v>
      </c>
      <c r="K5322" s="465" t="s">
        <v>1729</v>
      </c>
      <c r="L5322" s="491">
        <v>60</v>
      </c>
      <c r="M5322" s="543"/>
    </row>
    <row r="5323" spans="2:13" s="456" customFormat="1" ht="30" hidden="1" customHeight="1">
      <c r="B5323" s="469"/>
      <c r="C5323" s="460" t="s">
        <v>1730</v>
      </c>
      <c r="D5323" s="461" t="s">
        <v>3397</v>
      </c>
      <c r="E5323" s="647"/>
      <c r="F5323" s="462">
        <v>869000004438</v>
      </c>
      <c r="G5323" s="463" t="s">
        <v>3402</v>
      </c>
      <c r="H5323" s="476">
        <v>800000</v>
      </c>
      <c r="I5323" s="476">
        <v>800000</v>
      </c>
      <c r="J5323" s="463" t="s">
        <v>3377</v>
      </c>
      <c r="K5323" s="465" t="s">
        <v>1729</v>
      </c>
      <c r="L5323" s="491">
        <v>60</v>
      </c>
      <c r="M5323" s="543"/>
    </row>
    <row r="5324" spans="2:13" s="456" customFormat="1" ht="30" hidden="1" customHeight="1">
      <c r="B5324" s="469"/>
      <c r="C5324" s="460" t="s">
        <v>1730</v>
      </c>
      <c r="D5324" s="461" t="s">
        <v>3397</v>
      </c>
      <c r="E5324" s="647"/>
      <c r="F5324" s="462">
        <v>869000004439</v>
      </c>
      <c r="G5324" s="463" t="s">
        <v>3403</v>
      </c>
      <c r="H5324" s="476">
        <v>800000</v>
      </c>
      <c r="I5324" s="476">
        <v>800000</v>
      </c>
      <c r="J5324" s="463" t="s">
        <v>3377</v>
      </c>
      <c r="K5324" s="465" t="s">
        <v>1729</v>
      </c>
      <c r="L5324" s="491">
        <v>60</v>
      </c>
      <c r="M5324" s="543"/>
    </row>
    <row r="5325" spans="2:13" s="456" customFormat="1" ht="30" hidden="1" customHeight="1">
      <c r="B5325" s="469"/>
      <c r="C5325" s="460" t="s">
        <v>1730</v>
      </c>
      <c r="D5325" s="461" t="s">
        <v>3404</v>
      </c>
      <c r="E5325" s="647"/>
      <c r="F5325" s="462">
        <v>869000004440</v>
      </c>
      <c r="G5325" s="463" t="s">
        <v>3405</v>
      </c>
      <c r="H5325" s="476">
        <v>1000000</v>
      </c>
      <c r="I5325" s="476">
        <v>1000000</v>
      </c>
      <c r="J5325" s="463" t="s">
        <v>3377</v>
      </c>
      <c r="K5325" s="465" t="s">
        <v>1729</v>
      </c>
      <c r="L5325" s="491">
        <v>60</v>
      </c>
      <c r="M5325" s="543"/>
    </row>
    <row r="5326" spans="2:13" s="456" customFormat="1" ht="30" hidden="1" customHeight="1">
      <c r="B5326" s="469"/>
      <c r="C5326" s="460" t="s">
        <v>1730</v>
      </c>
      <c r="D5326" s="461" t="s">
        <v>1728</v>
      </c>
      <c r="E5326" s="647"/>
      <c r="F5326" s="462">
        <v>869000004441</v>
      </c>
      <c r="G5326" s="463" t="s">
        <v>3406</v>
      </c>
      <c r="H5326" s="476">
        <v>389900</v>
      </c>
      <c r="I5326" s="476">
        <v>389900</v>
      </c>
      <c r="J5326" s="463" t="s">
        <v>3377</v>
      </c>
      <c r="K5326" s="465" t="s">
        <v>1729</v>
      </c>
      <c r="L5326" s="491">
        <v>17.5</v>
      </c>
      <c r="M5326" s="543"/>
    </row>
    <row r="5327" spans="2:13" s="456" customFormat="1" ht="30" hidden="1" customHeight="1">
      <c r="B5327" s="469"/>
      <c r="C5327" s="460" t="s">
        <v>1730</v>
      </c>
      <c r="D5327" s="461" t="s">
        <v>3375</v>
      </c>
      <c r="E5327" s="647"/>
      <c r="F5327" s="462">
        <v>869000004514</v>
      </c>
      <c r="G5327" s="463" t="s">
        <v>3407</v>
      </c>
      <c r="H5327" s="476">
        <v>874547.19999999995</v>
      </c>
      <c r="I5327" s="476">
        <v>874547.19999999995</v>
      </c>
      <c r="J5327" s="463" t="s">
        <v>3377</v>
      </c>
      <c r="K5327" s="465" t="s">
        <v>1729</v>
      </c>
      <c r="L5327" s="491">
        <v>60</v>
      </c>
      <c r="M5327" s="543"/>
    </row>
    <row r="5328" spans="2:13" s="456" customFormat="1" ht="30" hidden="1" customHeight="1">
      <c r="B5328" s="469"/>
      <c r="C5328" s="460" t="s">
        <v>1730</v>
      </c>
      <c r="D5328" s="461" t="s">
        <v>3408</v>
      </c>
      <c r="E5328" s="647"/>
      <c r="F5328" s="462">
        <v>869000040910</v>
      </c>
      <c r="G5328" s="463" t="s">
        <v>3409</v>
      </c>
      <c r="H5328" s="476">
        <v>160000</v>
      </c>
      <c r="I5328" s="476">
        <v>160000</v>
      </c>
      <c r="J5328" s="463" t="s">
        <v>3377</v>
      </c>
      <c r="K5328" s="465" t="s">
        <v>1729</v>
      </c>
      <c r="L5328" s="491">
        <v>70</v>
      </c>
      <c r="M5328" s="543"/>
    </row>
    <row r="5329" spans="2:13" s="456" customFormat="1" ht="30" hidden="1" customHeight="1">
      <c r="B5329" s="469"/>
      <c r="C5329" s="460" t="s">
        <v>1730</v>
      </c>
      <c r="D5329" s="461" t="s">
        <v>3410</v>
      </c>
      <c r="E5329" s="647"/>
      <c r="F5329" s="462">
        <v>869000040911</v>
      </c>
      <c r="G5329" s="463" t="s">
        <v>3411</v>
      </c>
      <c r="H5329" s="476">
        <v>350000</v>
      </c>
      <c r="I5329" s="476">
        <v>350000</v>
      </c>
      <c r="J5329" s="463" t="s">
        <v>3377</v>
      </c>
      <c r="K5329" s="465" t="s">
        <v>1729</v>
      </c>
      <c r="L5329" s="491">
        <v>70</v>
      </c>
      <c r="M5329" s="543"/>
    </row>
    <row r="5330" spans="2:13" s="456" customFormat="1" ht="30" hidden="1" customHeight="1">
      <c r="B5330" s="469"/>
      <c r="C5330" s="460" t="s">
        <v>1730</v>
      </c>
      <c r="D5330" s="461" t="s">
        <v>3412</v>
      </c>
      <c r="E5330" s="647"/>
      <c r="F5330" s="462">
        <v>869000040913</v>
      </c>
      <c r="G5330" s="463" t="s">
        <v>3413</v>
      </c>
      <c r="H5330" s="476">
        <v>800000</v>
      </c>
      <c r="I5330" s="476">
        <v>800000</v>
      </c>
      <c r="J5330" s="463" t="s">
        <v>3377</v>
      </c>
      <c r="K5330" s="465" t="s">
        <v>1729</v>
      </c>
      <c r="L5330" s="491">
        <v>70</v>
      </c>
      <c r="M5330" s="543"/>
    </row>
    <row r="5331" spans="2:13" s="456" customFormat="1" ht="30" hidden="1" customHeight="1">
      <c r="B5331" s="469"/>
      <c r="C5331" s="460" t="s">
        <v>1730</v>
      </c>
      <c r="D5331" s="461" t="s">
        <v>3414</v>
      </c>
      <c r="E5331" s="647"/>
      <c r="F5331" s="462">
        <v>869000068867</v>
      </c>
      <c r="G5331" s="463" t="s">
        <v>3415</v>
      </c>
      <c r="H5331" s="476">
        <v>270000</v>
      </c>
      <c r="I5331" s="476">
        <v>270000</v>
      </c>
      <c r="J5331" s="463" t="s">
        <v>3377</v>
      </c>
      <c r="K5331" s="465" t="s">
        <v>1729</v>
      </c>
      <c r="L5331" s="491">
        <v>30.6</v>
      </c>
      <c r="M5331" s="543"/>
    </row>
    <row r="5332" spans="2:13" s="456" customFormat="1" ht="30" hidden="1" customHeight="1">
      <c r="B5332" s="469"/>
      <c r="C5332" s="460" t="s">
        <v>1730</v>
      </c>
      <c r="D5332" s="461" t="s">
        <v>3414</v>
      </c>
      <c r="E5332" s="647"/>
      <c r="F5332" s="462">
        <v>869000069525</v>
      </c>
      <c r="G5332" s="463" t="s">
        <v>3416</v>
      </c>
      <c r="H5332" s="476">
        <v>270000</v>
      </c>
      <c r="I5332" s="476">
        <v>270000</v>
      </c>
      <c r="J5332" s="463" t="s">
        <v>3377</v>
      </c>
      <c r="K5332" s="465" t="s">
        <v>1729</v>
      </c>
      <c r="L5332" s="491">
        <v>30.6</v>
      </c>
      <c r="M5332" s="543"/>
    </row>
    <row r="5333" spans="2:13" s="456" customFormat="1" ht="30" hidden="1" customHeight="1">
      <c r="B5333" s="469"/>
      <c r="C5333" s="460" t="s">
        <v>1730</v>
      </c>
      <c r="D5333" s="461" t="s">
        <v>3414</v>
      </c>
      <c r="E5333" s="647"/>
      <c r="F5333" s="462">
        <v>869000069526</v>
      </c>
      <c r="G5333" s="463" t="s">
        <v>3417</v>
      </c>
      <c r="H5333" s="476">
        <v>270000</v>
      </c>
      <c r="I5333" s="476">
        <v>270000</v>
      </c>
      <c r="J5333" s="463" t="s">
        <v>3377</v>
      </c>
      <c r="K5333" s="465" t="s">
        <v>1729</v>
      </c>
      <c r="L5333" s="491">
        <v>30.6</v>
      </c>
      <c r="M5333" s="543"/>
    </row>
    <row r="5334" spans="2:13" s="456" customFormat="1" ht="30" hidden="1" customHeight="1">
      <c r="B5334" s="469"/>
      <c r="C5334" s="460" t="s">
        <v>1730</v>
      </c>
      <c r="D5334" s="461" t="s">
        <v>3418</v>
      </c>
      <c r="E5334" s="647"/>
      <c r="F5334" s="462">
        <v>869000072916</v>
      </c>
      <c r="G5334" s="463" t="s">
        <v>3419</v>
      </c>
      <c r="H5334" s="476">
        <v>382367</v>
      </c>
      <c r="I5334" s="476">
        <v>382367</v>
      </c>
      <c r="J5334" s="463" t="s">
        <v>3377</v>
      </c>
      <c r="K5334" s="465" t="s">
        <v>1729</v>
      </c>
      <c r="L5334" s="491">
        <v>3.1</v>
      </c>
      <c r="M5334" s="543"/>
    </row>
    <row r="5335" spans="2:13" s="456" customFormat="1" ht="30" hidden="1" customHeight="1">
      <c r="B5335" s="469"/>
      <c r="C5335" s="460" t="s">
        <v>1730</v>
      </c>
      <c r="D5335" s="461" t="s">
        <v>3420</v>
      </c>
      <c r="E5335" s="647"/>
      <c r="F5335" s="462">
        <v>869000104449</v>
      </c>
      <c r="G5335" s="463" t="s">
        <v>3421</v>
      </c>
      <c r="H5335" s="476">
        <v>1200000</v>
      </c>
      <c r="I5335" s="476">
        <v>1200000</v>
      </c>
      <c r="J5335" s="463" t="s">
        <v>3377</v>
      </c>
      <c r="K5335" s="465" t="s">
        <v>1729</v>
      </c>
      <c r="L5335" s="491">
        <v>60</v>
      </c>
      <c r="M5335" s="543"/>
    </row>
    <row r="5336" spans="2:13" s="456" customFormat="1" ht="30" hidden="1" customHeight="1">
      <c r="B5336" s="469"/>
      <c r="C5336" s="460" t="s">
        <v>1730</v>
      </c>
      <c r="D5336" s="461" t="s">
        <v>3420</v>
      </c>
      <c r="E5336" s="647"/>
      <c r="F5336" s="462">
        <v>869000104450</v>
      </c>
      <c r="G5336" s="463" t="s">
        <v>3422</v>
      </c>
      <c r="H5336" s="476">
        <v>1200000</v>
      </c>
      <c r="I5336" s="476">
        <v>1200000</v>
      </c>
      <c r="J5336" s="463" t="s">
        <v>3377</v>
      </c>
      <c r="K5336" s="465" t="s">
        <v>1729</v>
      </c>
      <c r="L5336" s="491">
        <v>60</v>
      </c>
      <c r="M5336" s="543"/>
    </row>
    <row r="5337" spans="2:13" s="456" customFormat="1" ht="30" hidden="1" customHeight="1">
      <c r="B5337" s="469"/>
      <c r="C5337" s="460" t="s">
        <v>1730</v>
      </c>
      <c r="D5337" s="461" t="s">
        <v>3420</v>
      </c>
      <c r="E5337" s="647"/>
      <c r="F5337" s="462">
        <v>869000104451</v>
      </c>
      <c r="G5337" s="463" t="s">
        <v>3423</v>
      </c>
      <c r="H5337" s="476">
        <v>1200000</v>
      </c>
      <c r="I5337" s="476">
        <v>1200000</v>
      </c>
      <c r="J5337" s="463" t="s">
        <v>3377</v>
      </c>
      <c r="K5337" s="465" t="s">
        <v>1729</v>
      </c>
      <c r="L5337" s="491">
        <v>60</v>
      </c>
      <c r="M5337" s="543"/>
    </row>
    <row r="5338" spans="2:13" s="456" customFormat="1" ht="30" hidden="1" customHeight="1">
      <c r="B5338" s="469"/>
      <c r="C5338" s="460" t="s">
        <v>1730</v>
      </c>
      <c r="D5338" s="461" t="s">
        <v>3424</v>
      </c>
      <c r="E5338" s="647"/>
      <c r="F5338" s="462">
        <v>869000001744</v>
      </c>
      <c r="G5338" s="463" t="s">
        <v>3425</v>
      </c>
      <c r="H5338" s="476">
        <v>1299000</v>
      </c>
      <c r="I5338" s="476">
        <v>1299000</v>
      </c>
      <c r="J5338" s="463" t="s">
        <v>3377</v>
      </c>
      <c r="K5338" s="465" t="s">
        <v>1729</v>
      </c>
      <c r="L5338" s="491">
        <v>0.61899999999999999</v>
      </c>
      <c r="M5338" s="543"/>
    </row>
    <row r="5339" spans="2:13" s="456" customFormat="1" ht="30" hidden="1" customHeight="1">
      <c r="B5339" s="469"/>
      <c r="C5339" s="460" t="s">
        <v>1730</v>
      </c>
      <c r="D5339" s="461" t="s">
        <v>3426</v>
      </c>
      <c r="E5339" s="647"/>
      <c r="F5339" s="462">
        <v>869000001745</v>
      </c>
      <c r="G5339" s="463" t="s">
        <v>3427</v>
      </c>
      <c r="H5339" s="476">
        <v>841415</v>
      </c>
      <c r="I5339" s="476">
        <v>841415</v>
      </c>
      <c r="J5339" s="463" t="s">
        <v>3377</v>
      </c>
      <c r="K5339" s="465" t="s">
        <v>1729</v>
      </c>
      <c r="L5339" s="491">
        <v>6.8</v>
      </c>
      <c r="M5339" s="543"/>
    </row>
    <row r="5340" spans="2:13" s="456" customFormat="1" ht="30" hidden="1" customHeight="1">
      <c r="B5340" s="469"/>
      <c r="C5340" s="460" t="s">
        <v>1730</v>
      </c>
      <c r="D5340" s="461" t="s">
        <v>3428</v>
      </c>
      <c r="E5340" s="647"/>
      <c r="F5340" s="462">
        <v>869000001747</v>
      </c>
      <c r="G5340" s="463" t="s">
        <v>3429</v>
      </c>
      <c r="H5340" s="476">
        <v>999000</v>
      </c>
      <c r="I5340" s="476">
        <v>999000</v>
      </c>
      <c r="J5340" s="463" t="s">
        <v>3377</v>
      </c>
      <c r="K5340" s="465" t="s">
        <v>1729</v>
      </c>
      <c r="L5340" s="491">
        <v>6.8</v>
      </c>
      <c r="M5340" s="543"/>
    </row>
    <row r="5341" spans="2:13" s="456" customFormat="1" ht="30" hidden="1" customHeight="1">
      <c r="B5341" s="469"/>
      <c r="C5341" s="460" t="s">
        <v>1730</v>
      </c>
      <c r="D5341" s="461" t="s">
        <v>1728</v>
      </c>
      <c r="E5341" s="647"/>
      <c r="F5341" s="462">
        <v>869000005624</v>
      </c>
      <c r="G5341" s="463" t="s">
        <v>3430</v>
      </c>
      <c r="H5341" s="476">
        <v>1079900</v>
      </c>
      <c r="I5341" s="476">
        <v>1079900</v>
      </c>
      <c r="J5341" s="463" t="s">
        <v>3377</v>
      </c>
      <c r="K5341" s="465" t="s">
        <v>1729</v>
      </c>
      <c r="L5341" s="491">
        <v>6.8</v>
      </c>
      <c r="M5341" s="543"/>
    </row>
    <row r="5342" spans="2:13" s="456" customFormat="1" ht="30" hidden="1" customHeight="1">
      <c r="B5342" s="469"/>
      <c r="C5342" s="460" t="s">
        <v>1730</v>
      </c>
      <c r="D5342" s="461" t="s">
        <v>1728</v>
      </c>
      <c r="E5342" s="647"/>
      <c r="F5342" s="462">
        <v>869000005625</v>
      </c>
      <c r="G5342" s="463" t="s">
        <v>3431</v>
      </c>
      <c r="H5342" s="476">
        <v>1079900</v>
      </c>
      <c r="I5342" s="476">
        <v>1079900</v>
      </c>
      <c r="J5342" s="463" t="s">
        <v>3377</v>
      </c>
      <c r="K5342" s="465" t="s">
        <v>1729</v>
      </c>
      <c r="L5342" s="491">
        <v>6.8</v>
      </c>
      <c r="M5342" s="543"/>
    </row>
    <row r="5343" spans="2:13" s="456" customFormat="1" ht="30" hidden="1" customHeight="1">
      <c r="B5343" s="469"/>
      <c r="C5343" s="460" t="s">
        <v>1730</v>
      </c>
      <c r="D5343" s="461" t="s">
        <v>1728</v>
      </c>
      <c r="E5343" s="647"/>
      <c r="F5343" s="462">
        <v>869000005626</v>
      </c>
      <c r="G5343" s="463" t="s">
        <v>3432</v>
      </c>
      <c r="H5343" s="476">
        <v>1079900</v>
      </c>
      <c r="I5343" s="476">
        <v>1079900</v>
      </c>
      <c r="J5343" s="463" t="s">
        <v>3377</v>
      </c>
      <c r="K5343" s="465" t="s">
        <v>1729</v>
      </c>
      <c r="L5343" s="491">
        <v>6.3</v>
      </c>
      <c r="M5343" s="543"/>
    </row>
    <row r="5344" spans="2:13" s="456" customFormat="1" ht="15" hidden="1" customHeight="1">
      <c r="B5344" s="469"/>
      <c r="C5344" s="460" t="s">
        <v>1730</v>
      </c>
      <c r="D5344" s="461" t="s">
        <v>3433</v>
      </c>
      <c r="E5344" s="647"/>
      <c r="F5344" s="462">
        <v>869000000911</v>
      </c>
      <c r="G5344" s="463" t="s">
        <v>3434</v>
      </c>
      <c r="H5344" s="476">
        <v>159870</v>
      </c>
      <c r="I5344" s="476">
        <v>159870</v>
      </c>
      <c r="J5344" s="463" t="s">
        <v>3377</v>
      </c>
      <c r="K5344" s="465" t="s">
        <v>1709</v>
      </c>
      <c r="L5344" s="491">
        <v>150</v>
      </c>
      <c r="M5344" s="543"/>
    </row>
    <row r="5345" spans="2:13" s="456" customFormat="1" ht="15" hidden="1" customHeight="1">
      <c r="B5345" s="469"/>
      <c r="C5345" s="460" t="s">
        <v>1730</v>
      </c>
      <c r="D5345" s="461" t="s">
        <v>3435</v>
      </c>
      <c r="E5345" s="647"/>
      <c r="F5345" s="462">
        <v>869000001666</v>
      </c>
      <c r="G5345" s="463" t="s">
        <v>3436</v>
      </c>
      <c r="H5345" s="476">
        <v>100000</v>
      </c>
      <c r="I5345" s="476">
        <v>100000</v>
      </c>
      <c r="J5345" s="463" t="s">
        <v>3377</v>
      </c>
      <c r="K5345" s="465" t="s">
        <v>1709</v>
      </c>
      <c r="L5345" s="491">
        <v>168</v>
      </c>
      <c r="M5345" s="543"/>
    </row>
    <row r="5346" spans="2:13" s="456" customFormat="1" ht="15" hidden="1" customHeight="1">
      <c r="B5346" s="469"/>
      <c r="C5346" s="460" t="s">
        <v>1730</v>
      </c>
      <c r="D5346" s="461" t="s">
        <v>3437</v>
      </c>
      <c r="E5346" s="647"/>
      <c r="F5346" s="462">
        <v>869000001708</v>
      </c>
      <c r="G5346" s="463" t="s">
        <v>3438</v>
      </c>
      <c r="H5346" s="476">
        <v>70000</v>
      </c>
      <c r="I5346" s="476">
        <v>70000</v>
      </c>
      <c r="J5346" s="463" t="s">
        <v>3377</v>
      </c>
      <c r="K5346" s="465" t="s">
        <v>1709</v>
      </c>
      <c r="L5346" s="491">
        <v>50</v>
      </c>
      <c r="M5346" s="543"/>
    </row>
    <row r="5347" spans="2:13" s="456" customFormat="1" ht="15" hidden="1" customHeight="1">
      <c r="B5347" s="469"/>
      <c r="C5347" s="460" t="s">
        <v>1730</v>
      </c>
      <c r="D5347" s="461" t="s">
        <v>3439</v>
      </c>
      <c r="E5347" s="647"/>
      <c r="F5347" s="462">
        <v>869000003376</v>
      </c>
      <c r="G5347" s="463" t="s">
        <v>3440</v>
      </c>
      <c r="H5347" s="476">
        <v>165607.47</v>
      </c>
      <c r="I5347" s="476">
        <v>165607.47</v>
      </c>
      <c r="J5347" s="463" t="s">
        <v>3377</v>
      </c>
      <c r="K5347" s="465" t="s">
        <v>1709</v>
      </c>
      <c r="L5347" s="491">
        <v>40</v>
      </c>
      <c r="M5347" s="543"/>
    </row>
    <row r="5348" spans="2:13" s="456" customFormat="1" ht="15" hidden="1" customHeight="1">
      <c r="B5348" s="469"/>
      <c r="C5348" s="460" t="s">
        <v>1730</v>
      </c>
      <c r="D5348" s="461" t="s">
        <v>3439</v>
      </c>
      <c r="E5348" s="647"/>
      <c r="F5348" s="462">
        <v>869000003378</v>
      </c>
      <c r="G5348" s="463" t="s">
        <v>3441</v>
      </c>
      <c r="H5348" s="476">
        <v>165607.48000000001</v>
      </c>
      <c r="I5348" s="476">
        <v>165607.48000000001</v>
      </c>
      <c r="J5348" s="463" t="s">
        <v>3377</v>
      </c>
      <c r="K5348" s="465" t="s">
        <v>1709</v>
      </c>
      <c r="L5348" s="491">
        <v>40</v>
      </c>
      <c r="M5348" s="543"/>
    </row>
    <row r="5349" spans="2:13" s="456" customFormat="1" ht="15" hidden="1" customHeight="1">
      <c r="B5349" s="469"/>
      <c r="C5349" s="460" t="s">
        <v>1730</v>
      </c>
      <c r="D5349" s="461" t="s">
        <v>3439</v>
      </c>
      <c r="E5349" s="647"/>
      <c r="F5349" s="462">
        <v>869000003380</v>
      </c>
      <c r="G5349" s="463" t="s">
        <v>3442</v>
      </c>
      <c r="H5349" s="476">
        <v>165607.47</v>
      </c>
      <c r="I5349" s="476">
        <v>165607.47</v>
      </c>
      <c r="J5349" s="463" t="s">
        <v>3377</v>
      </c>
      <c r="K5349" s="465" t="s">
        <v>1709</v>
      </c>
      <c r="L5349" s="491">
        <v>40</v>
      </c>
      <c r="M5349" s="543"/>
    </row>
    <row r="5350" spans="2:13" s="456" customFormat="1" ht="15" hidden="1" customHeight="1">
      <c r="B5350" s="469"/>
      <c r="C5350" s="460" t="s">
        <v>1730</v>
      </c>
      <c r="D5350" s="461" t="s">
        <v>3439</v>
      </c>
      <c r="E5350" s="647"/>
      <c r="F5350" s="462">
        <v>869000003382</v>
      </c>
      <c r="G5350" s="463" t="s">
        <v>3443</v>
      </c>
      <c r="H5350" s="476">
        <v>165607.48000000001</v>
      </c>
      <c r="I5350" s="476">
        <v>165607.48000000001</v>
      </c>
      <c r="J5350" s="463" t="s">
        <v>3377</v>
      </c>
      <c r="K5350" s="465" t="s">
        <v>1709</v>
      </c>
      <c r="L5350" s="491">
        <v>40</v>
      </c>
      <c r="M5350" s="543"/>
    </row>
    <row r="5351" spans="2:13" s="456" customFormat="1" ht="15" hidden="1" customHeight="1">
      <c r="B5351" s="469"/>
      <c r="C5351" s="460" t="s">
        <v>1730</v>
      </c>
      <c r="D5351" s="461" t="s">
        <v>3439</v>
      </c>
      <c r="E5351" s="647"/>
      <c r="F5351" s="462">
        <v>869000003385</v>
      </c>
      <c r="G5351" s="463" t="s">
        <v>3444</v>
      </c>
      <c r="H5351" s="476">
        <v>165607.47</v>
      </c>
      <c r="I5351" s="476">
        <v>165607.47</v>
      </c>
      <c r="J5351" s="463" t="s">
        <v>3377</v>
      </c>
      <c r="K5351" s="465" t="s">
        <v>1709</v>
      </c>
      <c r="L5351" s="491">
        <v>40</v>
      </c>
      <c r="M5351" s="543"/>
    </row>
    <row r="5352" spans="2:13" s="456" customFormat="1" ht="15" hidden="1" customHeight="1">
      <c r="B5352" s="469"/>
      <c r="C5352" s="460" t="s">
        <v>1730</v>
      </c>
      <c r="D5352" s="461" t="s">
        <v>3439</v>
      </c>
      <c r="E5352" s="647"/>
      <c r="F5352" s="462">
        <v>869000003386</v>
      </c>
      <c r="G5352" s="463" t="s">
        <v>3445</v>
      </c>
      <c r="H5352" s="476">
        <v>165607.48000000001</v>
      </c>
      <c r="I5352" s="476">
        <v>165607.48000000001</v>
      </c>
      <c r="J5352" s="463" t="s">
        <v>3377</v>
      </c>
      <c r="K5352" s="465" t="s">
        <v>1709</v>
      </c>
      <c r="L5352" s="491">
        <v>40</v>
      </c>
      <c r="M5352" s="543"/>
    </row>
    <row r="5353" spans="2:13" s="456" customFormat="1" ht="15" hidden="1" customHeight="1">
      <c r="B5353" s="469"/>
      <c r="C5353" s="460" t="s">
        <v>1730</v>
      </c>
      <c r="D5353" s="461" t="s">
        <v>1733</v>
      </c>
      <c r="E5353" s="647"/>
      <c r="F5353" s="462">
        <v>869000003452</v>
      </c>
      <c r="G5353" s="463" t="s">
        <v>3446</v>
      </c>
      <c r="H5353" s="476">
        <v>96570.51</v>
      </c>
      <c r="I5353" s="476">
        <v>96570.51</v>
      </c>
      <c r="J5353" s="463" t="s">
        <v>3377</v>
      </c>
      <c r="K5353" s="465" t="s">
        <v>1709</v>
      </c>
      <c r="L5353" s="491">
        <v>15</v>
      </c>
      <c r="M5353" s="543"/>
    </row>
    <row r="5354" spans="2:13" s="456" customFormat="1" ht="15" hidden="1" customHeight="1">
      <c r="B5354" s="469"/>
      <c r="C5354" s="460" t="s">
        <v>1730</v>
      </c>
      <c r="D5354" s="461" t="s">
        <v>1733</v>
      </c>
      <c r="E5354" s="647"/>
      <c r="F5354" s="462">
        <v>869000003454</v>
      </c>
      <c r="G5354" s="463" t="s">
        <v>3447</v>
      </c>
      <c r="H5354" s="476">
        <v>96570.52</v>
      </c>
      <c r="I5354" s="476">
        <v>96570.52</v>
      </c>
      <c r="J5354" s="463" t="s">
        <v>3377</v>
      </c>
      <c r="K5354" s="465" t="s">
        <v>1709</v>
      </c>
      <c r="L5354" s="491">
        <v>15</v>
      </c>
      <c r="M5354" s="543"/>
    </row>
    <row r="5355" spans="2:13" s="456" customFormat="1" ht="15" hidden="1" customHeight="1">
      <c r="B5355" s="469"/>
      <c r="C5355" s="460" t="s">
        <v>1730</v>
      </c>
      <c r="D5355" s="461" t="s">
        <v>1733</v>
      </c>
      <c r="E5355" s="647"/>
      <c r="F5355" s="462">
        <v>869000003456</v>
      </c>
      <c r="G5355" s="463" t="s">
        <v>3448</v>
      </c>
      <c r="H5355" s="476">
        <v>96570.51</v>
      </c>
      <c r="I5355" s="476">
        <v>96570.51</v>
      </c>
      <c r="J5355" s="463" t="s">
        <v>3377</v>
      </c>
      <c r="K5355" s="465" t="s">
        <v>1709</v>
      </c>
      <c r="L5355" s="491">
        <v>15</v>
      </c>
      <c r="M5355" s="543"/>
    </row>
    <row r="5356" spans="2:13" s="456" customFormat="1" ht="15" hidden="1" customHeight="1">
      <c r="B5356" s="469"/>
      <c r="C5356" s="460" t="s">
        <v>1730</v>
      </c>
      <c r="D5356" s="461" t="s">
        <v>1733</v>
      </c>
      <c r="E5356" s="647"/>
      <c r="F5356" s="462">
        <v>869000003457</v>
      </c>
      <c r="G5356" s="463" t="s">
        <v>3449</v>
      </c>
      <c r="H5356" s="476">
        <v>96570.52</v>
      </c>
      <c r="I5356" s="476">
        <v>96570.52</v>
      </c>
      <c r="J5356" s="463" t="s">
        <v>3377</v>
      </c>
      <c r="K5356" s="465" t="s">
        <v>1709</v>
      </c>
      <c r="L5356" s="491">
        <v>15</v>
      </c>
      <c r="M5356" s="543"/>
    </row>
    <row r="5357" spans="2:13" s="456" customFormat="1" ht="15" hidden="1" customHeight="1">
      <c r="B5357" s="469"/>
      <c r="C5357" s="460" t="s">
        <v>1730</v>
      </c>
      <c r="D5357" s="461" t="s">
        <v>1733</v>
      </c>
      <c r="E5357" s="647"/>
      <c r="F5357" s="462">
        <v>869000003459</v>
      </c>
      <c r="G5357" s="463" t="s">
        <v>3450</v>
      </c>
      <c r="H5357" s="476">
        <v>96570.51</v>
      </c>
      <c r="I5357" s="476">
        <v>96570.51</v>
      </c>
      <c r="J5357" s="463" t="s">
        <v>3377</v>
      </c>
      <c r="K5357" s="465" t="s">
        <v>1709</v>
      </c>
      <c r="L5357" s="491">
        <v>15</v>
      </c>
      <c r="M5357" s="543"/>
    </row>
    <row r="5358" spans="2:13" s="456" customFormat="1" ht="15" hidden="1" customHeight="1">
      <c r="B5358" s="469"/>
      <c r="C5358" s="460" t="s">
        <v>1730</v>
      </c>
      <c r="D5358" s="461" t="s">
        <v>1733</v>
      </c>
      <c r="E5358" s="647"/>
      <c r="F5358" s="462">
        <v>869000003461</v>
      </c>
      <c r="G5358" s="463" t="s">
        <v>3451</v>
      </c>
      <c r="H5358" s="476">
        <v>96570.52</v>
      </c>
      <c r="I5358" s="476">
        <v>96570.52</v>
      </c>
      <c r="J5358" s="463" t="s">
        <v>3377</v>
      </c>
      <c r="K5358" s="465" t="s">
        <v>1709</v>
      </c>
      <c r="L5358" s="491">
        <v>15</v>
      </c>
      <c r="M5358" s="543"/>
    </row>
    <row r="5359" spans="2:13" s="456" customFormat="1" ht="15" hidden="1" customHeight="1">
      <c r="B5359" s="469"/>
      <c r="C5359" s="460" t="s">
        <v>1730</v>
      </c>
      <c r="D5359" s="461" t="s">
        <v>1733</v>
      </c>
      <c r="E5359" s="647"/>
      <c r="F5359" s="462">
        <v>869000003463</v>
      </c>
      <c r="G5359" s="463" t="s">
        <v>3452</v>
      </c>
      <c r="H5359" s="476">
        <v>96570.51</v>
      </c>
      <c r="I5359" s="476">
        <v>96570.51</v>
      </c>
      <c r="J5359" s="463" t="s">
        <v>3377</v>
      </c>
      <c r="K5359" s="465" t="s">
        <v>1709</v>
      </c>
      <c r="L5359" s="491">
        <v>15</v>
      </c>
      <c r="M5359" s="543"/>
    </row>
    <row r="5360" spans="2:13" s="456" customFormat="1" ht="15" hidden="1" customHeight="1">
      <c r="B5360" s="469"/>
      <c r="C5360" s="460" t="s">
        <v>1730</v>
      </c>
      <c r="D5360" s="461" t="s">
        <v>1733</v>
      </c>
      <c r="E5360" s="647"/>
      <c r="F5360" s="462">
        <v>869000003464</v>
      </c>
      <c r="G5360" s="463" t="s">
        <v>3453</v>
      </c>
      <c r="H5360" s="476">
        <v>96570.52</v>
      </c>
      <c r="I5360" s="476">
        <v>96570.52</v>
      </c>
      <c r="J5360" s="463" t="s">
        <v>3377</v>
      </c>
      <c r="K5360" s="465" t="s">
        <v>1709</v>
      </c>
      <c r="L5360" s="491">
        <v>15</v>
      </c>
      <c r="M5360" s="543"/>
    </row>
    <row r="5361" spans="2:13" s="456" customFormat="1" ht="15" hidden="1" customHeight="1">
      <c r="B5361" s="469"/>
      <c r="C5361" s="460" t="s">
        <v>1730</v>
      </c>
      <c r="D5361" s="461" t="s">
        <v>3454</v>
      </c>
      <c r="E5361" s="647"/>
      <c r="F5361" s="462">
        <v>869000003564</v>
      </c>
      <c r="G5361" s="463" t="s">
        <v>3455</v>
      </c>
      <c r="H5361" s="476">
        <v>348000</v>
      </c>
      <c r="I5361" s="476">
        <v>348000</v>
      </c>
      <c r="J5361" s="463" t="s">
        <v>3377</v>
      </c>
      <c r="K5361" s="465" t="s">
        <v>1709</v>
      </c>
      <c r="L5361" s="491">
        <v>17.7</v>
      </c>
      <c r="M5361" s="543"/>
    </row>
    <row r="5362" spans="2:13" s="456" customFormat="1" ht="15" hidden="1" customHeight="1">
      <c r="B5362" s="469"/>
      <c r="C5362" s="460" t="s">
        <v>1730</v>
      </c>
      <c r="D5362" s="461" t="s">
        <v>3454</v>
      </c>
      <c r="E5362" s="647"/>
      <c r="F5362" s="462">
        <v>869000003569</v>
      </c>
      <c r="G5362" s="463" t="s">
        <v>3456</v>
      </c>
      <c r="H5362" s="476">
        <v>348000</v>
      </c>
      <c r="I5362" s="476">
        <v>348000</v>
      </c>
      <c r="J5362" s="463" t="s">
        <v>3377</v>
      </c>
      <c r="K5362" s="465" t="s">
        <v>1709</v>
      </c>
      <c r="L5362" s="491">
        <v>17.7</v>
      </c>
      <c r="M5362" s="543"/>
    </row>
    <row r="5363" spans="2:13" s="456" customFormat="1" ht="15" hidden="1" customHeight="1">
      <c r="B5363" s="469"/>
      <c r="C5363" s="460" t="s">
        <v>1730</v>
      </c>
      <c r="D5363" s="461" t="s">
        <v>3454</v>
      </c>
      <c r="E5363" s="647"/>
      <c r="F5363" s="462">
        <v>869000003602</v>
      </c>
      <c r="G5363" s="463" t="s">
        <v>3457</v>
      </c>
      <c r="H5363" s="476">
        <v>348000</v>
      </c>
      <c r="I5363" s="476">
        <v>348000</v>
      </c>
      <c r="J5363" s="463" t="s">
        <v>3377</v>
      </c>
      <c r="K5363" s="465" t="s">
        <v>1709</v>
      </c>
      <c r="L5363" s="491">
        <v>17.7</v>
      </c>
      <c r="M5363" s="543"/>
    </row>
    <row r="5364" spans="2:13" s="456" customFormat="1" ht="15" hidden="1" customHeight="1">
      <c r="B5364" s="469"/>
      <c r="C5364" s="460" t="s">
        <v>1730</v>
      </c>
      <c r="D5364" s="461" t="s">
        <v>3454</v>
      </c>
      <c r="E5364" s="647"/>
      <c r="F5364" s="462">
        <v>869000003612</v>
      </c>
      <c r="G5364" s="463" t="s">
        <v>3458</v>
      </c>
      <c r="H5364" s="476">
        <v>348000</v>
      </c>
      <c r="I5364" s="476">
        <v>348000</v>
      </c>
      <c r="J5364" s="463" t="s">
        <v>3377</v>
      </c>
      <c r="K5364" s="465" t="s">
        <v>1709</v>
      </c>
      <c r="L5364" s="491">
        <v>17.7</v>
      </c>
      <c r="M5364" s="543"/>
    </row>
    <row r="5365" spans="2:13" s="456" customFormat="1" ht="15" hidden="1" customHeight="1">
      <c r="B5365" s="469"/>
      <c r="C5365" s="460" t="s">
        <v>1730</v>
      </c>
      <c r="D5365" s="461" t="s">
        <v>3459</v>
      </c>
      <c r="E5365" s="647"/>
      <c r="F5365" s="462">
        <v>869000004397</v>
      </c>
      <c r="G5365" s="463" t="s">
        <v>3460</v>
      </c>
      <c r="H5365" s="476">
        <v>375000</v>
      </c>
      <c r="I5365" s="476">
        <v>375000</v>
      </c>
      <c r="J5365" s="463" t="s">
        <v>3377</v>
      </c>
      <c r="K5365" s="465" t="s">
        <v>1709</v>
      </c>
      <c r="L5365" s="491">
        <v>19.399999999999999</v>
      </c>
      <c r="M5365" s="543"/>
    </row>
    <row r="5366" spans="2:13" s="456" customFormat="1" ht="15" hidden="1" customHeight="1">
      <c r="B5366" s="469"/>
      <c r="C5366" s="460" t="s">
        <v>1730</v>
      </c>
      <c r="D5366" s="461" t="s">
        <v>3459</v>
      </c>
      <c r="E5366" s="647"/>
      <c r="F5366" s="462">
        <v>869000004398</v>
      </c>
      <c r="G5366" s="463" t="s">
        <v>3461</v>
      </c>
      <c r="H5366" s="476">
        <v>375000</v>
      </c>
      <c r="I5366" s="476">
        <v>375000</v>
      </c>
      <c r="J5366" s="463" t="s">
        <v>3377</v>
      </c>
      <c r="K5366" s="465" t="s">
        <v>1709</v>
      </c>
      <c r="L5366" s="491">
        <v>19.399999999999999</v>
      </c>
      <c r="M5366" s="543"/>
    </row>
    <row r="5367" spans="2:13" s="456" customFormat="1" ht="15" hidden="1" customHeight="1">
      <c r="B5367" s="469"/>
      <c r="C5367" s="460" t="s">
        <v>1730</v>
      </c>
      <c r="D5367" s="461" t="s">
        <v>3462</v>
      </c>
      <c r="E5367" s="647"/>
      <c r="F5367" s="462">
        <v>869000004449</v>
      </c>
      <c r="G5367" s="463" t="s">
        <v>3463</v>
      </c>
      <c r="H5367" s="476">
        <v>59398</v>
      </c>
      <c r="I5367" s="476">
        <v>59398</v>
      </c>
      <c r="J5367" s="463" t="s">
        <v>3377</v>
      </c>
      <c r="K5367" s="465" t="s">
        <v>1709</v>
      </c>
      <c r="L5367" s="491">
        <v>100</v>
      </c>
      <c r="M5367" s="543"/>
    </row>
    <row r="5368" spans="2:13" s="456" customFormat="1" ht="15" hidden="1" customHeight="1">
      <c r="B5368" s="469"/>
      <c r="C5368" s="460" t="s">
        <v>1730</v>
      </c>
      <c r="D5368" s="461" t="s">
        <v>3462</v>
      </c>
      <c r="E5368" s="647"/>
      <c r="F5368" s="462">
        <v>869000004450</v>
      </c>
      <c r="G5368" s="463" t="s">
        <v>3464</v>
      </c>
      <c r="H5368" s="476">
        <v>59398</v>
      </c>
      <c r="I5368" s="476">
        <v>59398</v>
      </c>
      <c r="J5368" s="463" t="s">
        <v>3377</v>
      </c>
      <c r="K5368" s="465" t="s">
        <v>1709</v>
      </c>
      <c r="L5368" s="491">
        <v>100</v>
      </c>
      <c r="M5368" s="543"/>
    </row>
    <row r="5369" spans="2:13" s="456" customFormat="1" ht="15" hidden="1" customHeight="1">
      <c r="B5369" s="469"/>
      <c r="C5369" s="460" t="s">
        <v>1730</v>
      </c>
      <c r="D5369" s="461" t="s">
        <v>3462</v>
      </c>
      <c r="E5369" s="647"/>
      <c r="F5369" s="462">
        <v>869000004451</v>
      </c>
      <c r="G5369" s="463" t="s">
        <v>3465</v>
      </c>
      <c r="H5369" s="476">
        <v>59398</v>
      </c>
      <c r="I5369" s="476">
        <v>59398</v>
      </c>
      <c r="J5369" s="463" t="s">
        <v>3377</v>
      </c>
      <c r="K5369" s="465" t="s">
        <v>1709</v>
      </c>
      <c r="L5369" s="491">
        <v>100</v>
      </c>
      <c r="M5369" s="543"/>
    </row>
    <row r="5370" spans="2:13" s="456" customFormat="1" ht="15" hidden="1" customHeight="1">
      <c r="B5370" s="469"/>
      <c r="C5370" s="460" t="s">
        <v>1730</v>
      </c>
      <c r="D5370" s="461" t="s">
        <v>3466</v>
      </c>
      <c r="E5370" s="647"/>
      <c r="F5370" s="462">
        <v>869000004472</v>
      </c>
      <c r="G5370" s="463" t="s">
        <v>3467</v>
      </c>
      <c r="H5370" s="476">
        <v>303000</v>
      </c>
      <c r="I5370" s="476">
        <v>303000</v>
      </c>
      <c r="J5370" s="463" t="s">
        <v>3377</v>
      </c>
      <c r="K5370" s="465" t="s">
        <v>1709</v>
      </c>
      <c r="L5370" s="491">
        <v>17.7</v>
      </c>
      <c r="M5370" s="543"/>
    </row>
    <row r="5371" spans="2:13" s="456" customFormat="1" ht="15" hidden="1" customHeight="1">
      <c r="B5371" s="469"/>
      <c r="C5371" s="460" t="s">
        <v>1730</v>
      </c>
      <c r="D5371" s="461" t="s">
        <v>1733</v>
      </c>
      <c r="E5371" s="647"/>
      <c r="F5371" s="462">
        <v>869000004479</v>
      </c>
      <c r="G5371" s="463" t="s">
        <v>3468</v>
      </c>
      <c r="H5371" s="476">
        <v>117071.74</v>
      </c>
      <c r="I5371" s="476">
        <v>117071.74</v>
      </c>
      <c r="J5371" s="463" t="s">
        <v>3377</v>
      </c>
      <c r="K5371" s="465" t="s">
        <v>1709</v>
      </c>
      <c r="L5371" s="491">
        <v>15</v>
      </c>
      <c r="M5371" s="543"/>
    </row>
    <row r="5372" spans="2:13" s="456" customFormat="1" ht="15" hidden="1" customHeight="1">
      <c r="B5372" s="469"/>
      <c r="C5372" s="460" t="s">
        <v>1730</v>
      </c>
      <c r="D5372" s="461" t="s">
        <v>1733</v>
      </c>
      <c r="E5372" s="647"/>
      <c r="F5372" s="462">
        <v>869000004480</v>
      </c>
      <c r="G5372" s="463" t="s">
        <v>3469</v>
      </c>
      <c r="H5372" s="476">
        <v>117071.74</v>
      </c>
      <c r="I5372" s="476">
        <v>117071.74</v>
      </c>
      <c r="J5372" s="463" t="s">
        <v>3377</v>
      </c>
      <c r="K5372" s="465" t="s">
        <v>1709</v>
      </c>
      <c r="L5372" s="491">
        <v>15</v>
      </c>
      <c r="M5372" s="543"/>
    </row>
    <row r="5373" spans="2:13" s="456" customFormat="1" ht="15" hidden="1" customHeight="1">
      <c r="B5373" s="469"/>
      <c r="C5373" s="460" t="s">
        <v>1730</v>
      </c>
      <c r="D5373" s="461" t="s">
        <v>1733</v>
      </c>
      <c r="E5373" s="647"/>
      <c r="F5373" s="462">
        <v>869000004481</v>
      </c>
      <c r="G5373" s="463" t="s">
        <v>3470</v>
      </c>
      <c r="H5373" s="476">
        <v>117071.74</v>
      </c>
      <c r="I5373" s="476">
        <v>117071.74</v>
      </c>
      <c r="J5373" s="463" t="s">
        <v>3377</v>
      </c>
      <c r="K5373" s="465" t="s">
        <v>1709</v>
      </c>
      <c r="L5373" s="491">
        <v>15</v>
      </c>
      <c r="M5373" s="543"/>
    </row>
    <row r="5374" spans="2:13" s="456" customFormat="1" ht="15" hidden="1" customHeight="1">
      <c r="B5374" s="469"/>
      <c r="C5374" s="460" t="s">
        <v>1730</v>
      </c>
      <c r="D5374" s="461" t="s">
        <v>1733</v>
      </c>
      <c r="E5374" s="647"/>
      <c r="F5374" s="462">
        <v>869000004482</v>
      </c>
      <c r="G5374" s="463" t="s">
        <v>3471</v>
      </c>
      <c r="H5374" s="476">
        <v>117071.74</v>
      </c>
      <c r="I5374" s="476">
        <v>117071.74</v>
      </c>
      <c r="J5374" s="463" t="s">
        <v>3377</v>
      </c>
      <c r="K5374" s="465" t="s">
        <v>1709</v>
      </c>
      <c r="L5374" s="491">
        <v>15</v>
      </c>
      <c r="M5374" s="543"/>
    </row>
    <row r="5375" spans="2:13" s="456" customFormat="1" ht="15" hidden="1" customHeight="1">
      <c r="B5375" s="469"/>
      <c r="C5375" s="460" t="s">
        <v>1730</v>
      </c>
      <c r="D5375" s="461" t="s">
        <v>1733</v>
      </c>
      <c r="E5375" s="647"/>
      <c r="F5375" s="462">
        <v>869000004483</v>
      </c>
      <c r="G5375" s="463" t="s">
        <v>3472</v>
      </c>
      <c r="H5375" s="476">
        <v>117071.74</v>
      </c>
      <c r="I5375" s="476">
        <v>117071.74</v>
      </c>
      <c r="J5375" s="463" t="s">
        <v>3377</v>
      </c>
      <c r="K5375" s="465" t="s">
        <v>1709</v>
      </c>
      <c r="L5375" s="491">
        <v>15</v>
      </c>
      <c r="M5375" s="543"/>
    </row>
    <row r="5376" spans="2:13" s="456" customFormat="1" ht="15" hidden="1" customHeight="1">
      <c r="B5376" s="469"/>
      <c r="C5376" s="460" t="s">
        <v>1730</v>
      </c>
      <c r="D5376" s="461" t="s">
        <v>1733</v>
      </c>
      <c r="E5376" s="647"/>
      <c r="F5376" s="462">
        <v>869000004484</v>
      </c>
      <c r="G5376" s="463" t="s">
        <v>3473</v>
      </c>
      <c r="H5376" s="476">
        <v>117071.74</v>
      </c>
      <c r="I5376" s="476">
        <v>117071.74</v>
      </c>
      <c r="J5376" s="463" t="s">
        <v>3377</v>
      </c>
      <c r="K5376" s="465" t="s">
        <v>1709</v>
      </c>
      <c r="L5376" s="491">
        <v>15</v>
      </c>
      <c r="M5376" s="543"/>
    </row>
    <row r="5377" spans="2:13" s="456" customFormat="1" ht="15" hidden="1" customHeight="1">
      <c r="B5377" s="469"/>
      <c r="C5377" s="460" t="s">
        <v>1730</v>
      </c>
      <c r="D5377" s="461" t="s">
        <v>1733</v>
      </c>
      <c r="E5377" s="647"/>
      <c r="F5377" s="462">
        <v>869000004485</v>
      </c>
      <c r="G5377" s="463" t="s">
        <v>3474</v>
      </c>
      <c r="H5377" s="476">
        <v>117071.74</v>
      </c>
      <c r="I5377" s="476">
        <v>117071.74</v>
      </c>
      <c r="J5377" s="463" t="s">
        <v>3377</v>
      </c>
      <c r="K5377" s="465" t="s">
        <v>1709</v>
      </c>
      <c r="L5377" s="491">
        <v>15</v>
      </c>
      <c r="M5377" s="543"/>
    </row>
    <row r="5378" spans="2:13" s="456" customFormat="1" ht="15" hidden="1" customHeight="1">
      <c r="B5378" s="469"/>
      <c r="C5378" s="460" t="s">
        <v>1730</v>
      </c>
      <c r="D5378" s="461" t="s">
        <v>3475</v>
      </c>
      <c r="E5378" s="647"/>
      <c r="F5378" s="462">
        <v>869000004491</v>
      </c>
      <c r="G5378" s="463" t="s">
        <v>3476</v>
      </c>
      <c r="H5378" s="476">
        <v>334065.46999999997</v>
      </c>
      <c r="I5378" s="476">
        <v>334065.46999999997</v>
      </c>
      <c r="J5378" s="463" t="s">
        <v>3377</v>
      </c>
      <c r="K5378" s="465" t="s">
        <v>1709</v>
      </c>
      <c r="L5378" s="491">
        <v>60</v>
      </c>
      <c r="M5378" s="543"/>
    </row>
    <row r="5379" spans="2:13" s="456" customFormat="1" ht="15" hidden="1" customHeight="1">
      <c r="B5379" s="469"/>
      <c r="C5379" s="460" t="s">
        <v>1730</v>
      </c>
      <c r="D5379" s="461" t="s">
        <v>3475</v>
      </c>
      <c r="E5379" s="647"/>
      <c r="F5379" s="462">
        <v>869000004495</v>
      </c>
      <c r="G5379" s="463" t="s">
        <v>3477</v>
      </c>
      <c r="H5379" s="476">
        <v>334065.46999999997</v>
      </c>
      <c r="I5379" s="476">
        <v>334065.46999999997</v>
      </c>
      <c r="J5379" s="463" t="s">
        <v>3377</v>
      </c>
      <c r="K5379" s="465" t="s">
        <v>1709</v>
      </c>
      <c r="L5379" s="491">
        <v>60</v>
      </c>
      <c r="M5379" s="543"/>
    </row>
    <row r="5380" spans="2:13" s="456" customFormat="1" ht="15" hidden="1" customHeight="1">
      <c r="B5380" s="469"/>
      <c r="C5380" s="460" t="s">
        <v>1730</v>
      </c>
      <c r="D5380" s="461" t="s">
        <v>3475</v>
      </c>
      <c r="E5380" s="647"/>
      <c r="F5380" s="462">
        <v>869000004502</v>
      </c>
      <c r="G5380" s="463" t="s">
        <v>3478</v>
      </c>
      <c r="H5380" s="476">
        <v>334065.46999999997</v>
      </c>
      <c r="I5380" s="476">
        <v>334065.46999999997</v>
      </c>
      <c r="J5380" s="463" t="s">
        <v>3377</v>
      </c>
      <c r="K5380" s="465" t="s">
        <v>1709</v>
      </c>
      <c r="L5380" s="491">
        <v>60</v>
      </c>
      <c r="M5380" s="543"/>
    </row>
    <row r="5381" spans="2:13" s="456" customFormat="1" ht="15" hidden="1" customHeight="1">
      <c r="B5381" s="469"/>
      <c r="C5381" s="460" t="s">
        <v>1730</v>
      </c>
      <c r="D5381" s="461" t="s">
        <v>3479</v>
      </c>
      <c r="E5381" s="647"/>
      <c r="F5381" s="462">
        <v>869000004521</v>
      </c>
      <c r="G5381" s="463" t="s">
        <v>3480</v>
      </c>
      <c r="H5381" s="476">
        <v>90000</v>
      </c>
      <c r="I5381" s="476">
        <v>90000</v>
      </c>
      <c r="J5381" s="463" t="s">
        <v>3377</v>
      </c>
      <c r="K5381" s="465" t="s">
        <v>1709</v>
      </c>
      <c r="L5381" s="491">
        <v>17.7</v>
      </c>
      <c r="M5381" s="543"/>
    </row>
    <row r="5382" spans="2:13" s="456" customFormat="1" ht="15" hidden="1" customHeight="1">
      <c r="B5382" s="469"/>
      <c r="C5382" s="460" t="s">
        <v>1730</v>
      </c>
      <c r="D5382" s="461" t="s">
        <v>3479</v>
      </c>
      <c r="E5382" s="647"/>
      <c r="F5382" s="462">
        <v>869000004522</v>
      </c>
      <c r="G5382" s="463" t="s">
        <v>3481</v>
      </c>
      <c r="H5382" s="476">
        <v>90000</v>
      </c>
      <c r="I5382" s="476">
        <v>90000</v>
      </c>
      <c r="J5382" s="463" t="s">
        <v>3377</v>
      </c>
      <c r="K5382" s="465" t="s">
        <v>1709</v>
      </c>
      <c r="L5382" s="491">
        <v>17.7</v>
      </c>
      <c r="M5382" s="543"/>
    </row>
    <row r="5383" spans="2:13" s="456" customFormat="1" ht="15" hidden="1" customHeight="1">
      <c r="B5383" s="469"/>
      <c r="C5383" s="460" t="s">
        <v>1730</v>
      </c>
      <c r="D5383" s="461" t="s">
        <v>3479</v>
      </c>
      <c r="E5383" s="647"/>
      <c r="F5383" s="462">
        <v>869000004523</v>
      </c>
      <c r="G5383" s="463" t="s">
        <v>3482</v>
      </c>
      <c r="H5383" s="476">
        <v>90000</v>
      </c>
      <c r="I5383" s="476">
        <v>90000</v>
      </c>
      <c r="J5383" s="463" t="s">
        <v>3377</v>
      </c>
      <c r="K5383" s="465" t="s">
        <v>1709</v>
      </c>
      <c r="L5383" s="491">
        <v>17.7</v>
      </c>
      <c r="M5383" s="543"/>
    </row>
    <row r="5384" spans="2:13" s="456" customFormat="1" ht="15" hidden="1" customHeight="1">
      <c r="B5384" s="469"/>
      <c r="C5384" s="460" t="s">
        <v>1730</v>
      </c>
      <c r="D5384" s="461" t="s">
        <v>3479</v>
      </c>
      <c r="E5384" s="647"/>
      <c r="F5384" s="462">
        <v>869000004524</v>
      </c>
      <c r="G5384" s="463" t="s">
        <v>3483</v>
      </c>
      <c r="H5384" s="476">
        <v>90000</v>
      </c>
      <c r="I5384" s="476">
        <v>90000</v>
      </c>
      <c r="J5384" s="463" t="s">
        <v>3377</v>
      </c>
      <c r="K5384" s="465" t="s">
        <v>1709</v>
      </c>
      <c r="L5384" s="491">
        <v>17.7</v>
      </c>
      <c r="M5384" s="543"/>
    </row>
    <row r="5385" spans="2:13" s="456" customFormat="1" ht="15" hidden="1" customHeight="1">
      <c r="B5385" s="469"/>
      <c r="C5385" s="460" t="s">
        <v>1730</v>
      </c>
      <c r="D5385" s="461" t="s">
        <v>3484</v>
      </c>
      <c r="E5385" s="647"/>
      <c r="F5385" s="462">
        <v>869000004525</v>
      </c>
      <c r="G5385" s="463" t="s">
        <v>3485</v>
      </c>
      <c r="H5385" s="476">
        <v>900000</v>
      </c>
      <c r="I5385" s="476">
        <v>900000</v>
      </c>
      <c r="J5385" s="463" t="s">
        <v>3377</v>
      </c>
      <c r="K5385" s="465" t="s">
        <v>1709</v>
      </c>
      <c r="L5385" s="491">
        <v>17.7</v>
      </c>
      <c r="M5385" s="543"/>
    </row>
    <row r="5386" spans="2:13" s="456" customFormat="1" ht="15" hidden="1" customHeight="1">
      <c r="B5386" s="469"/>
      <c r="C5386" s="460" t="s">
        <v>1730</v>
      </c>
      <c r="D5386" s="461" t="s">
        <v>3484</v>
      </c>
      <c r="E5386" s="647"/>
      <c r="F5386" s="462">
        <v>869000004526</v>
      </c>
      <c r="G5386" s="463" t="s">
        <v>3486</v>
      </c>
      <c r="H5386" s="476">
        <v>900000</v>
      </c>
      <c r="I5386" s="476">
        <v>900000</v>
      </c>
      <c r="J5386" s="463" t="s">
        <v>3377</v>
      </c>
      <c r="K5386" s="465" t="s">
        <v>1709</v>
      </c>
      <c r="L5386" s="491">
        <v>17.7</v>
      </c>
      <c r="M5386" s="543"/>
    </row>
    <row r="5387" spans="2:13" s="456" customFormat="1" ht="15" hidden="1" customHeight="1">
      <c r="B5387" s="469"/>
      <c r="C5387" s="460" t="s">
        <v>1730</v>
      </c>
      <c r="D5387" s="461" t="s">
        <v>3484</v>
      </c>
      <c r="E5387" s="647"/>
      <c r="F5387" s="462">
        <v>869000004527</v>
      </c>
      <c r="G5387" s="463" t="s">
        <v>3487</v>
      </c>
      <c r="H5387" s="476">
        <v>900000</v>
      </c>
      <c r="I5387" s="476">
        <v>900000</v>
      </c>
      <c r="J5387" s="463" t="s">
        <v>3377</v>
      </c>
      <c r="K5387" s="465" t="s">
        <v>1709</v>
      </c>
      <c r="L5387" s="491">
        <v>17.7</v>
      </c>
      <c r="M5387" s="543"/>
    </row>
    <row r="5388" spans="2:13" s="456" customFormat="1" ht="15" hidden="1" customHeight="1">
      <c r="B5388" s="469"/>
      <c r="C5388" s="460" t="s">
        <v>1730</v>
      </c>
      <c r="D5388" s="461" t="s">
        <v>3488</v>
      </c>
      <c r="E5388" s="647"/>
      <c r="F5388" s="462">
        <v>869000004528</v>
      </c>
      <c r="G5388" s="463" t="s">
        <v>3489</v>
      </c>
      <c r="H5388" s="476">
        <v>600000</v>
      </c>
      <c r="I5388" s="476">
        <v>600000</v>
      </c>
      <c r="J5388" s="463" t="s">
        <v>3377</v>
      </c>
      <c r="K5388" s="465" t="s">
        <v>1709</v>
      </c>
      <c r="L5388" s="491">
        <v>23.7</v>
      </c>
      <c r="M5388" s="543"/>
    </row>
    <row r="5389" spans="2:13" s="456" customFormat="1" ht="15" hidden="1" customHeight="1">
      <c r="B5389" s="469"/>
      <c r="C5389" s="460" t="s">
        <v>1730</v>
      </c>
      <c r="D5389" s="461" t="s">
        <v>3488</v>
      </c>
      <c r="E5389" s="647"/>
      <c r="F5389" s="462">
        <v>869000004529</v>
      </c>
      <c r="G5389" s="463" t="s">
        <v>3490</v>
      </c>
      <c r="H5389" s="476">
        <v>600000</v>
      </c>
      <c r="I5389" s="476">
        <v>600000</v>
      </c>
      <c r="J5389" s="463" t="s">
        <v>3377</v>
      </c>
      <c r="K5389" s="465" t="s">
        <v>1709</v>
      </c>
      <c r="L5389" s="491">
        <v>23.7</v>
      </c>
      <c r="M5389" s="543"/>
    </row>
    <row r="5390" spans="2:13" s="456" customFormat="1" ht="15" hidden="1" customHeight="1">
      <c r="B5390" s="469"/>
      <c r="C5390" s="460" t="s">
        <v>1730</v>
      </c>
      <c r="D5390" s="461" t="s">
        <v>3491</v>
      </c>
      <c r="E5390" s="647"/>
      <c r="F5390" s="462">
        <v>869000004532</v>
      </c>
      <c r="G5390" s="463" t="s">
        <v>3492</v>
      </c>
      <c r="H5390" s="476">
        <v>500000</v>
      </c>
      <c r="I5390" s="476">
        <v>500000</v>
      </c>
      <c r="J5390" s="463" t="s">
        <v>3377</v>
      </c>
      <c r="K5390" s="465" t="s">
        <v>1709</v>
      </c>
      <c r="L5390" s="491">
        <v>30</v>
      </c>
      <c r="M5390" s="543"/>
    </row>
    <row r="5391" spans="2:13" s="456" customFormat="1" ht="15" hidden="1" customHeight="1">
      <c r="B5391" s="469"/>
      <c r="C5391" s="460" t="s">
        <v>1730</v>
      </c>
      <c r="D5391" s="461" t="s">
        <v>3493</v>
      </c>
      <c r="E5391" s="647"/>
      <c r="F5391" s="462">
        <v>869000004622</v>
      </c>
      <c r="G5391" s="463" t="s">
        <v>3494</v>
      </c>
      <c r="H5391" s="476">
        <v>300000</v>
      </c>
      <c r="I5391" s="476">
        <v>300000</v>
      </c>
      <c r="J5391" s="463" t="s">
        <v>3377</v>
      </c>
      <c r="K5391" s="465" t="s">
        <v>1709</v>
      </c>
      <c r="L5391" s="491">
        <v>17.7</v>
      </c>
      <c r="M5391" s="543"/>
    </row>
    <row r="5392" spans="2:13" s="456" customFormat="1" ht="15" hidden="1" customHeight="1">
      <c r="B5392" s="469"/>
      <c r="C5392" s="460" t="s">
        <v>1730</v>
      </c>
      <c r="D5392" s="461" t="s">
        <v>3495</v>
      </c>
      <c r="E5392" s="647"/>
      <c r="F5392" s="462">
        <v>869000004631</v>
      </c>
      <c r="G5392" s="463" t="s">
        <v>3496</v>
      </c>
      <c r="H5392" s="476">
        <v>250000</v>
      </c>
      <c r="I5392" s="476">
        <v>250000</v>
      </c>
      <c r="J5392" s="463" t="s">
        <v>3377</v>
      </c>
      <c r="K5392" s="465" t="s">
        <v>1709</v>
      </c>
      <c r="L5392" s="491">
        <v>17.7</v>
      </c>
      <c r="M5392" s="543"/>
    </row>
    <row r="5393" spans="2:13" s="456" customFormat="1" ht="15" hidden="1" customHeight="1">
      <c r="B5393" s="469"/>
      <c r="C5393" s="460" t="s">
        <v>1730</v>
      </c>
      <c r="D5393" s="461" t="s">
        <v>3495</v>
      </c>
      <c r="E5393" s="647"/>
      <c r="F5393" s="462">
        <v>869000004632</v>
      </c>
      <c r="G5393" s="463" t="s">
        <v>3497</v>
      </c>
      <c r="H5393" s="476">
        <v>250000</v>
      </c>
      <c r="I5393" s="476">
        <v>250000</v>
      </c>
      <c r="J5393" s="463" t="s">
        <v>3377</v>
      </c>
      <c r="K5393" s="465" t="s">
        <v>1709</v>
      </c>
      <c r="L5393" s="491">
        <v>17.7</v>
      </c>
      <c r="M5393" s="543"/>
    </row>
    <row r="5394" spans="2:13" s="456" customFormat="1" ht="15" hidden="1" customHeight="1">
      <c r="B5394" s="469"/>
      <c r="C5394" s="460" t="s">
        <v>1730</v>
      </c>
      <c r="D5394" s="461" t="s">
        <v>3495</v>
      </c>
      <c r="E5394" s="647"/>
      <c r="F5394" s="462">
        <v>869000004633</v>
      </c>
      <c r="G5394" s="463" t="s">
        <v>3498</v>
      </c>
      <c r="H5394" s="476">
        <v>250000</v>
      </c>
      <c r="I5394" s="476">
        <v>250000</v>
      </c>
      <c r="J5394" s="463" t="s">
        <v>3377</v>
      </c>
      <c r="K5394" s="465" t="s">
        <v>1709</v>
      </c>
      <c r="L5394" s="491">
        <v>17.7</v>
      </c>
      <c r="M5394" s="543"/>
    </row>
    <row r="5395" spans="2:13" s="456" customFormat="1" ht="15" hidden="1" customHeight="1">
      <c r="B5395" s="469"/>
      <c r="C5395" s="460" t="s">
        <v>1730</v>
      </c>
      <c r="D5395" s="461" t="s">
        <v>3495</v>
      </c>
      <c r="E5395" s="647"/>
      <c r="F5395" s="462">
        <v>869000004634</v>
      </c>
      <c r="G5395" s="463" t="s">
        <v>3499</v>
      </c>
      <c r="H5395" s="476">
        <v>250000</v>
      </c>
      <c r="I5395" s="476">
        <v>250000</v>
      </c>
      <c r="J5395" s="463" t="s">
        <v>3377</v>
      </c>
      <c r="K5395" s="465" t="s">
        <v>1709</v>
      </c>
      <c r="L5395" s="491">
        <v>17.7</v>
      </c>
      <c r="M5395" s="543"/>
    </row>
    <row r="5396" spans="2:13" s="456" customFormat="1" ht="15" hidden="1" customHeight="1">
      <c r="B5396" s="469"/>
      <c r="C5396" s="460" t="s">
        <v>1730</v>
      </c>
      <c r="D5396" s="461" t="s">
        <v>3495</v>
      </c>
      <c r="E5396" s="647"/>
      <c r="F5396" s="462">
        <v>869000004635</v>
      </c>
      <c r="G5396" s="463" t="s">
        <v>3500</v>
      </c>
      <c r="H5396" s="476">
        <v>250000</v>
      </c>
      <c r="I5396" s="476">
        <v>250000</v>
      </c>
      <c r="J5396" s="463" t="s">
        <v>3377</v>
      </c>
      <c r="K5396" s="465" t="s">
        <v>1709</v>
      </c>
      <c r="L5396" s="491">
        <v>17.7</v>
      </c>
      <c r="M5396" s="543"/>
    </row>
    <row r="5397" spans="2:13" s="456" customFormat="1" ht="15" hidden="1" customHeight="1">
      <c r="B5397" s="469"/>
      <c r="C5397" s="460" t="s">
        <v>1730</v>
      </c>
      <c r="D5397" s="461" t="s">
        <v>3501</v>
      </c>
      <c r="E5397" s="647"/>
      <c r="F5397" s="462">
        <v>869000004648</v>
      </c>
      <c r="G5397" s="463" t="s">
        <v>3502</v>
      </c>
      <c r="H5397" s="476">
        <v>150000</v>
      </c>
      <c r="I5397" s="476">
        <v>150000</v>
      </c>
      <c r="J5397" s="463" t="s">
        <v>3377</v>
      </c>
      <c r="K5397" s="465" t="s">
        <v>1709</v>
      </c>
      <c r="L5397" s="491">
        <v>19.399999999999999</v>
      </c>
      <c r="M5397" s="543"/>
    </row>
    <row r="5398" spans="2:13" s="456" customFormat="1" ht="15" hidden="1" customHeight="1">
      <c r="B5398" s="469"/>
      <c r="C5398" s="460" t="s">
        <v>1730</v>
      </c>
      <c r="D5398" s="461" t="s">
        <v>3501</v>
      </c>
      <c r="E5398" s="647"/>
      <c r="F5398" s="462">
        <v>869000004666</v>
      </c>
      <c r="G5398" s="463" t="s">
        <v>3503</v>
      </c>
      <c r="H5398" s="476">
        <v>150000</v>
      </c>
      <c r="I5398" s="476">
        <v>150000</v>
      </c>
      <c r="J5398" s="463" t="s">
        <v>3377</v>
      </c>
      <c r="K5398" s="465" t="s">
        <v>1709</v>
      </c>
      <c r="L5398" s="491">
        <v>19.399999999999999</v>
      </c>
      <c r="M5398" s="543"/>
    </row>
    <row r="5399" spans="2:13" s="456" customFormat="1" ht="15" hidden="1" customHeight="1">
      <c r="B5399" s="469"/>
      <c r="C5399" s="460" t="s">
        <v>1730</v>
      </c>
      <c r="D5399" s="461" t="s">
        <v>3501</v>
      </c>
      <c r="E5399" s="647"/>
      <c r="F5399" s="462">
        <v>869000004675</v>
      </c>
      <c r="G5399" s="463" t="s">
        <v>3504</v>
      </c>
      <c r="H5399" s="476">
        <v>150000</v>
      </c>
      <c r="I5399" s="476">
        <v>150000</v>
      </c>
      <c r="J5399" s="463" t="s">
        <v>3377</v>
      </c>
      <c r="K5399" s="465" t="s">
        <v>1709</v>
      </c>
      <c r="L5399" s="491">
        <v>19.399999999999999</v>
      </c>
      <c r="M5399" s="543"/>
    </row>
    <row r="5400" spans="2:13" s="456" customFormat="1" ht="15" hidden="1" customHeight="1">
      <c r="B5400" s="469"/>
      <c r="C5400" s="460" t="s">
        <v>1730</v>
      </c>
      <c r="D5400" s="461" t="s">
        <v>3501</v>
      </c>
      <c r="E5400" s="647"/>
      <c r="F5400" s="462">
        <v>869000004677</v>
      </c>
      <c r="G5400" s="463" t="s">
        <v>3505</v>
      </c>
      <c r="H5400" s="476">
        <v>150000</v>
      </c>
      <c r="I5400" s="476">
        <v>150000</v>
      </c>
      <c r="J5400" s="463" t="s">
        <v>3377</v>
      </c>
      <c r="K5400" s="465" t="s">
        <v>1709</v>
      </c>
      <c r="L5400" s="491">
        <v>19.399999999999999</v>
      </c>
      <c r="M5400" s="543"/>
    </row>
    <row r="5401" spans="2:13" s="456" customFormat="1" ht="15" hidden="1" customHeight="1">
      <c r="B5401" s="469"/>
      <c r="C5401" s="460" t="s">
        <v>1730</v>
      </c>
      <c r="D5401" s="461" t="s">
        <v>3501</v>
      </c>
      <c r="E5401" s="647"/>
      <c r="F5401" s="462">
        <v>869000004679</v>
      </c>
      <c r="G5401" s="463" t="s">
        <v>3506</v>
      </c>
      <c r="H5401" s="476">
        <v>150000</v>
      </c>
      <c r="I5401" s="476">
        <v>150000</v>
      </c>
      <c r="J5401" s="463" t="s">
        <v>3377</v>
      </c>
      <c r="K5401" s="465" t="s">
        <v>1709</v>
      </c>
      <c r="L5401" s="491">
        <v>19.399999999999999</v>
      </c>
      <c r="M5401" s="543"/>
    </row>
    <row r="5402" spans="2:13" s="456" customFormat="1" ht="15" hidden="1" customHeight="1">
      <c r="B5402" s="469"/>
      <c r="C5402" s="460" t="s">
        <v>1730</v>
      </c>
      <c r="D5402" s="461" t="s">
        <v>3501</v>
      </c>
      <c r="E5402" s="647"/>
      <c r="F5402" s="462">
        <v>869000004680</v>
      </c>
      <c r="G5402" s="463" t="s">
        <v>3507</v>
      </c>
      <c r="H5402" s="476">
        <v>150000</v>
      </c>
      <c r="I5402" s="476">
        <v>150000</v>
      </c>
      <c r="J5402" s="463" t="s">
        <v>3377</v>
      </c>
      <c r="K5402" s="465" t="s">
        <v>1709</v>
      </c>
      <c r="L5402" s="491">
        <v>19.399999999999999</v>
      </c>
      <c r="M5402" s="543"/>
    </row>
    <row r="5403" spans="2:13" s="456" customFormat="1" ht="15" hidden="1" customHeight="1">
      <c r="B5403" s="469"/>
      <c r="C5403" s="460" t="s">
        <v>1730</v>
      </c>
      <c r="D5403" s="461" t="s">
        <v>3501</v>
      </c>
      <c r="E5403" s="647"/>
      <c r="F5403" s="462">
        <v>869000004682</v>
      </c>
      <c r="G5403" s="463" t="s">
        <v>3508</v>
      </c>
      <c r="H5403" s="476">
        <v>150000</v>
      </c>
      <c r="I5403" s="476">
        <v>150000</v>
      </c>
      <c r="J5403" s="463" t="s">
        <v>3377</v>
      </c>
      <c r="K5403" s="465" t="s">
        <v>1709</v>
      </c>
      <c r="L5403" s="491">
        <v>19.399999999999999</v>
      </c>
      <c r="M5403" s="543"/>
    </row>
    <row r="5404" spans="2:13" s="456" customFormat="1" ht="15" hidden="1" customHeight="1">
      <c r="B5404" s="469"/>
      <c r="C5404" s="460" t="s">
        <v>1730</v>
      </c>
      <c r="D5404" s="461" t="s">
        <v>3501</v>
      </c>
      <c r="E5404" s="647"/>
      <c r="F5404" s="462">
        <v>869000004683</v>
      </c>
      <c r="G5404" s="463" t="s">
        <v>3509</v>
      </c>
      <c r="H5404" s="476">
        <v>150000</v>
      </c>
      <c r="I5404" s="476">
        <v>150000</v>
      </c>
      <c r="J5404" s="463" t="s">
        <v>3377</v>
      </c>
      <c r="K5404" s="465" t="s">
        <v>1709</v>
      </c>
      <c r="L5404" s="491">
        <v>19.399999999999999</v>
      </c>
      <c r="M5404" s="543"/>
    </row>
    <row r="5405" spans="2:13" s="456" customFormat="1" ht="15" hidden="1" customHeight="1">
      <c r="B5405" s="469"/>
      <c r="C5405" s="460" t="s">
        <v>1730</v>
      </c>
      <c r="D5405" s="461" t="s">
        <v>3501</v>
      </c>
      <c r="E5405" s="647"/>
      <c r="F5405" s="462">
        <v>869000004684</v>
      </c>
      <c r="G5405" s="463" t="s">
        <v>3510</v>
      </c>
      <c r="H5405" s="476">
        <v>150000</v>
      </c>
      <c r="I5405" s="476">
        <v>150000</v>
      </c>
      <c r="J5405" s="463" t="s">
        <v>3377</v>
      </c>
      <c r="K5405" s="465" t="s">
        <v>1709</v>
      </c>
      <c r="L5405" s="491">
        <v>19.399999999999999</v>
      </c>
      <c r="M5405" s="543"/>
    </row>
    <row r="5406" spans="2:13" s="456" customFormat="1" ht="15" hidden="1" customHeight="1">
      <c r="B5406" s="469"/>
      <c r="C5406" s="460" t="s">
        <v>1730</v>
      </c>
      <c r="D5406" s="461" t="s">
        <v>3501</v>
      </c>
      <c r="E5406" s="647"/>
      <c r="F5406" s="462">
        <v>869000004685</v>
      </c>
      <c r="G5406" s="463" t="s">
        <v>3511</v>
      </c>
      <c r="H5406" s="476">
        <v>150000</v>
      </c>
      <c r="I5406" s="476">
        <v>150000</v>
      </c>
      <c r="J5406" s="463" t="s">
        <v>3377</v>
      </c>
      <c r="K5406" s="465" t="s">
        <v>1709</v>
      </c>
      <c r="L5406" s="491">
        <v>19.399999999999999</v>
      </c>
      <c r="M5406" s="543"/>
    </row>
    <row r="5407" spans="2:13" s="456" customFormat="1" ht="15" hidden="1" customHeight="1">
      <c r="B5407" s="469"/>
      <c r="C5407" s="460" t="s">
        <v>1730</v>
      </c>
      <c r="D5407" s="461" t="s">
        <v>3501</v>
      </c>
      <c r="E5407" s="647"/>
      <c r="F5407" s="462">
        <v>869000004686</v>
      </c>
      <c r="G5407" s="463" t="s">
        <v>3512</v>
      </c>
      <c r="H5407" s="476">
        <v>150000</v>
      </c>
      <c r="I5407" s="476">
        <v>150000</v>
      </c>
      <c r="J5407" s="463" t="s">
        <v>3377</v>
      </c>
      <c r="K5407" s="465" t="s">
        <v>1709</v>
      </c>
      <c r="L5407" s="491">
        <v>19.399999999999999</v>
      </c>
      <c r="M5407" s="543"/>
    </row>
    <row r="5408" spans="2:13" s="456" customFormat="1" ht="15" hidden="1" customHeight="1">
      <c r="B5408" s="469"/>
      <c r="C5408" s="460" t="s">
        <v>1730</v>
      </c>
      <c r="D5408" s="461" t="s">
        <v>3501</v>
      </c>
      <c r="E5408" s="647"/>
      <c r="F5408" s="462">
        <v>869000004687</v>
      </c>
      <c r="G5408" s="463" t="s">
        <v>3513</v>
      </c>
      <c r="H5408" s="476">
        <v>150000</v>
      </c>
      <c r="I5408" s="476">
        <v>150000</v>
      </c>
      <c r="J5408" s="463" t="s">
        <v>3377</v>
      </c>
      <c r="K5408" s="465" t="s">
        <v>1709</v>
      </c>
      <c r="L5408" s="491">
        <v>19.399999999999999</v>
      </c>
      <c r="M5408" s="543"/>
    </row>
    <row r="5409" spans="2:13" s="456" customFormat="1" ht="15" hidden="1" customHeight="1">
      <c r="B5409" s="469"/>
      <c r="C5409" s="460" t="s">
        <v>1730</v>
      </c>
      <c r="D5409" s="461" t="s">
        <v>3501</v>
      </c>
      <c r="E5409" s="647"/>
      <c r="F5409" s="462">
        <v>869000004688</v>
      </c>
      <c r="G5409" s="463" t="s">
        <v>3514</v>
      </c>
      <c r="H5409" s="476">
        <v>150000</v>
      </c>
      <c r="I5409" s="476">
        <v>150000</v>
      </c>
      <c r="J5409" s="463" t="s">
        <v>3377</v>
      </c>
      <c r="K5409" s="465" t="s">
        <v>1709</v>
      </c>
      <c r="L5409" s="491">
        <v>19.399999999999999</v>
      </c>
      <c r="M5409" s="543"/>
    </row>
    <row r="5410" spans="2:13" s="456" customFormat="1" ht="15" hidden="1" customHeight="1">
      <c r="B5410" s="469"/>
      <c r="C5410" s="460" t="s">
        <v>1730</v>
      </c>
      <c r="D5410" s="461" t="s">
        <v>3501</v>
      </c>
      <c r="E5410" s="647"/>
      <c r="F5410" s="462">
        <v>869000004689</v>
      </c>
      <c r="G5410" s="463" t="s">
        <v>3515</v>
      </c>
      <c r="H5410" s="476">
        <v>150000</v>
      </c>
      <c r="I5410" s="476">
        <v>150000</v>
      </c>
      <c r="J5410" s="463" t="s">
        <v>3377</v>
      </c>
      <c r="K5410" s="465" t="s">
        <v>1709</v>
      </c>
      <c r="L5410" s="491">
        <v>19.399999999999999</v>
      </c>
      <c r="M5410" s="543"/>
    </row>
    <row r="5411" spans="2:13" s="456" customFormat="1" ht="15" hidden="1" customHeight="1">
      <c r="B5411" s="469"/>
      <c r="C5411" s="460" t="s">
        <v>1730</v>
      </c>
      <c r="D5411" s="461" t="s">
        <v>3501</v>
      </c>
      <c r="E5411" s="647"/>
      <c r="F5411" s="462">
        <v>869000004690</v>
      </c>
      <c r="G5411" s="463" t="s">
        <v>3516</v>
      </c>
      <c r="H5411" s="476">
        <v>150000</v>
      </c>
      <c r="I5411" s="476">
        <v>150000</v>
      </c>
      <c r="J5411" s="463" t="s">
        <v>3377</v>
      </c>
      <c r="K5411" s="465" t="s">
        <v>1709</v>
      </c>
      <c r="L5411" s="491">
        <v>19.399999999999999</v>
      </c>
      <c r="M5411" s="543"/>
    </row>
    <row r="5412" spans="2:13" s="456" customFormat="1" ht="15" hidden="1" customHeight="1">
      <c r="B5412" s="469"/>
      <c r="C5412" s="460" t="s">
        <v>1730</v>
      </c>
      <c r="D5412" s="461" t="s">
        <v>3501</v>
      </c>
      <c r="E5412" s="647"/>
      <c r="F5412" s="462">
        <v>869000004691</v>
      </c>
      <c r="G5412" s="463" t="s">
        <v>3517</v>
      </c>
      <c r="H5412" s="476">
        <v>150000</v>
      </c>
      <c r="I5412" s="476">
        <v>150000</v>
      </c>
      <c r="J5412" s="463" t="s">
        <v>3377</v>
      </c>
      <c r="K5412" s="465" t="s">
        <v>1709</v>
      </c>
      <c r="L5412" s="491">
        <v>19.399999999999999</v>
      </c>
      <c r="M5412" s="543"/>
    </row>
    <row r="5413" spans="2:13" s="456" customFormat="1" ht="15" hidden="1" customHeight="1">
      <c r="B5413" s="469"/>
      <c r="C5413" s="460" t="s">
        <v>1730</v>
      </c>
      <c r="D5413" s="461" t="s">
        <v>3501</v>
      </c>
      <c r="E5413" s="647"/>
      <c r="F5413" s="462">
        <v>869000004692</v>
      </c>
      <c r="G5413" s="463" t="s">
        <v>3518</v>
      </c>
      <c r="H5413" s="476">
        <v>150000</v>
      </c>
      <c r="I5413" s="476">
        <v>150000</v>
      </c>
      <c r="J5413" s="463" t="s">
        <v>3377</v>
      </c>
      <c r="K5413" s="465" t="s">
        <v>1709</v>
      </c>
      <c r="L5413" s="491">
        <v>19.399999999999999</v>
      </c>
      <c r="M5413" s="543"/>
    </row>
    <row r="5414" spans="2:13" s="456" customFormat="1" ht="15" hidden="1" customHeight="1">
      <c r="B5414" s="469"/>
      <c r="C5414" s="460" t="s">
        <v>1730</v>
      </c>
      <c r="D5414" s="461" t="s">
        <v>3501</v>
      </c>
      <c r="E5414" s="647"/>
      <c r="F5414" s="462">
        <v>869000004693</v>
      </c>
      <c r="G5414" s="463" t="s">
        <v>3519</v>
      </c>
      <c r="H5414" s="476">
        <v>150000</v>
      </c>
      <c r="I5414" s="476">
        <v>150000</v>
      </c>
      <c r="J5414" s="463" t="s">
        <v>3377</v>
      </c>
      <c r="K5414" s="465" t="s">
        <v>1709</v>
      </c>
      <c r="L5414" s="491">
        <v>19.399999999999999</v>
      </c>
      <c r="M5414" s="543"/>
    </row>
    <row r="5415" spans="2:13" s="456" customFormat="1" ht="15" hidden="1" customHeight="1">
      <c r="B5415" s="469"/>
      <c r="C5415" s="460" t="s">
        <v>1730</v>
      </c>
      <c r="D5415" s="461" t="s">
        <v>3501</v>
      </c>
      <c r="E5415" s="647"/>
      <c r="F5415" s="462">
        <v>869000004694</v>
      </c>
      <c r="G5415" s="463" t="s">
        <v>3520</v>
      </c>
      <c r="H5415" s="476">
        <v>150000</v>
      </c>
      <c r="I5415" s="476">
        <v>150000</v>
      </c>
      <c r="J5415" s="463" t="s">
        <v>3377</v>
      </c>
      <c r="K5415" s="465" t="s">
        <v>1709</v>
      </c>
      <c r="L5415" s="491">
        <v>19.399999999999999</v>
      </c>
      <c r="M5415" s="543"/>
    </row>
    <row r="5416" spans="2:13" s="456" customFormat="1" ht="15" hidden="1" customHeight="1">
      <c r="B5416" s="469"/>
      <c r="C5416" s="460" t="s">
        <v>1730</v>
      </c>
      <c r="D5416" s="461" t="s">
        <v>3501</v>
      </c>
      <c r="E5416" s="647"/>
      <c r="F5416" s="462">
        <v>869000004695</v>
      </c>
      <c r="G5416" s="463" t="s">
        <v>3521</v>
      </c>
      <c r="H5416" s="476">
        <v>150000</v>
      </c>
      <c r="I5416" s="476">
        <v>150000</v>
      </c>
      <c r="J5416" s="463" t="s">
        <v>3377</v>
      </c>
      <c r="K5416" s="465" t="s">
        <v>1709</v>
      </c>
      <c r="L5416" s="491">
        <v>19.399999999999999</v>
      </c>
      <c r="M5416" s="543"/>
    </row>
    <row r="5417" spans="2:13" s="456" customFormat="1" ht="15" hidden="1" customHeight="1">
      <c r="B5417" s="469"/>
      <c r="C5417" s="460" t="s">
        <v>1730</v>
      </c>
      <c r="D5417" s="461" t="s">
        <v>3501</v>
      </c>
      <c r="E5417" s="647"/>
      <c r="F5417" s="462">
        <v>869000004696</v>
      </c>
      <c r="G5417" s="463" t="s">
        <v>3522</v>
      </c>
      <c r="H5417" s="476">
        <v>150000</v>
      </c>
      <c r="I5417" s="476">
        <v>150000</v>
      </c>
      <c r="J5417" s="463" t="s">
        <v>3377</v>
      </c>
      <c r="K5417" s="465" t="s">
        <v>1709</v>
      </c>
      <c r="L5417" s="491">
        <v>19.399999999999999</v>
      </c>
      <c r="M5417" s="543"/>
    </row>
    <row r="5418" spans="2:13" s="456" customFormat="1" ht="15" hidden="1" customHeight="1">
      <c r="B5418" s="469"/>
      <c r="C5418" s="460" t="s">
        <v>1730</v>
      </c>
      <c r="D5418" s="461" t="s">
        <v>3501</v>
      </c>
      <c r="E5418" s="647"/>
      <c r="F5418" s="462">
        <v>869000004697</v>
      </c>
      <c r="G5418" s="463" t="s">
        <v>3523</v>
      </c>
      <c r="H5418" s="476">
        <v>150000</v>
      </c>
      <c r="I5418" s="476">
        <v>150000</v>
      </c>
      <c r="J5418" s="463" t="s">
        <v>3377</v>
      </c>
      <c r="K5418" s="465" t="s">
        <v>1709</v>
      </c>
      <c r="L5418" s="491">
        <v>19.399999999999999</v>
      </c>
      <c r="M5418" s="543"/>
    </row>
    <row r="5419" spans="2:13" s="456" customFormat="1" ht="15" hidden="1" customHeight="1">
      <c r="B5419" s="469"/>
      <c r="C5419" s="460" t="s">
        <v>1730</v>
      </c>
      <c r="D5419" s="461" t="s">
        <v>3501</v>
      </c>
      <c r="E5419" s="647"/>
      <c r="F5419" s="462">
        <v>869000004698</v>
      </c>
      <c r="G5419" s="463" t="s">
        <v>3524</v>
      </c>
      <c r="H5419" s="476">
        <v>150000</v>
      </c>
      <c r="I5419" s="476">
        <v>150000</v>
      </c>
      <c r="J5419" s="463" t="s">
        <v>3377</v>
      </c>
      <c r="K5419" s="465" t="s">
        <v>1709</v>
      </c>
      <c r="L5419" s="491">
        <v>19.399999999999999</v>
      </c>
      <c r="M5419" s="543"/>
    </row>
    <row r="5420" spans="2:13" s="456" customFormat="1" ht="15" hidden="1" customHeight="1">
      <c r="B5420" s="469"/>
      <c r="C5420" s="460" t="s">
        <v>1730</v>
      </c>
      <c r="D5420" s="461" t="s">
        <v>3501</v>
      </c>
      <c r="E5420" s="647"/>
      <c r="F5420" s="462">
        <v>869000004699</v>
      </c>
      <c r="G5420" s="463" t="s">
        <v>3525</v>
      </c>
      <c r="H5420" s="476">
        <v>150000</v>
      </c>
      <c r="I5420" s="476">
        <v>150000</v>
      </c>
      <c r="J5420" s="463" t="s">
        <v>3377</v>
      </c>
      <c r="K5420" s="465" t="s">
        <v>1709</v>
      </c>
      <c r="L5420" s="491">
        <v>19.399999999999999</v>
      </c>
      <c r="M5420" s="543"/>
    </row>
    <row r="5421" spans="2:13" s="456" customFormat="1" ht="15" hidden="1" customHeight="1">
      <c r="B5421" s="469"/>
      <c r="C5421" s="460" t="s">
        <v>1730</v>
      </c>
      <c r="D5421" s="461" t="s">
        <v>3501</v>
      </c>
      <c r="E5421" s="647"/>
      <c r="F5421" s="462">
        <v>869000004700</v>
      </c>
      <c r="G5421" s="463" t="s">
        <v>3526</v>
      </c>
      <c r="H5421" s="476">
        <v>150000</v>
      </c>
      <c r="I5421" s="476">
        <v>150000</v>
      </c>
      <c r="J5421" s="463" t="s">
        <v>3377</v>
      </c>
      <c r="K5421" s="465" t="s">
        <v>1709</v>
      </c>
      <c r="L5421" s="491">
        <v>19.399999999999999</v>
      </c>
      <c r="M5421" s="543"/>
    </row>
    <row r="5422" spans="2:13" s="456" customFormat="1" ht="15" hidden="1" customHeight="1">
      <c r="B5422" s="469"/>
      <c r="C5422" s="460" t="s">
        <v>1730</v>
      </c>
      <c r="D5422" s="461" t="s">
        <v>3501</v>
      </c>
      <c r="E5422" s="647"/>
      <c r="F5422" s="462">
        <v>869000004701</v>
      </c>
      <c r="G5422" s="463" t="s">
        <v>3527</v>
      </c>
      <c r="H5422" s="476">
        <v>150000</v>
      </c>
      <c r="I5422" s="476">
        <v>150000</v>
      </c>
      <c r="J5422" s="463" t="s">
        <v>3377</v>
      </c>
      <c r="K5422" s="465" t="s">
        <v>1709</v>
      </c>
      <c r="L5422" s="491">
        <v>19.399999999999999</v>
      </c>
      <c r="M5422" s="543"/>
    </row>
    <row r="5423" spans="2:13" s="456" customFormat="1" ht="15" hidden="1" customHeight="1">
      <c r="B5423" s="469"/>
      <c r="C5423" s="460" t="s">
        <v>1730</v>
      </c>
      <c r="D5423" s="461" t="s">
        <v>3528</v>
      </c>
      <c r="E5423" s="647"/>
      <c r="F5423" s="462">
        <v>869000004706</v>
      </c>
      <c r="G5423" s="463" t="s">
        <v>3529</v>
      </c>
      <c r="H5423" s="476">
        <v>130000</v>
      </c>
      <c r="I5423" s="476">
        <v>130000</v>
      </c>
      <c r="J5423" s="463" t="s">
        <v>3377</v>
      </c>
      <c r="K5423" s="465" t="s">
        <v>1709</v>
      </c>
      <c r="L5423" s="491">
        <v>19.399999999999999</v>
      </c>
      <c r="M5423" s="543"/>
    </row>
    <row r="5424" spans="2:13" s="456" customFormat="1" ht="15" hidden="1" customHeight="1">
      <c r="B5424" s="469"/>
      <c r="C5424" s="460" t="s">
        <v>1730</v>
      </c>
      <c r="D5424" s="461" t="s">
        <v>3528</v>
      </c>
      <c r="E5424" s="647"/>
      <c r="F5424" s="462">
        <v>869000004710</v>
      </c>
      <c r="G5424" s="463" t="s">
        <v>3530</v>
      </c>
      <c r="H5424" s="476">
        <v>130000</v>
      </c>
      <c r="I5424" s="476">
        <v>130000</v>
      </c>
      <c r="J5424" s="463" t="s">
        <v>3377</v>
      </c>
      <c r="K5424" s="465" t="s">
        <v>1709</v>
      </c>
      <c r="L5424" s="491">
        <v>19.399999999999999</v>
      </c>
      <c r="M5424" s="543"/>
    </row>
    <row r="5425" spans="2:13" s="456" customFormat="1" ht="15" hidden="1" customHeight="1">
      <c r="B5425" s="469"/>
      <c r="C5425" s="460" t="s">
        <v>1730</v>
      </c>
      <c r="D5425" s="461" t="s">
        <v>3528</v>
      </c>
      <c r="E5425" s="647"/>
      <c r="F5425" s="462">
        <v>869000004714</v>
      </c>
      <c r="G5425" s="463" t="s">
        <v>3531</v>
      </c>
      <c r="H5425" s="476">
        <v>130000</v>
      </c>
      <c r="I5425" s="476">
        <v>130000</v>
      </c>
      <c r="J5425" s="463" t="s">
        <v>3377</v>
      </c>
      <c r="K5425" s="465" t="s">
        <v>1709</v>
      </c>
      <c r="L5425" s="491">
        <v>19.399999999999999</v>
      </c>
      <c r="M5425" s="543"/>
    </row>
    <row r="5426" spans="2:13" s="456" customFormat="1" ht="15" hidden="1" customHeight="1">
      <c r="B5426" s="469"/>
      <c r="C5426" s="460" t="s">
        <v>1730</v>
      </c>
      <c r="D5426" s="461" t="s">
        <v>3528</v>
      </c>
      <c r="E5426" s="647"/>
      <c r="F5426" s="462">
        <v>869000004718</v>
      </c>
      <c r="G5426" s="463" t="s">
        <v>3532</v>
      </c>
      <c r="H5426" s="476">
        <v>130000</v>
      </c>
      <c r="I5426" s="476">
        <v>130000</v>
      </c>
      <c r="J5426" s="463" t="s">
        <v>3377</v>
      </c>
      <c r="K5426" s="465" t="s">
        <v>1709</v>
      </c>
      <c r="L5426" s="491">
        <v>19.399999999999999</v>
      </c>
      <c r="M5426" s="543"/>
    </row>
    <row r="5427" spans="2:13" s="456" customFormat="1" ht="15" hidden="1" customHeight="1">
      <c r="B5427" s="469"/>
      <c r="C5427" s="460" t="s">
        <v>1730</v>
      </c>
      <c r="D5427" s="461" t="s">
        <v>3528</v>
      </c>
      <c r="E5427" s="647"/>
      <c r="F5427" s="462">
        <v>869000004719</v>
      </c>
      <c r="G5427" s="463" t="s">
        <v>3533</v>
      </c>
      <c r="H5427" s="476">
        <v>130000</v>
      </c>
      <c r="I5427" s="476">
        <v>130000</v>
      </c>
      <c r="J5427" s="463" t="s">
        <v>3377</v>
      </c>
      <c r="K5427" s="465" t="s">
        <v>1709</v>
      </c>
      <c r="L5427" s="491">
        <v>19.399999999999999</v>
      </c>
      <c r="M5427" s="543"/>
    </row>
    <row r="5428" spans="2:13" s="456" customFormat="1" ht="15" hidden="1" customHeight="1">
      <c r="B5428" s="469"/>
      <c r="C5428" s="460" t="s">
        <v>1730</v>
      </c>
      <c r="D5428" s="461" t="s">
        <v>3528</v>
      </c>
      <c r="E5428" s="647"/>
      <c r="F5428" s="462">
        <v>869000004720</v>
      </c>
      <c r="G5428" s="463" t="s">
        <v>3534</v>
      </c>
      <c r="H5428" s="476">
        <v>130000</v>
      </c>
      <c r="I5428" s="476">
        <v>130000</v>
      </c>
      <c r="J5428" s="463" t="s">
        <v>3377</v>
      </c>
      <c r="K5428" s="465" t="s">
        <v>1709</v>
      </c>
      <c r="L5428" s="491">
        <v>19.399999999999999</v>
      </c>
      <c r="M5428" s="543"/>
    </row>
    <row r="5429" spans="2:13" s="456" customFormat="1" ht="15" hidden="1" customHeight="1">
      <c r="B5429" s="469"/>
      <c r="C5429" s="460" t="s">
        <v>1730</v>
      </c>
      <c r="D5429" s="461" t="s">
        <v>3528</v>
      </c>
      <c r="E5429" s="647"/>
      <c r="F5429" s="462">
        <v>869000004721</v>
      </c>
      <c r="G5429" s="463" t="s">
        <v>3535</v>
      </c>
      <c r="H5429" s="476">
        <v>130000</v>
      </c>
      <c r="I5429" s="476">
        <v>130000</v>
      </c>
      <c r="J5429" s="463" t="s">
        <v>3377</v>
      </c>
      <c r="K5429" s="465" t="s">
        <v>1709</v>
      </c>
      <c r="L5429" s="491">
        <v>19.399999999999999</v>
      </c>
      <c r="M5429" s="543"/>
    </row>
    <row r="5430" spans="2:13" s="456" customFormat="1" ht="15" hidden="1" customHeight="1">
      <c r="B5430" s="469"/>
      <c r="C5430" s="460" t="s">
        <v>1730</v>
      </c>
      <c r="D5430" s="461" t="s">
        <v>1734</v>
      </c>
      <c r="E5430" s="647"/>
      <c r="F5430" s="462">
        <v>869000004728</v>
      </c>
      <c r="G5430" s="463" t="s">
        <v>3536</v>
      </c>
      <c r="H5430" s="476">
        <v>450000</v>
      </c>
      <c r="I5430" s="476">
        <v>450000</v>
      </c>
      <c r="J5430" s="463" t="s">
        <v>3377</v>
      </c>
      <c r="K5430" s="465" t="s">
        <v>1709</v>
      </c>
      <c r="L5430" s="491">
        <v>100</v>
      </c>
      <c r="M5430" s="543"/>
    </row>
    <row r="5431" spans="2:13" s="456" customFormat="1" ht="15" hidden="1" customHeight="1">
      <c r="B5431" s="469"/>
      <c r="C5431" s="460" t="s">
        <v>1730</v>
      </c>
      <c r="D5431" s="461" t="s">
        <v>1734</v>
      </c>
      <c r="E5431" s="647"/>
      <c r="F5431" s="462">
        <v>869000004729</v>
      </c>
      <c r="G5431" s="463" t="s">
        <v>3537</v>
      </c>
      <c r="H5431" s="476">
        <v>450000</v>
      </c>
      <c r="I5431" s="476">
        <v>450000</v>
      </c>
      <c r="J5431" s="463" t="s">
        <v>3377</v>
      </c>
      <c r="K5431" s="465" t="s">
        <v>1709</v>
      </c>
      <c r="L5431" s="491">
        <v>100</v>
      </c>
      <c r="M5431" s="543"/>
    </row>
    <row r="5432" spans="2:13" s="456" customFormat="1" ht="15" hidden="1" customHeight="1">
      <c r="B5432" s="469"/>
      <c r="C5432" s="460" t="s">
        <v>1730</v>
      </c>
      <c r="D5432" s="461" t="s">
        <v>1734</v>
      </c>
      <c r="E5432" s="647"/>
      <c r="F5432" s="462">
        <v>869000004730</v>
      </c>
      <c r="G5432" s="463" t="s">
        <v>3538</v>
      </c>
      <c r="H5432" s="476">
        <v>450000</v>
      </c>
      <c r="I5432" s="476">
        <v>450000</v>
      </c>
      <c r="J5432" s="463" t="s">
        <v>3377</v>
      </c>
      <c r="K5432" s="465" t="s">
        <v>1709</v>
      </c>
      <c r="L5432" s="491">
        <v>100</v>
      </c>
      <c r="M5432" s="543"/>
    </row>
    <row r="5433" spans="2:13" s="456" customFormat="1" ht="15" hidden="1" customHeight="1">
      <c r="B5433" s="469"/>
      <c r="C5433" s="460" t="s">
        <v>1730</v>
      </c>
      <c r="D5433" s="461" t="s">
        <v>1734</v>
      </c>
      <c r="E5433" s="647"/>
      <c r="F5433" s="462">
        <v>869000004731</v>
      </c>
      <c r="G5433" s="463" t="s">
        <v>3539</v>
      </c>
      <c r="H5433" s="476">
        <v>450000</v>
      </c>
      <c r="I5433" s="476">
        <v>450000</v>
      </c>
      <c r="J5433" s="463" t="s">
        <v>3377</v>
      </c>
      <c r="K5433" s="465" t="s">
        <v>1709</v>
      </c>
      <c r="L5433" s="491">
        <v>100</v>
      </c>
      <c r="M5433" s="543"/>
    </row>
    <row r="5434" spans="2:13" s="456" customFormat="1" ht="15" hidden="1" customHeight="1">
      <c r="B5434" s="469"/>
      <c r="C5434" s="460" t="s">
        <v>1730</v>
      </c>
      <c r="D5434" s="461" t="s">
        <v>1734</v>
      </c>
      <c r="E5434" s="647"/>
      <c r="F5434" s="462">
        <v>869000004732</v>
      </c>
      <c r="G5434" s="463" t="s">
        <v>3540</v>
      </c>
      <c r="H5434" s="476">
        <v>450000</v>
      </c>
      <c r="I5434" s="476">
        <v>450000</v>
      </c>
      <c r="J5434" s="463" t="s">
        <v>3377</v>
      </c>
      <c r="K5434" s="465" t="s">
        <v>1709</v>
      </c>
      <c r="L5434" s="491">
        <v>100</v>
      </c>
      <c r="M5434" s="543"/>
    </row>
    <row r="5435" spans="2:13" s="456" customFormat="1" ht="15" hidden="1" customHeight="1">
      <c r="B5435" s="469"/>
      <c r="C5435" s="460" t="s">
        <v>1730</v>
      </c>
      <c r="D5435" s="461" t="s">
        <v>1734</v>
      </c>
      <c r="E5435" s="647"/>
      <c r="F5435" s="462">
        <v>869000004733</v>
      </c>
      <c r="G5435" s="463" t="s">
        <v>3541</v>
      </c>
      <c r="H5435" s="476">
        <v>450000</v>
      </c>
      <c r="I5435" s="476">
        <v>450000</v>
      </c>
      <c r="J5435" s="463" t="s">
        <v>3377</v>
      </c>
      <c r="K5435" s="465" t="s">
        <v>1709</v>
      </c>
      <c r="L5435" s="491">
        <v>100</v>
      </c>
      <c r="M5435" s="543"/>
    </row>
    <row r="5436" spans="2:13" s="456" customFormat="1" ht="15" hidden="1" customHeight="1">
      <c r="B5436" s="469"/>
      <c r="C5436" s="460" t="s">
        <v>1730</v>
      </c>
      <c r="D5436" s="461" t="s">
        <v>3542</v>
      </c>
      <c r="E5436" s="647"/>
      <c r="F5436" s="462">
        <v>869000004745</v>
      </c>
      <c r="G5436" s="463" t="s">
        <v>3543</v>
      </c>
      <c r="H5436" s="476">
        <v>500000</v>
      </c>
      <c r="I5436" s="476">
        <v>500000</v>
      </c>
      <c r="J5436" s="463" t="s">
        <v>3377</v>
      </c>
      <c r="K5436" s="465" t="s">
        <v>1709</v>
      </c>
      <c r="L5436" s="491">
        <v>17.7</v>
      </c>
      <c r="M5436" s="543"/>
    </row>
    <row r="5437" spans="2:13" s="456" customFormat="1" ht="15" hidden="1" customHeight="1">
      <c r="B5437" s="469"/>
      <c r="C5437" s="460" t="s">
        <v>1730</v>
      </c>
      <c r="D5437" s="461" t="s">
        <v>3542</v>
      </c>
      <c r="E5437" s="647"/>
      <c r="F5437" s="462">
        <v>869000004746</v>
      </c>
      <c r="G5437" s="463" t="s">
        <v>3544</v>
      </c>
      <c r="H5437" s="476">
        <v>500000</v>
      </c>
      <c r="I5437" s="476">
        <v>500000</v>
      </c>
      <c r="J5437" s="463" t="s">
        <v>3377</v>
      </c>
      <c r="K5437" s="465" t="s">
        <v>1709</v>
      </c>
      <c r="L5437" s="491">
        <v>17.7</v>
      </c>
      <c r="M5437" s="543"/>
    </row>
    <row r="5438" spans="2:13" s="456" customFormat="1" ht="15" hidden="1" customHeight="1">
      <c r="B5438" s="469"/>
      <c r="C5438" s="460" t="s">
        <v>1730</v>
      </c>
      <c r="D5438" s="461" t="s">
        <v>3542</v>
      </c>
      <c r="E5438" s="647"/>
      <c r="F5438" s="462">
        <v>869000004747</v>
      </c>
      <c r="G5438" s="463" t="s">
        <v>3545</v>
      </c>
      <c r="H5438" s="476">
        <v>500000</v>
      </c>
      <c r="I5438" s="476">
        <v>500000</v>
      </c>
      <c r="J5438" s="463" t="s">
        <v>3377</v>
      </c>
      <c r="K5438" s="465" t="s">
        <v>1709</v>
      </c>
      <c r="L5438" s="491">
        <v>17.7</v>
      </c>
      <c r="M5438" s="543"/>
    </row>
    <row r="5439" spans="2:13" s="456" customFormat="1" ht="15" hidden="1" customHeight="1">
      <c r="B5439" s="469"/>
      <c r="C5439" s="460" t="s">
        <v>1730</v>
      </c>
      <c r="D5439" s="461" t="s">
        <v>3542</v>
      </c>
      <c r="E5439" s="647"/>
      <c r="F5439" s="462">
        <v>869000004748</v>
      </c>
      <c r="G5439" s="463" t="s">
        <v>3546</v>
      </c>
      <c r="H5439" s="476">
        <v>500000</v>
      </c>
      <c r="I5439" s="476">
        <v>500000</v>
      </c>
      <c r="J5439" s="463" t="s">
        <v>3377</v>
      </c>
      <c r="K5439" s="465" t="s">
        <v>1709</v>
      </c>
      <c r="L5439" s="491">
        <v>17.7</v>
      </c>
      <c r="M5439" s="543"/>
    </row>
    <row r="5440" spans="2:13" s="456" customFormat="1" ht="15" hidden="1" customHeight="1">
      <c r="B5440" s="469"/>
      <c r="C5440" s="460" t="s">
        <v>1730</v>
      </c>
      <c r="D5440" s="461" t="s">
        <v>3542</v>
      </c>
      <c r="E5440" s="647"/>
      <c r="F5440" s="462">
        <v>869000004749</v>
      </c>
      <c r="G5440" s="463" t="s">
        <v>3547</v>
      </c>
      <c r="H5440" s="476">
        <v>500000</v>
      </c>
      <c r="I5440" s="476">
        <v>500000</v>
      </c>
      <c r="J5440" s="463" t="s">
        <v>3377</v>
      </c>
      <c r="K5440" s="465" t="s">
        <v>1709</v>
      </c>
      <c r="L5440" s="491">
        <v>17.7</v>
      </c>
      <c r="M5440" s="543"/>
    </row>
    <row r="5441" spans="2:13" s="456" customFormat="1" ht="15" hidden="1" customHeight="1">
      <c r="B5441" s="469"/>
      <c r="C5441" s="460" t="s">
        <v>1730</v>
      </c>
      <c r="D5441" s="461" t="s">
        <v>3548</v>
      </c>
      <c r="E5441" s="647"/>
      <c r="F5441" s="462">
        <v>869000004750</v>
      </c>
      <c r="G5441" s="463" t="s">
        <v>3549</v>
      </c>
      <c r="H5441" s="476">
        <v>140000</v>
      </c>
      <c r="I5441" s="476">
        <v>140000</v>
      </c>
      <c r="J5441" s="463" t="s">
        <v>3377</v>
      </c>
      <c r="K5441" s="465" t="s">
        <v>1709</v>
      </c>
      <c r="L5441" s="491">
        <v>17.7</v>
      </c>
      <c r="M5441" s="543"/>
    </row>
    <row r="5442" spans="2:13" s="456" customFormat="1" ht="15" hidden="1" customHeight="1">
      <c r="B5442" s="469"/>
      <c r="C5442" s="460" t="s">
        <v>1730</v>
      </c>
      <c r="D5442" s="461" t="s">
        <v>3548</v>
      </c>
      <c r="E5442" s="647"/>
      <c r="F5442" s="462">
        <v>869000004751</v>
      </c>
      <c r="G5442" s="463" t="s">
        <v>3550</v>
      </c>
      <c r="H5442" s="476">
        <v>140000</v>
      </c>
      <c r="I5442" s="476">
        <v>140000</v>
      </c>
      <c r="J5442" s="463" t="s">
        <v>3377</v>
      </c>
      <c r="K5442" s="465" t="s">
        <v>1709</v>
      </c>
      <c r="L5442" s="491">
        <v>17.7</v>
      </c>
      <c r="M5442" s="543"/>
    </row>
    <row r="5443" spans="2:13" s="456" customFormat="1" ht="15" hidden="1" customHeight="1">
      <c r="B5443" s="469"/>
      <c r="C5443" s="460" t="s">
        <v>1730</v>
      </c>
      <c r="D5443" s="461" t="s">
        <v>1735</v>
      </c>
      <c r="E5443" s="647"/>
      <c r="F5443" s="462">
        <v>869000004876</v>
      </c>
      <c r="G5443" s="463" t="s">
        <v>3551</v>
      </c>
      <c r="H5443" s="476">
        <v>293954.23</v>
      </c>
      <c r="I5443" s="476">
        <v>293954.23</v>
      </c>
      <c r="J5443" s="463" t="s">
        <v>3377</v>
      </c>
      <c r="K5443" s="465" t="s">
        <v>1709</v>
      </c>
      <c r="L5443" s="491">
        <v>17.7</v>
      </c>
      <c r="M5443" s="543"/>
    </row>
    <row r="5444" spans="2:13" s="456" customFormat="1" ht="15" hidden="1" customHeight="1">
      <c r="B5444" s="469"/>
      <c r="C5444" s="460" t="s">
        <v>1730</v>
      </c>
      <c r="D5444" s="461" t="s">
        <v>3552</v>
      </c>
      <c r="E5444" s="647"/>
      <c r="F5444" s="462">
        <v>869000041708</v>
      </c>
      <c r="G5444" s="463" t="s">
        <v>3553</v>
      </c>
      <c r="H5444" s="476">
        <v>418007.13</v>
      </c>
      <c r="I5444" s="476">
        <v>418007.13</v>
      </c>
      <c r="J5444" s="463" t="s">
        <v>3377</v>
      </c>
      <c r="K5444" s="465" t="s">
        <v>1709</v>
      </c>
      <c r="L5444" s="491">
        <v>24</v>
      </c>
      <c r="M5444" s="543"/>
    </row>
    <row r="5445" spans="2:13" s="456" customFormat="1" ht="15" hidden="1" customHeight="1">
      <c r="B5445" s="469"/>
      <c r="C5445" s="460" t="s">
        <v>1730</v>
      </c>
      <c r="D5445" s="461" t="s">
        <v>3554</v>
      </c>
      <c r="E5445" s="647"/>
      <c r="F5445" s="462">
        <v>869000068861</v>
      </c>
      <c r="G5445" s="463" t="s">
        <v>3555</v>
      </c>
      <c r="H5445" s="476">
        <v>170000</v>
      </c>
      <c r="I5445" s="476">
        <v>170000</v>
      </c>
      <c r="J5445" s="463" t="s">
        <v>3377</v>
      </c>
      <c r="K5445" s="465" t="s">
        <v>1709</v>
      </c>
      <c r="L5445" s="491">
        <v>31.8</v>
      </c>
      <c r="M5445" s="543"/>
    </row>
    <row r="5446" spans="2:13" s="456" customFormat="1" ht="15" hidden="1" customHeight="1">
      <c r="B5446" s="469"/>
      <c r="C5446" s="460" t="s">
        <v>1730</v>
      </c>
      <c r="D5446" s="461" t="s">
        <v>3556</v>
      </c>
      <c r="E5446" s="647"/>
      <c r="F5446" s="462">
        <v>869000001834</v>
      </c>
      <c r="G5446" s="463" t="s">
        <v>3557</v>
      </c>
      <c r="H5446" s="476">
        <v>15400</v>
      </c>
      <c r="I5446" s="476">
        <v>15400</v>
      </c>
      <c r="J5446" s="463" t="s">
        <v>3377</v>
      </c>
      <c r="K5446" s="465" t="s">
        <v>3558</v>
      </c>
      <c r="L5446" s="491">
        <v>18</v>
      </c>
      <c r="M5446" s="543"/>
    </row>
    <row r="5447" spans="2:13" s="456" customFormat="1" ht="15" hidden="1" customHeight="1">
      <c r="B5447" s="469"/>
      <c r="C5447" s="460" t="s">
        <v>1730</v>
      </c>
      <c r="D5447" s="461" t="s">
        <v>3559</v>
      </c>
      <c r="E5447" s="647"/>
      <c r="F5447" s="462">
        <v>869000001839</v>
      </c>
      <c r="G5447" s="463" t="s">
        <v>3560</v>
      </c>
      <c r="H5447" s="476">
        <v>12500</v>
      </c>
      <c r="I5447" s="476">
        <v>12500</v>
      </c>
      <c r="J5447" s="463" t="s">
        <v>3377</v>
      </c>
      <c r="K5447" s="465" t="s">
        <v>3558</v>
      </c>
      <c r="L5447" s="491">
        <v>27</v>
      </c>
      <c r="M5447" s="543"/>
    </row>
    <row r="5448" spans="2:13" s="456" customFormat="1" ht="15" hidden="1" customHeight="1">
      <c r="B5448" s="469"/>
      <c r="C5448" s="460" t="s">
        <v>1730</v>
      </c>
      <c r="D5448" s="461" t="s">
        <v>3559</v>
      </c>
      <c r="E5448" s="647"/>
      <c r="F5448" s="462">
        <v>869000001841</v>
      </c>
      <c r="G5448" s="463" t="s">
        <v>3561</v>
      </c>
      <c r="H5448" s="476">
        <v>12500</v>
      </c>
      <c r="I5448" s="476">
        <v>12500</v>
      </c>
      <c r="J5448" s="463" t="s">
        <v>3377</v>
      </c>
      <c r="K5448" s="465" t="s">
        <v>3558</v>
      </c>
      <c r="L5448" s="491">
        <v>41</v>
      </c>
      <c r="M5448" s="543"/>
    </row>
    <row r="5449" spans="2:13" s="456" customFormat="1" ht="15" hidden="1" customHeight="1">
      <c r="B5449" s="469"/>
      <c r="C5449" s="460" t="s">
        <v>1730</v>
      </c>
      <c r="D5449" s="461" t="s">
        <v>3562</v>
      </c>
      <c r="E5449" s="647"/>
      <c r="F5449" s="462">
        <v>869000005011</v>
      </c>
      <c r="G5449" s="463" t="s">
        <v>3563</v>
      </c>
      <c r="H5449" s="476">
        <v>158661.51</v>
      </c>
      <c r="I5449" s="476">
        <v>158661.51</v>
      </c>
      <c r="J5449" s="463" t="s">
        <v>3377</v>
      </c>
      <c r="K5449" s="465" t="s">
        <v>1707</v>
      </c>
      <c r="L5449" s="491">
        <v>30</v>
      </c>
      <c r="M5449" s="543"/>
    </row>
    <row r="5450" spans="2:13" s="456" customFormat="1" ht="15" hidden="1" customHeight="1">
      <c r="B5450" s="469"/>
      <c r="C5450" s="460" t="s">
        <v>1730</v>
      </c>
      <c r="D5450" s="461" t="s">
        <v>3562</v>
      </c>
      <c r="E5450" s="647"/>
      <c r="F5450" s="462">
        <v>869000005039</v>
      </c>
      <c r="G5450" s="463" t="s">
        <v>3564</v>
      </c>
      <c r="H5450" s="476">
        <v>158661.51</v>
      </c>
      <c r="I5450" s="476">
        <v>158661.51</v>
      </c>
      <c r="J5450" s="463" t="s">
        <v>3377</v>
      </c>
      <c r="K5450" s="465" t="s">
        <v>1707</v>
      </c>
      <c r="L5450" s="491">
        <v>30</v>
      </c>
      <c r="M5450" s="543"/>
    </row>
    <row r="5451" spans="2:13" s="456" customFormat="1" ht="15" hidden="1" customHeight="1">
      <c r="B5451" s="469"/>
      <c r="C5451" s="460" t="s">
        <v>1730</v>
      </c>
      <c r="D5451" s="461" t="s">
        <v>3565</v>
      </c>
      <c r="E5451" s="647"/>
      <c r="F5451" s="462">
        <v>869000072922</v>
      </c>
      <c r="G5451" s="463" t="s">
        <v>3566</v>
      </c>
      <c r="H5451" s="476">
        <v>526427.5</v>
      </c>
      <c r="I5451" s="476">
        <v>526427.5</v>
      </c>
      <c r="J5451" s="463" t="s">
        <v>3377</v>
      </c>
      <c r="K5451" s="465" t="s">
        <v>1707</v>
      </c>
      <c r="L5451" s="491">
        <v>200</v>
      </c>
      <c r="M5451" s="543"/>
    </row>
    <row r="5452" spans="2:13" s="456" customFormat="1" ht="15" hidden="1" customHeight="1">
      <c r="B5452" s="469"/>
      <c r="C5452" s="460" t="s">
        <v>1730</v>
      </c>
      <c r="D5452" s="461" t="s">
        <v>3565</v>
      </c>
      <c r="E5452" s="647"/>
      <c r="F5452" s="462">
        <v>869000072923</v>
      </c>
      <c r="G5452" s="463" t="s">
        <v>3567</v>
      </c>
      <c r="H5452" s="476">
        <v>526427.5</v>
      </c>
      <c r="I5452" s="476">
        <v>526427.5</v>
      </c>
      <c r="J5452" s="463" t="s">
        <v>3377</v>
      </c>
      <c r="K5452" s="465" t="s">
        <v>1707</v>
      </c>
      <c r="L5452" s="491">
        <v>200</v>
      </c>
      <c r="M5452" s="543"/>
    </row>
    <row r="5453" spans="2:13" s="456" customFormat="1" ht="15" hidden="1" customHeight="1">
      <c r="B5453" s="469"/>
      <c r="C5453" s="460" t="s">
        <v>1730</v>
      </c>
      <c r="D5453" s="461" t="s">
        <v>3568</v>
      </c>
      <c r="E5453" s="647"/>
      <c r="F5453" s="462">
        <v>869000001646</v>
      </c>
      <c r="G5453" s="463" t="s">
        <v>3569</v>
      </c>
      <c r="H5453" s="476">
        <v>420000</v>
      </c>
      <c r="I5453" s="476">
        <v>420000</v>
      </c>
      <c r="J5453" s="463" t="s">
        <v>3377</v>
      </c>
      <c r="K5453" s="465" t="s">
        <v>1711</v>
      </c>
      <c r="L5453" s="491">
        <v>80</v>
      </c>
      <c r="M5453" s="543"/>
    </row>
    <row r="5454" spans="2:13" s="456" customFormat="1" ht="15" hidden="1" customHeight="1">
      <c r="B5454" s="469"/>
      <c r="C5454" s="460" t="s">
        <v>1730</v>
      </c>
      <c r="D5454" s="461" t="s">
        <v>3570</v>
      </c>
      <c r="E5454" s="647"/>
      <c r="F5454" s="462">
        <v>869000004153</v>
      </c>
      <c r="G5454" s="463" t="s">
        <v>3571</v>
      </c>
      <c r="H5454" s="476">
        <v>30000</v>
      </c>
      <c r="I5454" s="476">
        <v>30000</v>
      </c>
      <c r="J5454" s="463" t="s">
        <v>3377</v>
      </c>
      <c r="K5454" s="465" t="s">
        <v>1711</v>
      </c>
      <c r="L5454" s="491">
        <v>40</v>
      </c>
      <c r="M5454" s="543"/>
    </row>
    <row r="5455" spans="2:13" s="456" customFormat="1" ht="15" hidden="1" customHeight="1">
      <c r="B5455" s="469"/>
      <c r="C5455" s="460" t="s">
        <v>1730</v>
      </c>
      <c r="D5455" s="461" t="s">
        <v>3572</v>
      </c>
      <c r="E5455" s="647"/>
      <c r="F5455" s="462">
        <v>869000005004</v>
      </c>
      <c r="G5455" s="463" t="s">
        <v>3573</v>
      </c>
      <c r="H5455" s="476">
        <v>342151.59</v>
      </c>
      <c r="I5455" s="476">
        <v>342151.59</v>
      </c>
      <c r="J5455" s="463" t="s">
        <v>3377</v>
      </c>
      <c r="K5455" s="465" t="s">
        <v>1711</v>
      </c>
      <c r="L5455" s="491">
        <v>18</v>
      </c>
      <c r="M5455" s="543"/>
    </row>
    <row r="5456" spans="2:13" s="456" customFormat="1" ht="15" hidden="1" customHeight="1">
      <c r="B5456" s="469"/>
      <c r="C5456" s="460" t="s">
        <v>1730</v>
      </c>
      <c r="D5456" s="461" t="s">
        <v>3572</v>
      </c>
      <c r="E5456" s="647"/>
      <c r="F5456" s="462">
        <v>869000005038</v>
      </c>
      <c r="G5456" s="463" t="s">
        <v>3574</v>
      </c>
      <c r="H5456" s="476">
        <v>342151.59</v>
      </c>
      <c r="I5456" s="476">
        <v>342151.59</v>
      </c>
      <c r="J5456" s="463" t="s">
        <v>3377</v>
      </c>
      <c r="K5456" s="465" t="s">
        <v>1711</v>
      </c>
      <c r="L5456" s="491">
        <v>18</v>
      </c>
      <c r="M5456" s="543"/>
    </row>
    <row r="5457" spans="2:13" s="456" customFormat="1" ht="15" hidden="1" customHeight="1">
      <c r="B5457" s="469"/>
      <c r="C5457" s="460" t="s">
        <v>1730</v>
      </c>
      <c r="D5457" s="461" t="s">
        <v>3575</v>
      </c>
      <c r="E5457" s="647"/>
      <c r="F5457" s="462">
        <v>869000000190</v>
      </c>
      <c r="G5457" s="463" t="s">
        <v>3576</v>
      </c>
      <c r="H5457" s="476">
        <v>287752.5</v>
      </c>
      <c r="I5457" s="476">
        <v>287752.5</v>
      </c>
      <c r="J5457" s="463" t="s">
        <v>3377</v>
      </c>
      <c r="K5457" s="465" t="s">
        <v>3577</v>
      </c>
      <c r="L5457" s="491">
        <v>19.399999999999999</v>
      </c>
      <c r="M5457" s="543"/>
    </row>
    <row r="5458" spans="2:13" s="456" customFormat="1" ht="15" hidden="1" customHeight="1">
      <c r="B5458" s="469"/>
      <c r="C5458" s="460" t="s">
        <v>1730</v>
      </c>
      <c r="D5458" s="461" t="s">
        <v>3575</v>
      </c>
      <c r="E5458" s="647"/>
      <c r="F5458" s="462">
        <v>869000003982</v>
      </c>
      <c r="G5458" s="463" t="s">
        <v>3578</v>
      </c>
      <c r="H5458" s="476">
        <v>287752.5</v>
      </c>
      <c r="I5458" s="476">
        <v>287752.5</v>
      </c>
      <c r="J5458" s="463" t="s">
        <v>3377</v>
      </c>
      <c r="K5458" s="465" t="s">
        <v>3577</v>
      </c>
      <c r="L5458" s="491">
        <v>19.399999999999999</v>
      </c>
      <c r="M5458" s="543"/>
    </row>
    <row r="5459" spans="2:13" s="456" customFormat="1" ht="15" hidden="1" customHeight="1">
      <c r="B5459" s="469"/>
      <c r="C5459" s="460" t="s">
        <v>1730</v>
      </c>
      <c r="D5459" s="461" t="s">
        <v>3579</v>
      </c>
      <c r="E5459" s="647"/>
      <c r="F5459" s="462">
        <v>869000004533</v>
      </c>
      <c r="G5459" s="463" t="s">
        <v>3580</v>
      </c>
      <c r="H5459" s="476">
        <v>600000</v>
      </c>
      <c r="I5459" s="476">
        <v>600000</v>
      </c>
      <c r="J5459" s="463" t="s">
        <v>3377</v>
      </c>
      <c r="K5459" s="465" t="s">
        <v>3577</v>
      </c>
      <c r="L5459" s="491">
        <v>19.399999999999999</v>
      </c>
      <c r="M5459" s="543"/>
    </row>
    <row r="5460" spans="2:13" s="456" customFormat="1" ht="15" hidden="1" customHeight="1">
      <c r="B5460" s="469"/>
      <c r="C5460" s="460" t="s">
        <v>1730</v>
      </c>
      <c r="D5460" s="461" t="s">
        <v>3581</v>
      </c>
      <c r="E5460" s="647"/>
      <c r="F5460" s="462">
        <v>869000004780</v>
      </c>
      <c r="G5460" s="463" t="s">
        <v>3582</v>
      </c>
      <c r="H5460" s="476">
        <v>410000</v>
      </c>
      <c r="I5460" s="476">
        <v>410000</v>
      </c>
      <c r="J5460" s="463" t="s">
        <v>3377</v>
      </c>
      <c r="K5460" s="465" t="s">
        <v>3577</v>
      </c>
      <c r="L5460" s="491">
        <v>5</v>
      </c>
      <c r="M5460" s="543"/>
    </row>
    <row r="5461" spans="2:13" s="456" customFormat="1" ht="15" hidden="1" customHeight="1">
      <c r="B5461" s="469"/>
      <c r="C5461" s="460" t="s">
        <v>1730</v>
      </c>
      <c r="D5461" s="461" t="s">
        <v>3581</v>
      </c>
      <c r="E5461" s="647"/>
      <c r="F5461" s="462">
        <v>869000004781</v>
      </c>
      <c r="G5461" s="463" t="s">
        <v>3583</v>
      </c>
      <c r="H5461" s="476">
        <v>410000</v>
      </c>
      <c r="I5461" s="476">
        <v>410000</v>
      </c>
      <c r="J5461" s="463" t="s">
        <v>3377</v>
      </c>
      <c r="K5461" s="465" t="s">
        <v>3577</v>
      </c>
      <c r="L5461" s="491">
        <v>5</v>
      </c>
      <c r="M5461" s="543"/>
    </row>
    <row r="5462" spans="2:13" s="456" customFormat="1" ht="15" hidden="1" customHeight="1">
      <c r="B5462" s="469"/>
      <c r="C5462" s="460" t="s">
        <v>1730</v>
      </c>
      <c r="D5462" s="461" t="s">
        <v>3584</v>
      </c>
      <c r="E5462" s="647"/>
      <c r="F5462" s="462">
        <v>869000004800</v>
      </c>
      <c r="G5462" s="463" t="s">
        <v>3585</v>
      </c>
      <c r="H5462" s="476">
        <v>600000</v>
      </c>
      <c r="I5462" s="476">
        <v>600000</v>
      </c>
      <c r="J5462" s="463" t="s">
        <v>3377</v>
      </c>
      <c r="K5462" s="465" t="s">
        <v>3577</v>
      </c>
      <c r="L5462" s="491">
        <v>23.5</v>
      </c>
      <c r="M5462" s="543"/>
    </row>
    <row r="5463" spans="2:13" s="456" customFormat="1" ht="15" hidden="1" customHeight="1">
      <c r="B5463" s="469"/>
      <c r="C5463" s="460" t="s">
        <v>1730</v>
      </c>
      <c r="D5463" s="461" t="s">
        <v>3586</v>
      </c>
      <c r="E5463" s="647"/>
      <c r="F5463" s="462">
        <v>869000072907</v>
      </c>
      <c r="G5463" s="463" t="s">
        <v>3587</v>
      </c>
      <c r="H5463" s="476">
        <v>197342</v>
      </c>
      <c r="I5463" s="476">
        <v>197342</v>
      </c>
      <c r="J5463" s="463" t="s">
        <v>3377</v>
      </c>
      <c r="K5463" s="465" t="s">
        <v>3577</v>
      </c>
      <c r="L5463" s="491">
        <v>1</v>
      </c>
      <c r="M5463" s="543"/>
    </row>
    <row r="5464" spans="2:13" s="456" customFormat="1" ht="15" hidden="1" customHeight="1">
      <c r="B5464" s="469"/>
      <c r="C5464" s="460" t="s">
        <v>1730</v>
      </c>
      <c r="D5464" s="461" t="s">
        <v>3586</v>
      </c>
      <c r="E5464" s="647"/>
      <c r="F5464" s="462">
        <v>869000072909</v>
      </c>
      <c r="G5464" s="463" t="s">
        <v>3588</v>
      </c>
      <c r="H5464" s="476">
        <v>197342</v>
      </c>
      <c r="I5464" s="476">
        <v>197342</v>
      </c>
      <c r="J5464" s="463" t="s">
        <v>3377</v>
      </c>
      <c r="K5464" s="465" t="s">
        <v>3577</v>
      </c>
      <c r="L5464" s="491">
        <v>1</v>
      </c>
      <c r="M5464" s="543"/>
    </row>
    <row r="5465" spans="2:13" s="456" customFormat="1" ht="15" hidden="1" customHeight="1">
      <c r="B5465" s="469"/>
      <c r="C5465" s="460" t="s">
        <v>1730</v>
      </c>
      <c r="D5465" s="461" t="s">
        <v>3589</v>
      </c>
      <c r="E5465" s="647"/>
      <c r="F5465" s="462">
        <v>869000072910</v>
      </c>
      <c r="G5465" s="463" t="s">
        <v>3590</v>
      </c>
      <c r="H5465" s="476">
        <v>309816.5</v>
      </c>
      <c r="I5465" s="476">
        <v>309816.5</v>
      </c>
      <c r="J5465" s="463" t="s">
        <v>3377</v>
      </c>
      <c r="K5465" s="465" t="s">
        <v>3577</v>
      </c>
      <c r="L5465" s="491">
        <v>9.6</v>
      </c>
      <c r="M5465" s="543"/>
    </row>
    <row r="5466" spans="2:13" s="456" customFormat="1" ht="15" hidden="1" customHeight="1">
      <c r="B5466" s="469"/>
      <c r="C5466" s="460" t="s">
        <v>1730</v>
      </c>
      <c r="D5466" s="461" t="s">
        <v>3589</v>
      </c>
      <c r="E5466" s="647"/>
      <c r="F5466" s="462">
        <v>869000072911</v>
      </c>
      <c r="G5466" s="463" t="s">
        <v>3591</v>
      </c>
      <c r="H5466" s="476">
        <v>309816.5</v>
      </c>
      <c r="I5466" s="476">
        <v>309816.5</v>
      </c>
      <c r="J5466" s="463" t="s">
        <v>3377</v>
      </c>
      <c r="K5466" s="465" t="s">
        <v>3577</v>
      </c>
      <c r="L5466" s="491">
        <v>9.6</v>
      </c>
      <c r="M5466" s="543"/>
    </row>
    <row r="5467" spans="2:13" s="456" customFormat="1" ht="15" hidden="1" customHeight="1">
      <c r="B5467" s="469"/>
      <c r="C5467" s="460" t="s">
        <v>1730</v>
      </c>
      <c r="D5467" s="461" t="s">
        <v>3589</v>
      </c>
      <c r="E5467" s="647"/>
      <c r="F5467" s="462">
        <v>869000072912</v>
      </c>
      <c r="G5467" s="463" t="s">
        <v>3592</v>
      </c>
      <c r="H5467" s="476">
        <v>309816.5</v>
      </c>
      <c r="I5467" s="476">
        <v>309816.5</v>
      </c>
      <c r="J5467" s="463" t="s">
        <v>3377</v>
      </c>
      <c r="K5467" s="465" t="s">
        <v>3577</v>
      </c>
      <c r="L5467" s="491">
        <v>9.6</v>
      </c>
      <c r="M5467" s="543"/>
    </row>
    <row r="5468" spans="2:13" s="456" customFormat="1" ht="15" hidden="1" customHeight="1">
      <c r="B5468" s="469"/>
      <c r="C5468" s="460" t="s">
        <v>1730</v>
      </c>
      <c r="D5468" s="461" t="s">
        <v>3589</v>
      </c>
      <c r="E5468" s="647"/>
      <c r="F5468" s="462">
        <v>869000072913</v>
      </c>
      <c r="G5468" s="463" t="s">
        <v>3593</v>
      </c>
      <c r="H5468" s="476">
        <v>309816.5</v>
      </c>
      <c r="I5468" s="476">
        <v>309816.5</v>
      </c>
      <c r="J5468" s="463" t="s">
        <v>3377</v>
      </c>
      <c r="K5468" s="465" t="s">
        <v>3577</v>
      </c>
      <c r="L5468" s="491">
        <v>9.6</v>
      </c>
      <c r="M5468" s="543"/>
    </row>
    <row r="5469" spans="2:13" s="456" customFormat="1" ht="15" hidden="1" customHeight="1">
      <c r="B5469" s="469"/>
      <c r="C5469" s="460" t="s">
        <v>1730</v>
      </c>
      <c r="D5469" s="461" t="s">
        <v>3594</v>
      </c>
      <c r="E5469" s="647"/>
      <c r="F5469" s="462">
        <v>869000072914</v>
      </c>
      <c r="G5469" s="463" t="s">
        <v>3595</v>
      </c>
      <c r="H5469" s="476">
        <v>354025</v>
      </c>
      <c r="I5469" s="476">
        <v>354025</v>
      </c>
      <c r="J5469" s="463" t="s">
        <v>3377</v>
      </c>
      <c r="K5469" s="465" t="s">
        <v>3577</v>
      </c>
      <c r="L5469" s="491">
        <v>5.7</v>
      </c>
      <c r="M5469" s="543"/>
    </row>
    <row r="5470" spans="2:13" s="456" customFormat="1" ht="15" hidden="1" customHeight="1">
      <c r="B5470" s="469"/>
      <c r="C5470" s="460" t="s">
        <v>1730</v>
      </c>
      <c r="D5470" s="461" t="s">
        <v>3594</v>
      </c>
      <c r="E5470" s="647"/>
      <c r="F5470" s="462">
        <v>869000072915</v>
      </c>
      <c r="G5470" s="463" t="s">
        <v>3596</v>
      </c>
      <c r="H5470" s="476">
        <v>354025</v>
      </c>
      <c r="I5470" s="476">
        <v>354025</v>
      </c>
      <c r="J5470" s="463" t="s">
        <v>3377</v>
      </c>
      <c r="K5470" s="465" t="s">
        <v>3577</v>
      </c>
      <c r="L5470" s="491">
        <v>5.7</v>
      </c>
      <c r="M5470" s="543"/>
    </row>
    <row r="5471" spans="2:13" s="456" customFormat="1" ht="15" hidden="1" customHeight="1">
      <c r="B5471" s="469"/>
      <c r="C5471" s="460" t="s">
        <v>1730</v>
      </c>
      <c r="D5471" s="461" t="s">
        <v>3418</v>
      </c>
      <c r="E5471" s="647"/>
      <c r="F5471" s="462">
        <v>869000072917</v>
      </c>
      <c r="G5471" s="463" t="s">
        <v>3597</v>
      </c>
      <c r="H5471" s="476">
        <v>382367</v>
      </c>
      <c r="I5471" s="476">
        <v>382367</v>
      </c>
      <c r="J5471" s="463" t="s">
        <v>3377</v>
      </c>
      <c r="K5471" s="465" t="s">
        <v>3577</v>
      </c>
      <c r="L5471" s="491">
        <v>3.1</v>
      </c>
      <c r="M5471" s="543"/>
    </row>
    <row r="5472" spans="2:13" s="456" customFormat="1" ht="15" hidden="1" customHeight="1">
      <c r="B5472" s="469"/>
      <c r="C5472" s="460" t="s">
        <v>1730</v>
      </c>
      <c r="D5472" s="461" t="s">
        <v>3598</v>
      </c>
      <c r="E5472" s="647"/>
      <c r="F5472" s="462">
        <v>869000072918</v>
      </c>
      <c r="G5472" s="463" t="s">
        <v>3599</v>
      </c>
      <c r="H5472" s="476">
        <v>436039</v>
      </c>
      <c r="I5472" s="476">
        <v>436039</v>
      </c>
      <c r="J5472" s="463" t="s">
        <v>3377</v>
      </c>
      <c r="K5472" s="465" t="s">
        <v>3577</v>
      </c>
      <c r="L5472" s="491">
        <v>3.1</v>
      </c>
      <c r="M5472" s="543"/>
    </row>
    <row r="5473" spans="2:13" s="456" customFormat="1" ht="15" hidden="1" customHeight="1">
      <c r="B5473" s="469"/>
      <c r="C5473" s="460" t="s">
        <v>1730</v>
      </c>
      <c r="D5473" s="461" t="s">
        <v>3598</v>
      </c>
      <c r="E5473" s="647"/>
      <c r="F5473" s="462">
        <v>869000072919</v>
      </c>
      <c r="G5473" s="463" t="s">
        <v>3600</v>
      </c>
      <c r="H5473" s="476">
        <v>436039</v>
      </c>
      <c r="I5473" s="476">
        <v>436039</v>
      </c>
      <c r="J5473" s="463" t="s">
        <v>3377</v>
      </c>
      <c r="K5473" s="465" t="s">
        <v>3577</v>
      </c>
      <c r="L5473" s="491">
        <v>3.1</v>
      </c>
      <c r="M5473" s="543"/>
    </row>
    <row r="5474" spans="2:13" s="456" customFormat="1" ht="15" hidden="1" customHeight="1">
      <c r="B5474" s="469"/>
      <c r="C5474" s="460" t="s">
        <v>1730</v>
      </c>
      <c r="D5474" s="461" t="s">
        <v>3598</v>
      </c>
      <c r="E5474" s="647"/>
      <c r="F5474" s="462">
        <v>869000072920</v>
      </c>
      <c r="G5474" s="463" t="s">
        <v>3601</v>
      </c>
      <c r="H5474" s="476">
        <v>436039</v>
      </c>
      <c r="I5474" s="476">
        <v>436039</v>
      </c>
      <c r="J5474" s="463" t="s">
        <v>3377</v>
      </c>
      <c r="K5474" s="465" t="s">
        <v>3577</v>
      </c>
      <c r="L5474" s="491">
        <v>3.1</v>
      </c>
      <c r="M5474" s="543"/>
    </row>
    <row r="5475" spans="2:13" s="456" customFormat="1" ht="15" hidden="1" customHeight="1">
      <c r="B5475" s="469"/>
      <c r="C5475" s="460" t="s">
        <v>1730</v>
      </c>
      <c r="D5475" s="461" t="s">
        <v>3598</v>
      </c>
      <c r="E5475" s="647"/>
      <c r="F5475" s="462">
        <v>869000072921</v>
      </c>
      <c r="G5475" s="463" t="s">
        <v>3602</v>
      </c>
      <c r="H5475" s="476">
        <v>436039</v>
      </c>
      <c r="I5475" s="476">
        <v>436039</v>
      </c>
      <c r="J5475" s="463" t="s">
        <v>3377</v>
      </c>
      <c r="K5475" s="465" t="s">
        <v>3577</v>
      </c>
      <c r="L5475" s="491">
        <v>3.1</v>
      </c>
      <c r="M5475" s="543"/>
    </row>
    <row r="5476" spans="2:13" s="456" customFormat="1" ht="15" hidden="1" customHeight="1">
      <c r="B5476" s="469"/>
      <c r="C5476" s="460" t="s">
        <v>1730</v>
      </c>
      <c r="D5476" s="461" t="s">
        <v>3586</v>
      </c>
      <c r="E5476" s="647"/>
      <c r="F5476" s="462">
        <v>869000072924</v>
      </c>
      <c r="G5476" s="463" t="s">
        <v>3603</v>
      </c>
      <c r="H5476" s="476">
        <v>614834</v>
      </c>
      <c r="I5476" s="476">
        <v>614834</v>
      </c>
      <c r="J5476" s="463" t="s">
        <v>3377</v>
      </c>
      <c r="K5476" s="465" t="s">
        <v>3577</v>
      </c>
      <c r="L5476" s="491">
        <v>1</v>
      </c>
      <c r="M5476" s="543"/>
    </row>
    <row r="5477" spans="2:13" s="456" customFormat="1" ht="15" hidden="1" customHeight="1">
      <c r="B5477" s="469"/>
      <c r="C5477" s="460" t="s">
        <v>1730</v>
      </c>
      <c r="D5477" s="461" t="s">
        <v>3586</v>
      </c>
      <c r="E5477" s="647"/>
      <c r="F5477" s="462">
        <v>869000072925</v>
      </c>
      <c r="G5477" s="463" t="s">
        <v>3604</v>
      </c>
      <c r="H5477" s="476">
        <v>614834</v>
      </c>
      <c r="I5477" s="476">
        <v>614834</v>
      </c>
      <c r="J5477" s="463" t="s">
        <v>3377</v>
      </c>
      <c r="K5477" s="465" t="s">
        <v>3577</v>
      </c>
      <c r="L5477" s="491">
        <v>1</v>
      </c>
      <c r="M5477" s="543"/>
    </row>
    <row r="5478" spans="2:13" s="456" customFormat="1" ht="15" hidden="1" customHeight="1">
      <c r="B5478" s="469"/>
      <c r="C5478" s="460" t="s">
        <v>1730</v>
      </c>
      <c r="D5478" s="461" t="s">
        <v>3586</v>
      </c>
      <c r="E5478" s="647"/>
      <c r="F5478" s="462">
        <v>869000072926</v>
      </c>
      <c r="G5478" s="463" t="s">
        <v>3605</v>
      </c>
      <c r="H5478" s="476">
        <v>614834</v>
      </c>
      <c r="I5478" s="476">
        <v>614834</v>
      </c>
      <c r="J5478" s="463" t="s">
        <v>3377</v>
      </c>
      <c r="K5478" s="465" t="s">
        <v>3577</v>
      </c>
      <c r="L5478" s="491">
        <v>1</v>
      </c>
      <c r="M5478" s="543"/>
    </row>
    <row r="5479" spans="2:13" s="456" customFormat="1" ht="15" hidden="1" customHeight="1">
      <c r="B5479" s="469"/>
      <c r="C5479" s="460" t="s">
        <v>1730</v>
      </c>
      <c r="D5479" s="461" t="s">
        <v>3606</v>
      </c>
      <c r="E5479" s="647"/>
      <c r="F5479" s="462">
        <v>869000072927</v>
      </c>
      <c r="G5479" s="463" t="s">
        <v>3607</v>
      </c>
      <c r="H5479" s="476">
        <v>694166</v>
      </c>
      <c r="I5479" s="476">
        <v>694166</v>
      </c>
      <c r="J5479" s="463" t="s">
        <v>3377</v>
      </c>
      <c r="K5479" s="465" t="s">
        <v>3577</v>
      </c>
      <c r="L5479" s="491">
        <v>1.8</v>
      </c>
      <c r="M5479" s="543"/>
    </row>
    <row r="5480" spans="2:13" s="456" customFormat="1" ht="15" hidden="1" customHeight="1">
      <c r="B5480" s="469"/>
      <c r="C5480" s="460" t="s">
        <v>1730</v>
      </c>
      <c r="D5480" s="461" t="s">
        <v>3608</v>
      </c>
      <c r="E5480" s="647"/>
      <c r="F5480" s="462">
        <v>869000072928</v>
      </c>
      <c r="G5480" s="463" t="s">
        <v>3609</v>
      </c>
      <c r="H5480" s="476">
        <v>808321.8</v>
      </c>
      <c r="I5480" s="476">
        <v>808321.8</v>
      </c>
      <c r="J5480" s="463" t="s">
        <v>3377</v>
      </c>
      <c r="K5480" s="465" t="s">
        <v>3577</v>
      </c>
      <c r="L5480" s="491">
        <v>5.7</v>
      </c>
      <c r="M5480" s="543"/>
    </row>
    <row r="5481" spans="2:13" s="456" customFormat="1" ht="15" hidden="1" customHeight="1">
      <c r="B5481" s="469"/>
      <c r="C5481" s="460" t="s">
        <v>1730</v>
      </c>
      <c r="D5481" s="461" t="s">
        <v>3608</v>
      </c>
      <c r="E5481" s="647"/>
      <c r="F5481" s="462">
        <v>869000072930</v>
      </c>
      <c r="G5481" s="463" t="s">
        <v>3610</v>
      </c>
      <c r="H5481" s="476">
        <v>808321.8</v>
      </c>
      <c r="I5481" s="476">
        <v>808321.8</v>
      </c>
      <c r="J5481" s="463" t="s">
        <v>3377</v>
      </c>
      <c r="K5481" s="465" t="s">
        <v>3577</v>
      </c>
      <c r="L5481" s="491">
        <v>5.7</v>
      </c>
      <c r="M5481" s="543"/>
    </row>
    <row r="5482" spans="2:13" s="456" customFormat="1" ht="15" hidden="1" customHeight="1">
      <c r="B5482" s="469"/>
      <c r="C5482" s="460" t="s">
        <v>1730</v>
      </c>
      <c r="D5482" s="461" t="s">
        <v>3608</v>
      </c>
      <c r="E5482" s="647"/>
      <c r="F5482" s="462">
        <v>869000072931</v>
      </c>
      <c r="G5482" s="463" t="s">
        <v>3611</v>
      </c>
      <c r="H5482" s="476">
        <v>808321.8</v>
      </c>
      <c r="I5482" s="476">
        <v>808321.8</v>
      </c>
      <c r="J5482" s="463" t="s">
        <v>3377</v>
      </c>
      <c r="K5482" s="465" t="s">
        <v>3577</v>
      </c>
      <c r="L5482" s="491">
        <v>5.7</v>
      </c>
      <c r="M5482" s="543"/>
    </row>
    <row r="5483" spans="2:13" s="456" customFormat="1" ht="15" hidden="1" customHeight="1">
      <c r="B5483" s="469"/>
      <c r="C5483" s="460" t="s">
        <v>1730</v>
      </c>
      <c r="D5483" s="461" t="s">
        <v>3575</v>
      </c>
      <c r="E5483" s="647"/>
      <c r="F5483" s="462">
        <v>869000074708</v>
      </c>
      <c r="G5483" s="463" t="s">
        <v>3612</v>
      </c>
      <c r="H5483" s="476">
        <v>470000</v>
      </c>
      <c r="I5483" s="476">
        <v>470000</v>
      </c>
      <c r="J5483" s="463" t="s">
        <v>3377</v>
      </c>
      <c r="K5483" s="465" t="s">
        <v>3577</v>
      </c>
      <c r="L5483" s="491">
        <v>19.399999999999999</v>
      </c>
      <c r="M5483" s="543"/>
    </row>
    <row r="5484" spans="2:13" s="456" customFormat="1" ht="15" hidden="1" customHeight="1">
      <c r="B5484" s="469"/>
      <c r="C5484" s="460" t="s">
        <v>1730</v>
      </c>
      <c r="D5484" s="461" t="s">
        <v>3575</v>
      </c>
      <c r="E5484" s="647"/>
      <c r="F5484" s="462">
        <v>869000074709</v>
      </c>
      <c r="G5484" s="463" t="s">
        <v>3613</v>
      </c>
      <c r="H5484" s="476">
        <v>470000</v>
      </c>
      <c r="I5484" s="476">
        <v>470000</v>
      </c>
      <c r="J5484" s="463" t="s">
        <v>3377</v>
      </c>
      <c r="K5484" s="465" t="s">
        <v>3577</v>
      </c>
      <c r="L5484" s="491">
        <v>19.399999999999999</v>
      </c>
      <c r="M5484" s="543"/>
    </row>
    <row r="5485" spans="2:13" s="456" customFormat="1" ht="15" hidden="1" customHeight="1">
      <c r="B5485" s="469"/>
      <c r="C5485" s="460" t="s">
        <v>1730</v>
      </c>
      <c r="D5485" s="461" t="s">
        <v>3575</v>
      </c>
      <c r="E5485" s="647"/>
      <c r="F5485" s="462">
        <v>869000074710</v>
      </c>
      <c r="G5485" s="463" t="s">
        <v>3614</v>
      </c>
      <c r="H5485" s="476">
        <v>470000</v>
      </c>
      <c r="I5485" s="476">
        <v>470000</v>
      </c>
      <c r="J5485" s="463" t="s">
        <v>3377</v>
      </c>
      <c r="K5485" s="465" t="s">
        <v>3577</v>
      </c>
      <c r="L5485" s="491">
        <v>19.399999999999999</v>
      </c>
      <c r="M5485" s="543"/>
    </row>
    <row r="5486" spans="2:13" s="456" customFormat="1" ht="15" hidden="1" customHeight="1">
      <c r="B5486" s="469"/>
      <c r="C5486" s="460" t="s">
        <v>1730</v>
      </c>
      <c r="D5486" s="461" t="s">
        <v>3575</v>
      </c>
      <c r="E5486" s="647"/>
      <c r="F5486" s="462">
        <v>869000074710</v>
      </c>
      <c r="G5486" s="463" t="s">
        <v>3614</v>
      </c>
      <c r="H5486" s="476">
        <v>470000</v>
      </c>
      <c r="I5486" s="476">
        <v>470000</v>
      </c>
      <c r="J5486" s="463" t="s">
        <v>3377</v>
      </c>
      <c r="K5486" s="465" t="s">
        <v>3577</v>
      </c>
      <c r="L5486" s="491">
        <v>19.399999999999999</v>
      </c>
      <c r="M5486" s="543"/>
    </row>
    <row r="5487" spans="2:13" s="456" customFormat="1" ht="15" hidden="1" customHeight="1">
      <c r="B5487" s="469"/>
      <c r="C5487" s="460" t="s">
        <v>1730</v>
      </c>
      <c r="D5487" s="461" t="s">
        <v>3575</v>
      </c>
      <c r="E5487" s="647"/>
      <c r="F5487" s="462">
        <v>869000074711</v>
      </c>
      <c r="G5487" s="463" t="s">
        <v>3615</v>
      </c>
      <c r="H5487" s="476">
        <v>470000</v>
      </c>
      <c r="I5487" s="476">
        <v>470000</v>
      </c>
      <c r="J5487" s="463" t="s">
        <v>3377</v>
      </c>
      <c r="K5487" s="465" t="s">
        <v>3577</v>
      </c>
      <c r="L5487" s="491">
        <v>19.399999999999999</v>
      </c>
      <c r="M5487" s="543"/>
    </row>
    <row r="5488" spans="2:13" s="456" customFormat="1" ht="15" hidden="1" customHeight="1">
      <c r="B5488" s="469"/>
      <c r="C5488" s="460" t="s">
        <v>1730</v>
      </c>
      <c r="D5488" s="461" t="s">
        <v>3575</v>
      </c>
      <c r="E5488" s="647"/>
      <c r="F5488" s="462">
        <v>869000074712</v>
      </c>
      <c r="G5488" s="463" t="s">
        <v>3616</v>
      </c>
      <c r="H5488" s="476">
        <v>470000</v>
      </c>
      <c r="I5488" s="476">
        <v>470000</v>
      </c>
      <c r="J5488" s="463" t="s">
        <v>3377</v>
      </c>
      <c r="K5488" s="465" t="s">
        <v>3577</v>
      </c>
      <c r="L5488" s="491">
        <v>19.399999999999999</v>
      </c>
      <c r="M5488" s="543"/>
    </row>
    <row r="5489" spans="2:13" s="456" customFormat="1" ht="15" hidden="1" customHeight="1">
      <c r="B5489" s="469"/>
      <c r="C5489" s="460" t="s">
        <v>1730</v>
      </c>
      <c r="D5489" s="461" t="s">
        <v>3575</v>
      </c>
      <c r="E5489" s="647"/>
      <c r="F5489" s="462">
        <v>869000074713</v>
      </c>
      <c r="G5489" s="463" t="s">
        <v>3617</v>
      </c>
      <c r="H5489" s="476">
        <v>470000</v>
      </c>
      <c r="I5489" s="476">
        <v>470000</v>
      </c>
      <c r="J5489" s="463" t="s">
        <v>3377</v>
      </c>
      <c r="K5489" s="465" t="s">
        <v>3577</v>
      </c>
      <c r="L5489" s="491">
        <v>19.399999999999999</v>
      </c>
      <c r="M5489" s="543"/>
    </row>
    <row r="5490" spans="2:13" s="456" customFormat="1" ht="15" hidden="1" customHeight="1">
      <c r="B5490" s="469"/>
      <c r="C5490" s="460" t="s">
        <v>1730</v>
      </c>
      <c r="D5490" s="461" t="s">
        <v>3575</v>
      </c>
      <c r="E5490" s="647"/>
      <c r="F5490" s="462">
        <v>869000074714</v>
      </c>
      <c r="G5490" s="463" t="s">
        <v>3618</v>
      </c>
      <c r="H5490" s="476">
        <v>470000</v>
      </c>
      <c r="I5490" s="476">
        <v>470000</v>
      </c>
      <c r="J5490" s="463" t="s">
        <v>3377</v>
      </c>
      <c r="K5490" s="465" t="s">
        <v>3577</v>
      </c>
      <c r="L5490" s="491">
        <v>19.399999999999999</v>
      </c>
      <c r="M5490" s="543"/>
    </row>
    <row r="5491" spans="2:13" s="456" customFormat="1" ht="15" hidden="1" customHeight="1">
      <c r="B5491" s="469"/>
      <c r="C5491" s="460" t="s">
        <v>1730</v>
      </c>
      <c r="D5491" s="461" t="s">
        <v>3575</v>
      </c>
      <c r="E5491" s="647"/>
      <c r="F5491" s="462">
        <v>869000074714</v>
      </c>
      <c r="G5491" s="463" t="s">
        <v>3618</v>
      </c>
      <c r="H5491" s="476">
        <v>470000</v>
      </c>
      <c r="I5491" s="476">
        <v>470000</v>
      </c>
      <c r="J5491" s="463" t="s">
        <v>3377</v>
      </c>
      <c r="K5491" s="465" t="s">
        <v>3577</v>
      </c>
      <c r="L5491" s="491">
        <v>19.399999999999999</v>
      </c>
      <c r="M5491" s="543"/>
    </row>
    <row r="5492" spans="2:13" s="456" customFormat="1" ht="15" hidden="1" customHeight="1">
      <c r="B5492" s="469"/>
      <c r="C5492" s="460" t="s">
        <v>1730</v>
      </c>
      <c r="D5492" s="461" t="s">
        <v>3575</v>
      </c>
      <c r="E5492" s="647"/>
      <c r="F5492" s="462">
        <v>869000074715</v>
      </c>
      <c r="G5492" s="463" t="s">
        <v>3619</v>
      </c>
      <c r="H5492" s="476">
        <v>470000</v>
      </c>
      <c r="I5492" s="476">
        <v>470000</v>
      </c>
      <c r="J5492" s="463" t="s">
        <v>3377</v>
      </c>
      <c r="K5492" s="465" t="s">
        <v>3577</v>
      </c>
      <c r="L5492" s="491">
        <v>19.399999999999999</v>
      </c>
      <c r="M5492" s="543"/>
    </row>
    <row r="5493" spans="2:13" s="456" customFormat="1" ht="15" hidden="1" customHeight="1">
      <c r="B5493" s="469"/>
      <c r="C5493" s="460" t="s">
        <v>1730</v>
      </c>
      <c r="D5493" s="461" t="s">
        <v>3575</v>
      </c>
      <c r="E5493" s="647"/>
      <c r="F5493" s="462">
        <v>869000074716</v>
      </c>
      <c r="G5493" s="463" t="s">
        <v>3620</v>
      </c>
      <c r="H5493" s="476">
        <v>470000</v>
      </c>
      <c r="I5493" s="476">
        <v>470000</v>
      </c>
      <c r="J5493" s="463" t="s">
        <v>3377</v>
      </c>
      <c r="K5493" s="465" t="s">
        <v>3577</v>
      </c>
      <c r="L5493" s="491">
        <v>19.399999999999999</v>
      </c>
      <c r="M5493" s="543"/>
    </row>
    <row r="5494" spans="2:13" s="456" customFormat="1" ht="15" hidden="1" customHeight="1">
      <c r="B5494" s="469"/>
      <c r="C5494" s="460" t="s">
        <v>1730</v>
      </c>
      <c r="D5494" s="461" t="s">
        <v>3575</v>
      </c>
      <c r="E5494" s="647"/>
      <c r="F5494" s="462">
        <v>869000074717</v>
      </c>
      <c r="G5494" s="463" t="s">
        <v>3621</v>
      </c>
      <c r="H5494" s="476">
        <v>470000</v>
      </c>
      <c r="I5494" s="476">
        <v>470000</v>
      </c>
      <c r="J5494" s="463" t="s">
        <v>3377</v>
      </c>
      <c r="K5494" s="465" t="s">
        <v>3577</v>
      </c>
      <c r="L5494" s="491">
        <v>19.399999999999999</v>
      </c>
      <c r="M5494" s="543"/>
    </row>
    <row r="5495" spans="2:13" s="456" customFormat="1" ht="15" hidden="1" customHeight="1">
      <c r="B5495" s="469"/>
      <c r="C5495" s="460" t="s">
        <v>1730</v>
      </c>
      <c r="D5495" s="461" t="s">
        <v>3575</v>
      </c>
      <c r="E5495" s="647"/>
      <c r="F5495" s="462">
        <v>869000074718</v>
      </c>
      <c r="G5495" s="463" t="s">
        <v>3622</v>
      </c>
      <c r="H5495" s="476">
        <v>470000</v>
      </c>
      <c r="I5495" s="476">
        <v>470000</v>
      </c>
      <c r="J5495" s="463" t="s">
        <v>3377</v>
      </c>
      <c r="K5495" s="465" t="s">
        <v>3577</v>
      </c>
      <c r="L5495" s="491">
        <v>19.399999999999999</v>
      </c>
      <c r="M5495" s="543"/>
    </row>
    <row r="5496" spans="2:13" s="456" customFormat="1" ht="15" hidden="1" customHeight="1">
      <c r="B5496" s="469"/>
      <c r="C5496" s="460" t="s">
        <v>1730</v>
      </c>
      <c r="D5496" s="461" t="s">
        <v>3575</v>
      </c>
      <c r="E5496" s="647"/>
      <c r="F5496" s="462">
        <v>869000074718</v>
      </c>
      <c r="G5496" s="463" t="s">
        <v>3622</v>
      </c>
      <c r="H5496" s="476">
        <v>470000</v>
      </c>
      <c r="I5496" s="476">
        <v>470000</v>
      </c>
      <c r="J5496" s="463" t="s">
        <v>3377</v>
      </c>
      <c r="K5496" s="465" t="s">
        <v>3577</v>
      </c>
      <c r="L5496" s="491">
        <v>19.399999999999999</v>
      </c>
      <c r="M5496" s="543"/>
    </row>
    <row r="5497" spans="2:13" s="456" customFormat="1" ht="15" hidden="1" customHeight="1">
      <c r="B5497" s="469"/>
      <c r="C5497" s="460" t="s">
        <v>1730</v>
      </c>
      <c r="D5497" s="461" t="s">
        <v>3575</v>
      </c>
      <c r="E5497" s="647"/>
      <c r="F5497" s="462">
        <v>869000074719</v>
      </c>
      <c r="G5497" s="463" t="s">
        <v>3623</v>
      </c>
      <c r="H5497" s="476">
        <v>470000</v>
      </c>
      <c r="I5497" s="476">
        <v>470000</v>
      </c>
      <c r="J5497" s="463" t="s">
        <v>3377</v>
      </c>
      <c r="K5497" s="465" t="s">
        <v>3577</v>
      </c>
      <c r="L5497" s="491">
        <v>19.399999999999999</v>
      </c>
      <c r="M5497" s="543"/>
    </row>
    <row r="5498" spans="2:13" s="456" customFormat="1" ht="15" hidden="1" customHeight="1">
      <c r="B5498" s="469"/>
      <c r="C5498" s="460" t="s">
        <v>1730</v>
      </c>
      <c r="D5498" s="461" t="s">
        <v>3575</v>
      </c>
      <c r="E5498" s="647"/>
      <c r="F5498" s="462">
        <v>869000074719</v>
      </c>
      <c r="G5498" s="463" t="s">
        <v>3623</v>
      </c>
      <c r="H5498" s="476">
        <v>470000</v>
      </c>
      <c r="I5498" s="476">
        <v>470000</v>
      </c>
      <c r="J5498" s="463" t="s">
        <v>3377</v>
      </c>
      <c r="K5498" s="465" t="s">
        <v>3577</v>
      </c>
      <c r="L5498" s="491">
        <v>19.399999999999999</v>
      </c>
      <c r="M5498" s="543"/>
    </row>
    <row r="5499" spans="2:13" s="456" customFormat="1" ht="30" hidden="1" customHeight="1">
      <c r="B5499" s="469"/>
      <c r="C5499" s="466" t="s">
        <v>3624</v>
      </c>
      <c r="D5499" s="461" t="s">
        <v>3625</v>
      </c>
      <c r="E5499" s="647"/>
      <c r="F5499" s="462">
        <v>166500002733</v>
      </c>
      <c r="G5499" s="463" t="s">
        <v>3626</v>
      </c>
      <c r="H5499" s="476">
        <v>1885000</v>
      </c>
      <c r="I5499" s="476">
        <v>255424.64000000001</v>
      </c>
      <c r="J5499" s="463" t="s">
        <v>3377</v>
      </c>
      <c r="K5499" s="465" t="s">
        <v>1729</v>
      </c>
      <c r="L5499" s="491">
        <v>60</v>
      </c>
      <c r="M5499" s="543"/>
    </row>
    <row r="5500" spans="2:13" s="456" customFormat="1" ht="30" hidden="1" customHeight="1">
      <c r="B5500" s="469"/>
      <c r="C5500" s="466" t="s">
        <v>3624</v>
      </c>
      <c r="D5500" s="461" t="s">
        <v>3627</v>
      </c>
      <c r="E5500" s="647"/>
      <c r="F5500" s="462">
        <v>166500006125</v>
      </c>
      <c r="G5500" s="463" t="s">
        <v>3628</v>
      </c>
      <c r="H5500" s="476">
        <v>1999000</v>
      </c>
      <c r="I5500" s="476">
        <v>1316008.33</v>
      </c>
      <c r="J5500" s="463" t="s">
        <v>3377</v>
      </c>
      <c r="K5500" s="465" t="s">
        <v>1729</v>
      </c>
      <c r="L5500" s="491">
        <v>55</v>
      </c>
      <c r="M5500" s="543"/>
    </row>
    <row r="5501" spans="2:13" s="456" customFormat="1" ht="30" hidden="1" customHeight="1">
      <c r="B5501" s="469"/>
      <c r="C5501" s="466" t="s">
        <v>3624</v>
      </c>
      <c r="D5501" s="461" t="s">
        <v>3629</v>
      </c>
      <c r="E5501" s="647"/>
      <c r="F5501" s="462">
        <v>166500006957</v>
      </c>
      <c r="G5501" s="463" t="s">
        <v>3630</v>
      </c>
      <c r="H5501" s="476">
        <v>1830000</v>
      </c>
      <c r="I5501" s="476">
        <v>1464000</v>
      </c>
      <c r="J5501" s="463" t="s">
        <v>3377</v>
      </c>
      <c r="K5501" s="465" t="s">
        <v>1729</v>
      </c>
      <c r="L5501" s="491">
        <v>43.3</v>
      </c>
      <c r="M5501" s="543"/>
    </row>
    <row r="5502" spans="2:13" s="456" customFormat="1" ht="30" hidden="1" customHeight="1">
      <c r="B5502" s="469"/>
      <c r="C5502" s="466" t="s">
        <v>3624</v>
      </c>
      <c r="D5502" s="461" t="s">
        <v>3629</v>
      </c>
      <c r="E5502" s="647"/>
      <c r="F5502" s="462">
        <v>166500006958</v>
      </c>
      <c r="G5502" s="463" t="s">
        <v>3631</v>
      </c>
      <c r="H5502" s="476">
        <v>1830000</v>
      </c>
      <c r="I5502" s="476">
        <v>1464000</v>
      </c>
      <c r="J5502" s="463" t="s">
        <v>3377</v>
      </c>
      <c r="K5502" s="465" t="s">
        <v>1729</v>
      </c>
      <c r="L5502" s="491">
        <v>43.3</v>
      </c>
      <c r="M5502" s="543"/>
    </row>
    <row r="5503" spans="2:13" s="456" customFormat="1" ht="30" hidden="1" customHeight="1">
      <c r="B5503" s="469"/>
      <c r="C5503" s="466" t="s">
        <v>3624</v>
      </c>
      <c r="D5503" s="461" t="s">
        <v>3629</v>
      </c>
      <c r="E5503" s="647"/>
      <c r="F5503" s="462">
        <v>166500006959</v>
      </c>
      <c r="G5503" s="463" t="s">
        <v>3632</v>
      </c>
      <c r="H5503" s="476">
        <v>1830000</v>
      </c>
      <c r="I5503" s="476">
        <v>1464000</v>
      </c>
      <c r="J5503" s="463" t="s">
        <v>3377</v>
      </c>
      <c r="K5503" s="465" t="s">
        <v>1729</v>
      </c>
      <c r="L5503" s="491">
        <v>43.3</v>
      </c>
      <c r="M5503" s="543"/>
    </row>
    <row r="5504" spans="2:13" s="456" customFormat="1" ht="30" hidden="1" customHeight="1">
      <c r="B5504" s="469"/>
      <c r="C5504" s="466" t="s">
        <v>3624</v>
      </c>
      <c r="D5504" s="461" t="s">
        <v>3633</v>
      </c>
      <c r="E5504" s="647"/>
      <c r="F5504" s="462">
        <v>869000001648</v>
      </c>
      <c r="G5504" s="463" t="s">
        <v>3634</v>
      </c>
      <c r="H5504" s="476">
        <v>1160000</v>
      </c>
      <c r="I5504" s="476">
        <v>1160000</v>
      </c>
      <c r="J5504" s="463" t="s">
        <v>3377</v>
      </c>
      <c r="K5504" s="465" t="s">
        <v>1729</v>
      </c>
      <c r="L5504" s="491">
        <v>55</v>
      </c>
      <c r="M5504" s="543"/>
    </row>
    <row r="5505" spans="2:13" s="456" customFormat="1" ht="30" hidden="1" customHeight="1">
      <c r="B5505" s="469"/>
      <c r="C5505" s="466" t="s">
        <v>3624</v>
      </c>
      <c r="D5505" s="461" t="s">
        <v>3635</v>
      </c>
      <c r="E5505" s="647"/>
      <c r="F5505" s="462">
        <v>869000003905</v>
      </c>
      <c r="G5505" s="463" t="s">
        <v>3636</v>
      </c>
      <c r="H5505" s="476">
        <v>1160000</v>
      </c>
      <c r="I5505" s="476">
        <v>1160000</v>
      </c>
      <c r="J5505" s="463" t="s">
        <v>3377</v>
      </c>
      <c r="K5505" s="465" t="s">
        <v>1729</v>
      </c>
      <c r="L5505" s="491">
        <v>60</v>
      </c>
      <c r="M5505" s="543"/>
    </row>
    <row r="5506" spans="2:13" s="456" customFormat="1" ht="30" hidden="1" customHeight="1">
      <c r="B5506" s="469"/>
      <c r="C5506" s="466" t="s">
        <v>3624</v>
      </c>
      <c r="D5506" s="461" t="s">
        <v>3635</v>
      </c>
      <c r="E5506" s="647"/>
      <c r="F5506" s="462">
        <v>869000003907</v>
      </c>
      <c r="G5506" s="463" t="s">
        <v>3637</v>
      </c>
      <c r="H5506" s="476">
        <v>1160000</v>
      </c>
      <c r="I5506" s="476">
        <v>1160000</v>
      </c>
      <c r="J5506" s="463" t="s">
        <v>3377</v>
      </c>
      <c r="K5506" s="465" t="s">
        <v>1729</v>
      </c>
      <c r="L5506" s="491">
        <v>60</v>
      </c>
      <c r="M5506" s="543"/>
    </row>
    <row r="5507" spans="2:13" s="456" customFormat="1" ht="30" hidden="1" customHeight="1">
      <c r="B5507" s="469"/>
      <c r="C5507" s="466" t="s">
        <v>3624</v>
      </c>
      <c r="D5507" s="461" t="s">
        <v>3633</v>
      </c>
      <c r="E5507" s="647"/>
      <c r="F5507" s="462">
        <v>869000004166</v>
      </c>
      <c r="G5507" s="463" t="s">
        <v>3638</v>
      </c>
      <c r="H5507" s="476">
        <v>1160000</v>
      </c>
      <c r="I5507" s="476">
        <v>1160000</v>
      </c>
      <c r="J5507" s="463" t="s">
        <v>3377</v>
      </c>
      <c r="K5507" s="465" t="s">
        <v>1729</v>
      </c>
      <c r="L5507" s="491">
        <v>60</v>
      </c>
      <c r="M5507" s="543"/>
    </row>
    <row r="5508" spans="2:13" s="456" customFormat="1" ht="30" hidden="1" customHeight="1">
      <c r="B5508" s="469"/>
      <c r="C5508" s="466" t="s">
        <v>3624</v>
      </c>
      <c r="D5508" s="461" t="s">
        <v>3633</v>
      </c>
      <c r="E5508" s="647"/>
      <c r="F5508" s="462">
        <v>869000004167</v>
      </c>
      <c r="G5508" s="463" t="s">
        <v>3639</v>
      </c>
      <c r="H5508" s="476">
        <v>1160000</v>
      </c>
      <c r="I5508" s="476">
        <v>1160000</v>
      </c>
      <c r="J5508" s="463" t="s">
        <v>3377</v>
      </c>
      <c r="K5508" s="465" t="s">
        <v>1729</v>
      </c>
      <c r="L5508" s="491">
        <v>60</v>
      </c>
      <c r="M5508" s="543"/>
    </row>
    <row r="5509" spans="2:13" s="456" customFormat="1" ht="30" hidden="1" customHeight="1">
      <c r="B5509" s="469"/>
      <c r="C5509" s="466" t="s">
        <v>3624</v>
      </c>
      <c r="D5509" s="461" t="s">
        <v>3633</v>
      </c>
      <c r="E5509" s="647"/>
      <c r="F5509" s="462">
        <v>869000004167</v>
      </c>
      <c r="G5509" s="463" t="s">
        <v>3639</v>
      </c>
      <c r="H5509" s="476">
        <v>1160000</v>
      </c>
      <c r="I5509" s="476">
        <v>1160000</v>
      </c>
      <c r="J5509" s="463" t="s">
        <v>3377</v>
      </c>
      <c r="K5509" s="465" t="s">
        <v>1729</v>
      </c>
      <c r="L5509" s="491">
        <v>60</v>
      </c>
      <c r="M5509" s="543"/>
    </row>
    <row r="5510" spans="2:13" s="456" customFormat="1" ht="30" hidden="1" customHeight="1">
      <c r="B5510" s="469"/>
      <c r="C5510" s="466" t="s">
        <v>3624</v>
      </c>
      <c r="D5510" s="461" t="s">
        <v>3640</v>
      </c>
      <c r="E5510" s="647"/>
      <c r="F5510" s="462">
        <v>869000005515</v>
      </c>
      <c r="G5510" s="463" t="s">
        <v>3641</v>
      </c>
      <c r="H5510" s="476">
        <v>41250</v>
      </c>
      <c r="I5510" s="476">
        <v>41250</v>
      </c>
      <c r="J5510" s="463" t="s">
        <v>3377</v>
      </c>
      <c r="K5510" s="465" t="s">
        <v>1729</v>
      </c>
      <c r="L5510" s="491">
        <v>0.1</v>
      </c>
      <c r="M5510" s="543"/>
    </row>
    <row r="5511" spans="2:13" s="456" customFormat="1" ht="30" hidden="1" customHeight="1">
      <c r="B5511" s="469"/>
      <c r="C5511" s="466" t="s">
        <v>3624</v>
      </c>
      <c r="D5511" s="461" t="s">
        <v>3642</v>
      </c>
      <c r="E5511" s="647"/>
      <c r="F5511" s="462">
        <v>869000005516</v>
      </c>
      <c r="G5511" s="463" t="s">
        <v>3643</v>
      </c>
      <c r="H5511" s="476">
        <v>100000</v>
      </c>
      <c r="I5511" s="476">
        <v>100000</v>
      </c>
      <c r="J5511" s="463" t="s">
        <v>3377</v>
      </c>
      <c r="K5511" s="465" t="s">
        <v>1729</v>
      </c>
      <c r="L5511" s="491">
        <v>0.2</v>
      </c>
      <c r="M5511" s="543"/>
    </row>
    <row r="5512" spans="2:13" s="456" customFormat="1" ht="30" hidden="1" customHeight="1">
      <c r="B5512" s="469"/>
      <c r="C5512" s="466" t="s">
        <v>3624</v>
      </c>
      <c r="D5512" s="461" t="s">
        <v>3642</v>
      </c>
      <c r="E5512" s="647"/>
      <c r="F5512" s="462">
        <v>869000005517</v>
      </c>
      <c r="G5512" s="463" t="s">
        <v>3644</v>
      </c>
      <c r="H5512" s="476">
        <v>100000</v>
      </c>
      <c r="I5512" s="476">
        <v>100000</v>
      </c>
      <c r="J5512" s="463" t="s">
        <v>3377</v>
      </c>
      <c r="K5512" s="465" t="s">
        <v>1729</v>
      </c>
      <c r="L5512" s="491">
        <v>0.2</v>
      </c>
      <c r="M5512" s="543"/>
    </row>
    <row r="5513" spans="2:13" s="456" customFormat="1" ht="30" hidden="1" customHeight="1">
      <c r="B5513" s="469"/>
      <c r="C5513" s="466" t="s">
        <v>3624</v>
      </c>
      <c r="D5513" s="461" t="s">
        <v>3642</v>
      </c>
      <c r="E5513" s="647"/>
      <c r="F5513" s="462">
        <v>869000005518</v>
      </c>
      <c r="G5513" s="463" t="s">
        <v>3645</v>
      </c>
      <c r="H5513" s="476">
        <v>100000</v>
      </c>
      <c r="I5513" s="476">
        <v>100000</v>
      </c>
      <c r="J5513" s="463" t="s">
        <v>3377</v>
      </c>
      <c r="K5513" s="465" t="s">
        <v>1729</v>
      </c>
      <c r="L5513" s="491">
        <v>0.2</v>
      </c>
      <c r="M5513" s="543"/>
    </row>
    <row r="5514" spans="2:13" s="456" customFormat="1" ht="30" hidden="1" customHeight="1">
      <c r="B5514" s="469"/>
      <c r="C5514" s="466" t="s">
        <v>3624</v>
      </c>
      <c r="D5514" s="461" t="s">
        <v>3642</v>
      </c>
      <c r="E5514" s="647"/>
      <c r="F5514" s="462">
        <v>869000005519</v>
      </c>
      <c r="G5514" s="463" t="s">
        <v>3646</v>
      </c>
      <c r="H5514" s="476">
        <v>100000</v>
      </c>
      <c r="I5514" s="476">
        <v>100000</v>
      </c>
      <c r="J5514" s="463" t="s">
        <v>3377</v>
      </c>
      <c r="K5514" s="465" t="s">
        <v>1729</v>
      </c>
      <c r="L5514" s="491">
        <v>0.2</v>
      </c>
      <c r="M5514" s="543"/>
    </row>
    <row r="5515" spans="2:13" s="456" customFormat="1" ht="30" hidden="1" customHeight="1">
      <c r="B5515" s="469"/>
      <c r="C5515" s="466" t="s">
        <v>3624</v>
      </c>
      <c r="D5515" s="461" t="s">
        <v>3647</v>
      </c>
      <c r="E5515" s="647"/>
      <c r="F5515" s="462">
        <v>869000005520</v>
      </c>
      <c r="G5515" s="463" t="s">
        <v>3648</v>
      </c>
      <c r="H5515" s="476">
        <v>120000</v>
      </c>
      <c r="I5515" s="476">
        <v>120000</v>
      </c>
      <c r="J5515" s="463" t="s">
        <v>3377</v>
      </c>
      <c r="K5515" s="465" t="s">
        <v>1729</v>
      </c>
      <c r="L5515" s="491">
        <v>0.2</v>
      </c>
      <c r="M5515" s="543"/>
    </row>
    <row r="5516" spans="2:13" s="456" customFormat="1" ht="30" hidden="1" customHeight="1">
      <c r="B5516" s="469"/>
      <c r="C5516" s="466" t="s">
        <v>3624</v>
      </c>
      <c r="D5516" s="461" t="s">
        <v>3647</v>
      </c>
      <c r="E5516" s="647"/>
      <c r="F5516" s="462">
        <v>869000005521</v>
      </c>
      <c r="G5516" s="463" t="s">
        <v>3649</v>
      </c>
      <c r="H5516" s="476">
        <v>120000</v>
      </c>
      <c r="I5516" s="476">
        <v>120000</v>
      </c>
      <c r="J5516" s="463" t="s">
        <v>3377</v>
      </c>
      <c r="K5516" s="465" t="s">
        <v>1729</v>
      </c>
      <c r="L5516" s="491">
        <v>0.2</v>
      </c>
      <c r="M5516" s="543"/>
    </row>
    <row r="5517" spans="2:13" s="456" customFormat="1" ht="30" hidden="1" customHeight="1">
      <c r="B5517" s="469"/>
      <c r="C5517" s="466" t="s">
        <v>3624</v>
      </c>
      <c r="D5517" s="461" t="s">
        <v>3647</v>
      </c>
      <c r="E5517" s="647"/>
      <c r="F5517" s="462">
        <v>869000005522</v>
      </c>
      <c r="G5517" s="463" t="s">
        <v>3650</v>
      </c>
      <c r="H5517" s="476">
        <v>120000</v>
      </c>
      <c r="I5517" s="476">
        <v>120000</v>
      </c>
      <c r="J5517" s="463" t="s">
        <v>3377</v>
      </c>
      <c r="K5517" s="465" t="s">
        <v>1729</v>
      </c>
      <c r="L5517" s="491">
        <v>0.2</v>
      </c>
      <c r="M5517" s="543"/>
    </row>
    <row r="5518" spans="2:13" s="456" customFormat="1" ht="30" hidden="1" customHeight="1">
      <c r="B5518" s="469"/>
      <c r="C5518" s="466" t="s">
        <v>3624</v>
      </c>
      <c r="D5518" s="461" t="s">
        <v>3647</v>
      </c>
      <c r="E5518" s="647"/>
      <c r="F5518" s="462">
        <v>869000005523</v>
      </c>
      <c r="G5518" s="463" t="s">
        <v>3651</v>
      </c>
      <c r="H5518" s="476">
        <v>120000</v>
      </c>
      <c r="I5518" s="476">
        <v>120000</v>
      </c>
      <c r="J5518" s="463" t="s">
        <v>3377</v>
      </c>
      <c r="K5518" s="465" t="s">
        <v>1729</v>
      </c>
      <c r="L5518" s="491">
        <v>0.2</v>
      </c>
      <c r="M5518" s="543"/>
    </row>
    <row r="5519" spans="2:13" s="456" customFormat="1" ht="30" hidden="1" customHeight="1">
      <c r="B5519" s="469"/>
      <c r="C5519" s="466" t="s">
        <v>3624</v>
      </c>
      <c r="D5519" s="461" t="s">
        <v>3647</v>
      </c>
      <c r="E5519" s="647"/>
      <c r="F5519" s="462">
        <v>869000005524</v>
      </c>
      <c r="G5519" s="463" t="s">
        <v>3652</v>
      </c>
      <c r="H5519" s="476">
        <v>120000</v>
      </c>
      <c r="I5519" s="476">
        <v>120000</v>
      </c>
      <c r="J5519" s="463" t="s">
        <v>3377</v>
      </c>
      <c r="K5519" s="465" t="s">
        <v>1729</v>
      </c>
      <c r="L5519" s="491">
        <v>0.2</v>
      </c>
      <c r="M5519" s="543"/>
    </row>
    <row r="5520" spans="2:13" s="456" customFormat="1" ht="30" hidden="1" customHeight="1">
      <c r="B5520" s="469"/>
      <c r="C5520" s="466" t="s">
        <v>3624</v>
      </c>
      <c r="D5520" s="461" t="s">
        <v>3653</v>
      </c>
      <c r="E5520" s="647"/>
      <c r="F5520" s="462">
        <v>869000005525</v>
      </c>
      <c r="G5520" s="463" t="s">
        <v>3654</v>
      </c>
      <c r="H5520" s="476">
        <v>41250</v>
      </c>
      <c r="I5520" s="476">
        <v>41250</v>
      </c>
      <c r="J5520" s="463" t="s">
        <v>3377</v>
      </c>
      <c r="K5520" s="465" t="s">
        <v>1729</v>
      </c>
      <c r="L5520" s="491">
        <v>0.5</v>
      </c>
      <c r="M5520" s="543"/>
    </row>
    <row r="5521" spans="2:13" s="456" customFormat="1" ht="15" hidden="1" customHeight="1">
      <c r="B5521" s="469"/>
      <c r="C5521" s="466" t="s">
        <v>3624</v>
      </c>
      <c r="D5521" s="461" t="s">
        <v>3655</v>
      </c>
      <c r="E5521" s="647"/>
      <c r="F5521" s="462">
        <v>869000000434</v>
      </c>
      <c r="G5521" s="463" t="s">
        <v>3656</v>
      </c>
      <c r="H5521" s="476">
        <v>222184.24</v>
      </c>
      <c r="I5521" s="476">
        <v>222184.24</v>
      </c>
      <c r="J5521" s="463" t="s">
        <v>3377</v>
      </c>
      <c r="K5521" s="465" t="s">
        <v>1709</v>
      </c>
      <c r="L5521" s="491">
        <v>26</v>
      </c>
      <c r="M5521" s="543"/>
    </row>
    <row r="5522" spans="2:13" s="456" customFormat="1" ht="15" hidden="1" customHeight="1">
      <c r="B5522" s="469"/>
      <c r="C5522" s="466" t="s">
        <v>3624</v>
      </c>
      <c r="D5522" s="461" t="s">
        <v>3657</v>
      </c>
      <c r="E5522" s="647"/>
      <c r="F5522" s="462">
        <v>869000001650</v>
      </c>
      <c r="G5522" s="463" t="s">
        <v>3658</v>
      </c>
      <c r="H5522" s="476">
        <v>132368.31</v>
      </c>
      <c r="I5522" s="476">
        <v>132368.31</v>
      </c>
      <c r="J5522" s="463" t="s">
        <v>3377</v>
      </c>
      <c r="K5522" s="465" t="s">
        <v>1709</v>
      </c>
      <c r="L5522" s="491">
        <v>201.6</v>
      </c>
      <c r="M5522" s="543"/>
    </row>
    <row r="5523" spans="2:13" s="456" customFormat="1" ht="15" hidden="1" customHeight="1">
      <c r="B5523" s="469"/>
      <c r="C5523" s="466" t="s">
        <v>3624</v>
      </c>
      <c r="D5523" s="461" t="s">
        <v>3659</v>
      </c>
      <c r="E5523" s="647"/>
      <c r="F5523" s="462">
        <v>869000003118</v>
      </c>
      <c r="G5523" s="463" t="s">
        <v>3660</v>
      </c>
      <c r="H5523" s="476">
        <v>222184.25</v>
      </c>
      <c r="I5523" s="476">
        <v>222184.25</v>
      </c>
      <c r="J5523" s="463" t="s">
        <v>3377</v>
      </c>
      <c r="K5523" s="465" t="s">
        <v>1709</v>
      </c>
      <c r="L5523" s="491">
        <v>26</v>
      </c>
      <c r="M5523" s="543"/>
    </row>
    <row r="5524" spans="2:13" s="456" customFormat="1" ht="15" hidden="1" customHeight="1">
      <c r="B5524" s="469"/>
      <c r="C5524" s="466" t="s">
        <v>3624</v>
      </c>
      <c r="D5524" s="461" t="s">
        <v>3435</v>
      </c>
      <c r="E5524" s="647"/>
      <c r="F5524" s="462">
        <v>869000003908</v>
      </c>
      <c r="G5524" s="463" t="s">
        <v>3661</v>
      </c>
      <c r="H5524" s="476">
        <v>100000</v>
      </c>
      <c r="I5524" s="476">
        <v>100000</v>
      </c>
      <c r="J5524" s="463" t="s">
        <v>3377</v>
      </c>
      <c r="K5524" s="465" t="s">
        <v>1709</v>
      </c>
      <c r="L5524" s="491">
        <v>168</v>
      </c>
      <c r="M5524" s="543"/>
    </row>
    <row r="5525" spans="2:13" s="456" customFormat="1" ht="15" hidden="1" customHeight="1">
      <c r="B5525" s="469"/>
      <c r="C5525" s="466" t="s">
        <v>3624</v>
      </c>
      <c r="D5525" s="461" t="s">
        <v>3435</v>
      </c>
      <c r="E5525" s="647"/>
      <c r="F5525" s="462">
        <v>869000003908</v>
      </c>
      <c r="G5525" s="463" t="s">
        <v>3661</v>
      </c>
      <c r="H5525" s="476">
        <v>100000</v>
      </c>
      <c r="I5525" s="476">
        <v>100000</v>
      </c>
      <c r="J5525" s="463" t="s">
        <v>3377</v>
      </c>
      <c r="K5525" s="465" t="s">
        <v>1709</v>
      </c>
      <c r="L5525" s="491">
        <v>168</v>
      </c>
      <c r="M5525" s="543"/>
    </row>
    <row r="5526" spans="2:13" s="456" customFormat="1" ht="15" hidden="1" customHeight="1">
      <c r="B5526" s="469"/>
      <c r="C5526" s="466" t="s">
        <v>3624</v>
      </c>
      <c r="D5526" s="461" t="s">
        <v>3435</v>
      </c>
      <c r="E5526" s="647"/>
      <c r="F5526" s="462">
        <v>869000003915</v>
      </c>
      <c r="G5526" s="463" t="s">
        <v>3662</v>
      </c>
      <c r="H5526" s="476">
        <v>100000</v>
      </c>
      <c r="I5526" s="476">
        <v>100000</v>
      </c>
      <c r="J5526" s="463" t="s">
        <v>3377</v>
      </c>
      <c r="K5526" s="465" t="s">
        <v>1709</v>
      </c>
      <c r="L5526" s="491">
        <v>168</v>
      </c>
      <c r="M5526" s="543"/>
    </row>
    <row r="5527" spans="2:13" s="456" customFormat="1" ht="15" hidden="1" customHeight="1">
      <c r="B5527" s="469"/>
      <c r="C5527" s="466" t="s">
        <v>3624</v>
      </c>
      <c r="D5527" s="461" t="s">
        <v>3435</v>
      </c>
      <c r="E5527" s="647"/>
      <c r="F5527" s="462">
        <v>869000003917</v>
      </c>
      <c r="G5527" s="463" t="s">
        <v>3663</v>
      </c>
      <c r="H5527" s="476">
        <v>100000</v>
      </c>
      <c r="I5527" s="476">
        <v>100000</v>
      </c>
      <c r="J5527" s="463" t="s">
        <v>3377</v>
      </c>
      <c r="K5527" s="465" t="s">
        <v>1709</v>
      </c>
      <c r="L5527" s="491">
        <v>168</v>
      </c>
      <c r="M5527" s="543"/>
    </row>
    <row r="5528" spans="2:13" s="456" customFormat="1" ht="15" hidden="1" customHeight="1">
      <c r="B5528" s="469"/>
      <c r="C5528" s="466" t="s">
        <v>3624</v>
      </c>
      <c r="D5528" s="461" t="s">
        <v>3435</v>
      </c>
      <c r="E5528" s="647"/>
      <c r="F5528" s="462">
        <v>869000003920</v>
      </c>
      <c r="G5528" s="463" t="s">
        <v>3664</v>
      </c>
      <c r="H5528" s="476">
        <v>100000</v>
      </c>
      <c r="I5528" s="476">
        <v>100000</v>
      </c>
      <c r="J5528" s="463" t="s">
        <v>3377</v>
      </c>
      <c r="K5528" s="465" t="s">
        <v>1709</v>
      </c>
      <c r="L5528" s="491">
        <v>168</v>
      </c>
      <c r="M5528" s="543"/>
    </row>
    <row r="5529" spans="2:13" s="456" customFormat="1" ht="15" hidden="1" customHeight="1">
      <c r="B5529" s="469"/>
      <c r="C5529" s="466" t="s">
        <v>3624</v>
      </c>
      <c r="D5529" s="461" t="s">
        <v>3435</v>
      </c>
      <c r="E5529" s="647"/>
      <c r="F5529" s="462">
        <v>869000003920</v>
      </c>
      <c r="G5529" s="463" t="s">
        <v>3664</v>
      </c>
      <c r="H5529" s="476">
        <v>100000</v>
      </c>
      <c r="I5529" s="476">
        <v>100000</v>
      </c>
      <c r="J5529" s="463" t="s">
        <v>3377</v>
      </c>
      <c r="K5529" s="465" t="s">
        <v>1709</v>
      </c>
      <c r="L5529" s="491">
        <v>168</v>
      </c>
      <c r="M5529" s="543"/>
    </row>
    <row r="5530" spans="2:13" s="456" customFormat="1" ht="15" hidden="1" customHeight="1">
      <c r="B5530" s="469"/>
      <c r="C5530" s="466" t="s">
        <v>3624</v>
      </c>
      <c r="D5530" s="461" t="s">
        <v>3435</v>
      </c>
      <c r="E5530" s="647"/>
      <c r="F5530" s="462">
        <v>869000003921</v>
      </c>
      <c r="G5530" s="463" t="s">
        <v>3665</v>
      </c>
      <c r="H5530" s="476">
        <v>100000</v>
      </c>
      <c r="I5530" s="476">
        <v>100000</v>
      </c>
      <c r="J5530" s="463" t="s">
        <v>3377</v>
      </c>
      <c r="K5530" s="465" t="s">
        <v>1709</v>
      </c>
      <c r="L5530" s="491">
        <v>168</v>
      </c>
      <c r="M5530" s="543"/>
    </row>
    <row r="5531" spans="2:13" s="456" customFormat="1" ht="15" hidden="1" customHeight="1">
      <c r="B5531" s="469"/>
      <c r="C5531" s="466" t="s">
        <v>3624</v>
      </c>
      <c r="D5531" s="461" t="s">
        <v>3435</v>
      </c>
      <c r="E5531" s="647"/>
      <c r="F5531" s="462">
        <v>869000003921</v>
      </c>
      <c r="G5531" s="463" t="s">
        <v>3665</v>
      </c>
      <c r="H5531" s="476">
        <v>100000</v>
      </c>
      <c r="I5531" s="476">
        <v>100000</v>
      </c>
      <c r="J5531" s="463" t="s">
        <v>3377</v>
      </c>
      <c r="K5531" s="465" t="s">
        <v>1709</v>
      </c>
      <c r="L5531" s="491">
        <v>168</v>
      </c>
      <c r="M5531" s="543"/>
    </row>
    <row r="5532" spans="2:13" s="456" customFormat="1" ht="15" hidden="1" customHeight="1">
      <c r="B5532" s="469"/>
      <c r="C5532" s="466" t="s">
        <v>3624</v>
      </c>
      <c r="D5532" s="461" t="s">
        <v>3666</v>
      </c>
      <c r="E5532" s="647"/>
      <c r="F5532" s="462">
        <v>869000003940</v>
      </c>
      <c r="G5532" s="463" t="s">
        <v>3667</v>
      </c>
      <c r="H5532" s="476">
        <v>41414.74</v>
      </c>
      <c r="I5532" s="476">
        <v>41414.74</v>
      </c>
      <c r="J5532" s="463" t="s">
        <v>3377</v>
      </c>
      <c r="K5532" s="465" t="s">
        <v>1709</v>
      </c>
      <c r="L5532" s="491">
        <v>3</v>
      </c>
      <c r="M5532" s="543"/>
    </row>
    <row r="5533" spans="2:13" s="456" customFormat="1" ht="15" hidden="1" customHeight="1">
      <c r="B5533" s="469"/>
      <c r="C5533" s="466" t="s">
        <v>3624</v>
      </c>
      <c r="D5533" s="461" t="s">
        <v>3657</v>
      </c>
      <c r="E5533" s="647"/>
      <c r="F5533" s="462">
        <v>869000003942</v>
      </c>
      <c r="G5533" s="463" t="s">
        <v>3668</v>
      </c>
      <c r="H5533" s="476">
        <v>132368.31</v>
      </c>
      <c r="I5533" s="476">
        <v>132368.31</v>
      </c>
      <c r="J5533" s="463" t="s">
        <v>3377</v>
      </c>
      <c r="K5533" s="465" t="s">
        <v>1709</v>
      </c>
      <c r="L5533" s="491">
        <v>201.6</v>
      </c>
      <c r="M5533" s="543"/>
    </row>
    <row r="5534" spans="2:13" s="456" customFormat="1" ht="15" hidden="1" customHeight="1">
      <c r="B5534" s="469"/>
      <c r="C5534" s="466" t="s">
        <v>3624</v>
      </c>
      <c r="D5534" s="461" t="s">
        <v>3435</v>
      </c>
      <c r="E5534" s="647"/>
      <c r="F5534" s="462">
        <v>869000004168</v>
      </c>
      <c r="G5534" s="463" t="s">
        <v>3669</v>
      </c>
      <c r="H5534" s="476">
        <v>100000</v>
      </c>
      <c r="I5534" s="476">
        <v>100000</v>
      </c>
      <c r="J5534" s="463" t="s">
        <v>3377</v>
      </c>
      <c r="K5534" s="465" t="s">
        <v>1709</v>
      </c>
      <c r="L5534" s="491">
        <v>168</v>
      </c>
      <c r="M5534" s="543"/>
    </row>
    <row r="5535" spans="2:13" s="456" customFormat="1" ht="15" hidden="1" customHeight="1">
      <c r="B5535" s="469"/>
      <c r="C5535" s="466" t="s">
        <v>3624</v>
      </c>
      <c r="D5535" s="461" t="s">
        <v>3435</v>
      </c>
      <c r="E5535" s="647"/>
      <c r="F5535" s="462">
        <v>869000004169</v>
      </c>
      <c r="G5535" s="463" t="s">
        <v>3670</v>
      </c>
      <c r="H5535" s="476">
        <v>200000</v>
      </c>
      <c r="I5535" s="476">
        <v>200000</v>
      </c>
      <c r="J5535" s="463" t="s">
        <v>3377</v>
      </c>
      <c r="K5535" s="465" t="s">
        <v>1709</v>
      </c>
      <c r="L5535" s="491">
        <v>168</v>
      </c>
      <c r="M5535" s="543"/>
    </row>
    <row r="5536" spans="2:13" s="456" customFormat="1" ht="15" hidden="1" customHeight="1">
      <c r="B5536" s="469"/>
      <c r="C5536" s="466" t="s">
        <v>3624</v>
      </c>
      <c r="D5536" s="461" t="s">
        <v>3671</v>
      </c>
      <c r="E5536" s="647"/>
      <c r="F5536" s="462">
        <v>869000004171</v>
      </c>
      <c r="G5536" s="463" t="s">
        <v>3672</v>
      </c>
      <c r="H5536" s="476">
        <v>221506.87</v>
      </c>
      <c r="I5536" s="476">
        <v>221506.87</v>
      </c>
      <c r="J5536" s="463" t="s">
        <v>3377</v>
      </c>
      <c r="K5536" s="465" t="s">
        <v>1709</v>
      </c>
      <c r="L5536" s="491">
        <v>17</v>
      </c>
      <c r="M5536" s="543"/>
    </row>
    <row r="5537" spans="2:13" s="456" customFormat="1" ht="15" hidden="1" customHeight="1">
      <c r="B5537" s="469"/>
      <c r="C5537" s="466" t="s">
        <v>3624</v>
      </c>
      <c r="D5537" s="461" t="s">
        <v>3673</v>
      </c>
      <c r="E5537" s="647"/>
      <c r="F5537" s="462">
        <v>869000004320</v>
      </c>
      <c r="G5537" s="463" t="s">
        <v>3674</v>
      </c>
      <c r="H5537" s="476">
        <v>222184.25</v>
      </c>
      <c r="I5537" s="476">
        <v>222184.25</v>
      </c>
      <c r="J5537" s="463" t="s">
        <v>3377</v>
      </c>
      <c r="K5537" s="465" t="s">
        <v>1709</v>
      </c>
      <c r="L5537" s="491">
        <v>26</v>
      </c>
      <c r="M5537" s="543"/>
    </row>
    <row r="5538" spans="2:13" s="456" customFormat="1" ht="15" hidden="1" customHeight="1">
      <c r="B5538" s="469"/>
      <c r="C5538" s="466" t="s">
        <v>3624</v>
      </c>
      <c r="D5538" s="461" t="s">
        <v>3673</v>
      </c>
      <c r="E5538" s="647"/>
      <c r="F5538" s="462">
        <v>869000004320</v>
      </c>
      <c r="G5538" s="463" t="s">
        <v>3674</v>
      </c>
      <c r="H5538" s="476">
        <v>222184.25</v>
      </c>
      <c r="I5538" s="476">
        <v>222184.25</v>
      </c>
      <c r="J5538" s="463" t="s">
        <v>3377</v>
      </c>
      <c r="K5538" s="465" t="s">
        <v>1709</v>
      </c>
      <c r="L5538" s="491">
        <v>26</v>
      </c>
      <c r="M5538" s="543"/>
    </row>
    <row r="5539" spans="2:13" s="456" customFormat="1" ht="15" hidden="1" customHeight="1">
      <c r="B5539" s="469"/>
      <c r="C5539" s="466" t="s">
        <v>3624</v>
      </c>
      <c r="D5539" s="461" t="s">
        <v>3671</v>
      </c>
      <c r="E5539" s="647"/>
      <c r="F5539" s="462">
        <v>869000004394</v>
      </c>
      <c r="G5539" s="463" t="s">
        <v>3675</v>
      </c>
      <c r="H5539" s="476">
        <v>221506.87</v>
      </c>
      <c r="I5539" s="476">
        <v>221506.87</v>
      </c>
      <c r="J5539" s="463" t="s">
        <v>3377</v>
      </c>
      <c r="K5539" s="465" t="s">
        <v>1709</v>
      </c>
      <c r="L5539" s="491">
        <v>17</v>
      </c>
      <c r="M5539" s="543"/>
    </row>
    <row r="5540" spans="2:13" s="456" customFormat="1" ht="15" hidden="1" customHeight="1">
      <c r="B5540" s="469"/>
      <c r="C5540" s="466" t="s">
        <v>3624</v>
      </c>
      <c r="D5540" s="461" t="s">
        <v>3676</v>
      </c>
      <c r="E5540" s="647"/>
      <c r="F5540" s="462">
        <v>166500003736</v>
      </c>
      <c r="G5540" s="463" t="s">
        <v>3677</v>
      </c>
      <c r="H5540" s="476">
        <v>8600341.5800000001</v>
      </c>
      <c r="I5540" s="476">
        <v>5052996.45</v>
      </c>
      <c r="J5540" s="463" t="s">
        <v>3377</v>
      </c>
      <c r="K5540" s="465" t="s">
        <v>1707</v>
      </c>
      <c r="L5540" s="491">
        <v>35</v>
      </c>
      <c r="M5540" s="543"/>
    </row>
    <row r="5541" spans="2:13" s="456" customFormat="1" ht="15" hidden="1" customHeight="1">
      <c r="B5541" s="469"/>
      <c r="C5541" s="466" t="s">
        <v>3624</v>
      </c>
      <c r="D5541" s="461" t="s">
        <v>3676</v>
      </c>
      <c r="E5541" s="647"/>
      <c r="F5541" s="462">
        <v>166500003737</v>
      </c>
      <c r="G5541" s="463" t="s">
        <v>3678</v>
      </c>
      <c r="H5541" s="476">
        <v>4300170.79</v>
      </c>
      <c r="I5541" s="476">
        <v>2526498.2400000002</v>
      </c>
      <c r="J5541" s="463" t="s">
        <v>3377</v>
      </c>
      <c r="K5541" s="465" t="s">
        <v>1707</v>
      </c>
      <c r="L5541" s="491">
        <v>35</v>
      </c>
      <c r="M5541" s="543"/>
    </row>
    <row r="5542" spans="2:13" s="456" customFormat="1" ht="15" hidden="1" customHeight="1">
      <c r="B5542" s="469"/>
      <c r="C5542" s="466" t="s">
        <v>3624</v>
      </c>
      <c r="D5542" s="461" t="s">
        <v>3679</v>
      </c>
      <c r="E5542" s="647"/>
      <c r="F5542" s="462">
        <v>869000002969</v>
      </c>
      <c r="G5542" s="463" t="s">
        <v>3680</v>
      </c>
      <c r="H5542" s="476">
        <v>9000</v>
      </c>
      <c r="I5542" s="476">
        <v>9000</v>
      </c>
      <c r="J5542" s="463" t="s">
        <v>3377</v>
      </c>
      <c r="K5542" s="465" t="s">
        <v>1707</v>
      </c>
      <c r="L5542" s="491">
        <v>0.1</v>
      </c>
      <c r="M5542" s="543"/>
    </row>
    <row r="5543" spans="2:13" s="456" customFormat="1" ht="15" hidden="1" customHeight="1">
      <c r="B5543" s="469"/>
      <c r="C5543" s="466" t="s">
        <v>3624</v>
      </c>
      <c r="D5543" s="461" t="s">
        <v>3681</v>
      </c>
      <c r="E5543" s="647"/>
      <c r="F5543" s="462">
        <v>869000003923</v>
      </c>
      <c r="G5543" s="463" t="s">
        <v>3682</v>
      </c>
      <c r="H5543" s="476">
        <v>137784.14000000001</v>
      </c>
      <c r="I5543" s="476">
        <v>137784.14000000001</v>
      </c>
      <c r="J5543" s="463" t="s">
        <v>3377</v>
      </c>
      <c r="K5543" s="465" t="s">
        <v>1707</v>
      </c>
      <c r="L5543" s="491">
        <v>162</v>
      </c>
      <c r="M5543" s="543"/>
    </row>
    <row r="5544" spans="2:13" s="456" customFormat="1" ht="15" hidden="1" customHeight="1">
      <c r="B5544" s="469"/>
      <c r="C5544" s="466" t="s">
        <v>3624</v>
      </c>
      <c r="D5544" s="461" t="s">
        <v>3681</v>
      </c>
      <c r="E5544" s="647"/>
      <c r="F5544" s="462">
        <v>869000003925</v>
      </c>
      <c r="G5544" s="463" t="s">
        <v>3683</v>
      </c>
      <c r="H5544" s="476">
        <v>137784.14000000001</v>
      </c>
      <c r="I5544" s="476">
        <v>137784.14000000001</v>
      </c>
      <c r="J5544" s="463" t="s">
        <v>3377</v>
      </c>
      <c r="K5544" s="465" t="s">
        <v>1707</v>
      </c>
      <c r="L5544" s="491">
        <v>162</v>
      </c>
      <c r="M5544" s="543"/>
    </row>
    <row r="5545" spans="2:13" s="456" customFormat="1" ht="15" hidden="1" customHeight="1">
      <c r="B5545" s="469"/>
      <c r="C5545" s="466" t="s">
        <v>3624</v>
      </c>
      <c r="D5545" s="461" t="s">
        <v>3684</v>
      </c>
      <c r="E5545" s="647"/>
      <c r="F5545" s="462">
        <v>869000003927</v>
      </c>
      <c r="G5545" s="463" t="s">
        <v>3685</v>
      </c>
      <c r="H5545" s="476">
        <v>174085</v>
      </c>
      <c r="I5545" s="476">
        <v>174085</v>
      </c>
      <c r="J5545" s="463" t="s">
        <v>3377</v>
      </c>
      <c r="K5545" s="465" t="s">
        <v>1707</v>
      </c>
      <c r="L5545" s="491">
        <v>19.399999999999999</v>
      </c>
      <c r="M5545" s="543"/>
    </row>
    <row r="5546" spans="2:13" s="456" customFormat="1" ht="15" hidden="1" customHeight="1">
      <c r="B5546" s="469"/>
      <c r="C5546" s="466" t="s">
        <v>3624</v>
      </c>
      <c r="D5546" s="461" t="s">
        <v>3681</v>
      </c>
      <c r="E5546" s="647"/>
      <c r="F5546" s="462">
        <v>869000003929</v>
      </c>
      <c r="G5546" s="463" t="s">
        <v>3686</v>
      </c>
      <c r="H5546" s="476">
        <v>137784.14000000001</v>
      </c>
      <c r="I5546" s="476">
        <v>137784.14000000001</v>
      </c>
      <c r="J5546" s="463" t="s">
        <v>3377</v>
      </c>
      <c r="K5546" s="465" t="s">
        <v>1707</v>
      </c>
      <c r="L5546" s="491">
        <v>162</v>
      </c>
      <c r="M5546" s="543"/>
    </row>
    <row r="5547" spans="2:13" s="456" customFormat="1" ht="15" hidden="1" customHeight="1">
      <c r="B5547" s="469"/>
      <c r="C5547" s="466" t="s">
        <v>3624</v>
      </c>
      <c r="D5547" s="461" t="s">
        <v>3681</v>
      </c>
      <c r="E5547" s="647"/>
      <c r="F5547" s="462">
        <v>869000004172</v>
      </c>
      <c r="G5547" s="463" t="s">
        <v>3687</v>
      </c>
      <c r="H5547" s="476">
        <v>137784.14000000001</v>
      </c>
      <c r="I5547" s="476">
        <v>137784.14000000001</v>
      </c>
      <c r="J5547" s="463" t="s">
        <v>3377</v>
      </c>
      <c r="K5547" s="465" t="s">
        <v>1707</v>
      </c>
      <c r="L5547" s="491">
        <v>162</v>
      </c>
      <c r="M5547" s="543"/>
    </row>
    <row r="5548" spans="2:13" s="456" customFormat="1" ht="15" hidden="1" customHeight="1">
      <c r="B5548" s="469"/>
      <c r="C5548" s="466" t="s">
        <v>3624</v>
      </c>
      <c r="D5548" s="461" t="s">
        <v>3688</v>
      </c>
      <c r="E5548" s="647"/>
      <c r="F5548" s="462">
        <v>869000004565</v>
      </c>
      <c r="G5548" s="463" t="s">
        <v>3689</v>
      </c>
      <c r="H5548" s="476">
        <v>56840</v>
      </c>
      <c r="I5548" s="476">
        <v>56840</v>
      </c>
      <c r="J5548" s="463" t="s">
        <v>3377</v>
      </c>
      <c r="K5548" s="465" t="s">
        <v>1707</v>
      </c>
      <c r="L5548" s="491">
        <v>25</v>
      </c>
      <c r="M5548" s="543"/>
    </row>
    <row r="5549" spans="2:13" s="456" customFormat="1" ht="15" hidden="1" customHeight="1">
      <c r="B5549" s="469"/>
      <c r="C5549" s="466" t="s">
        <v>3624</v>
      </c>
      <c r="D5549" s="461" t="s">
        <v>3688</v>
      </c>
      <c r="E5549" s="647"/>
      <c r="F5549" s="462">
        <v>869000004566</v>
      </c>
      <c r="G5549" s="463" t="s">
        <v>3690</v>
      </c>
      <c r="H5549" s="476">
        <v>56840</v>
      </c>
      <c r="I5549" s="476">
        <v>56840</v>
      </c>
      <c r="J5549" s="463" t="s">
        <v>3377</v>
      </c>
      <c r="K5549" s="465" t="s">
        <v>1707</v>
      </c>
      <c r="L5549" s="491">
        <v>25</v>
      </c>
      <c r="M5549" s="543"/>
    </row>
    <row r="5550" spans="2:13" s="456" customFormat="1" ht="15" hidden="1" customHeight="1">
      <c r="B5550" s="469"/>
      <c r="C5550" s="466" t="s">
        <v>3624</v>
      </c>
      <c r="D5550" s="461" t="s">
        <v>3688</v>
      </c>
      <c r="E5550" s="647"/>
      <c r="F5550" s="462">
        <v>869000004567</v>
      </c>
      <c r="G5550" s="463" t="s">
        <v>3691</v>
      </c>
      <c r="H5550" s="476">
        <v>56840</v>
      </c>
      <c r="I5550" s="476">
        <v>56840</v>
      </c>
      <c r="J5550" s="463" t="s">
        <v>3377</v>
      </c>
      <c r="K5550" s="465" t="s">
        <v>1707</v>
      </c>
      <c r="L5550" s="491">
        <v>25</v>
      </c>
      <c r="M5550" s="543"/>
    </row>
    <row r="5551" spans="2:13" s="456" customFormat="1" ht="15" hidden="1" customHeight="1">
      <c r="B5551" s="469"/>
      <c r="C5551" s="466" t="s">
        <v>3624</v>
      </c>
      <c r="D5551" s="461" t="s">
        <v>3692</v>
      </c>
      <c r="E5551" s="647"/>
      <c r="F5551" s="462">
        <v>869000004569</v>
      </c>
      <c r="G5551" s="463" t="s">
        <v>3693</v>
      </c>
      <c r="H5551" s="476">
        <v>39000</v>
      </c>
      <c r="I5551" s="476">
        <v>39000</v>
      </c>
      <c r="J5551" s="463" t="s">
        <v>3377</v>
      </c>
      <c r="K5551" s="465" t="s">
        <v>1707</v>
      </c>
      <c r="L5551" s="491">
        <v>25</v>
      </c>
      <c r="M5551" s="543"/>
    </row>
    <row r="5552" spans="2:13" s="456" customFormat="1" ht="15" hidden="1" customHeight="1">
      <c r="B5552" s="469"/>
      <c r="C5552" s="466" t="s">
        <v>3624</v>
      </c>
      <c r="D5552" s="461" t="s">
        <v>3692</v>
      </c>
      <c r="E5552" s="647"/>
      <c r="F5552" s="462">
        <v>869000004570</v>
      </c>
      <c r="G5552" s="463" t="s">
        <v>3694</v>
      </c>
      <c r="H5552" s="476">
        <v>39000</v>
      </c>
      <c r="I5552" s="476">
        <v>39000</v>
      </c>
      <c r="J5552" s="463" t="s">
        <v>3377</v>
      </c>
      <c r="K5552" s="465" t="s">
        <v>1707</v>
      </c>
      <c r="L5552" s="491">
        <v>25</v>
      </c>
      <c r="M5552" s="543"/>
    </row>
    <row r="5553" spans="2:13" s="456" customFormat="1" ht="15" hidden="1" customHeight="1">
      <c r="B5553" s="469"/>
      <c r="C5553" s="466" t="s">
        <v>3624</v>
      </c>
      <c r="D5553" s="461" t="s">
        <v>3692</v>
      </c>
      <c r="E5553" s="647"/>
      <c r="F5553" s="462">
        <v>869000004571</v>
      </c>
      <c r="G5553" s="463" t="s">
        <v>3695</v>
      </c>
      <c r="H5553" s="476">
        <v>39000</v>
      </c>
      <c r="I5553" s="476">
        <v>39000</v>
      </c>
      <c r="J5553" s="463" t="s">
        <v>3377</v>
      </c>
      <c r="K5553" s="465" t="s">
        <v>1707</v>
      </c>
      <c r="L5553" s="491">
        <v>25</v>
      </c>
      <c r="M5553" s="543"/>
    </row>
    <row r="5554" spans="2:13" s="456" customFormat="1" ht="15" hidden="1" customHeight="1">
      <c r="B5554" s="469"/>
      <c r="C5554" s="466" t="s">
        <v>3624</v>
      </c>
      <c r="D5554" s="461" t="s">
        <v>3692</v>
      </c>
      <c r="E5554" s="647"/>
      <c r="F5554" s="462">
        <v>869000004572</v>
      </c>
      <c r="G5554" s="463" t="s">
        <v>3696</v>
      </c>
      <c r="H5554" s="476">
        <v>39000</v>
      </c>
      <c r="I5554" s="476">
        <v>39000</v>
      </c>
      <c r="J5554" s="463" t="s">
        <v>3377</v>
      </c>
      <c r="K5554" s="465" t="s">
        <v>1707</v>
      </c>
      <c r="L5554" s="491">
        <v>25</v>
      </c>
      <c r="M5554" s="543"/>
    </row>
    <row r="5555" spans="2:13" s="456" customFormat="1" ht="15" hidden="1" customHeight="1">
      <c r="B5555" s="469"/>
      <c r="C5555" s="466" t="s">
        <v>3624</v>
      </c>
      <c r="D5555" s="461" t="s">
        <v>3697</v>
      </c>
      <c r="E5555" s="647"/>
      <c r="F5555" s="462">
        <v>869000004573</v>
      </c>
      <c r="G5555" s="463" t="s">
        <v>3698</v>
      </c>
      <c r="H5555" s="476">
        <v>9003.75</v>
      </c>
      <c r="I5555" s="476">
        <v>9003.75</v>
      </c>
      <c r="J5555" s="463" t="s">
        <v>3377</v>
      </c>
      <c r="K5555" s="465" t="s">
        <v>1707</v>
      </c>
      <c r="L5555" s="491">
        <v>113.39</v>
      </c>
      <c r="M5555" s="543"/>
    </row>
    <row r="5556" spans="2:13" s="456" customFormat="1" ht="15" hidden="1" customHeight="1">
      <c r="B5556" s="469"/>
      <c r="C5556" s="466" t="s">
        <v>3624</v>
      </c>
      <c r="D5556" s="461" t="s">
        <v>3699</v>
      </c>
      <c r="E5556" s="647"/>
      <c r="F5556" s="462">
        <v>869000005871</v>
      </c>
      <c r="G5556" s="463" t="s">
        <v>3700</v>
      </c>
      <c r="H5556" s="476">
        <v>568400</v>
      </c>
      <c r="I5556" s="476">
        <v>568400</v>
      </c>
      <c r="J5556" s="463" t="s">
        <v>3377</v>
      </c>
      <c r="K5556" s="465" t="s">
        <v>1707</v>
      </c>
      <c r="L5556" s="491">
        <v>360</v>
      </c>
      <c r="M5556" s="543"/>
    </row>
    <row r="5557" spans="2:13" s="456" customFormat="1" ht="15" hidden="1" customHeight="1">
      <c r="B5557" s="469"/>
      <c r="C5557" s="466" t="s">
        <v>3624</v>
      </c>
      <c r="D5557" s="461" t="s">
        <v>3699</v>
      </c>
      <c r="E5557" s="647"/>
      <c r="F5557" s="462">
        <v>869000005872</v>
      </c>
      <c r="G5557" s="463" t="s">
        <v>3701</v>
      </c>
      <c r="H5557" s="476">
        <v>568400</v>
      </c>
      <c r="I5557" s="476">
        <v>568400</v>
      </c>
      <c r="J5557" s="463" t="s">
        <v>3377</v>
      </c>
      <c r="K5557" s="465" t="s">
        <v>1707</v>
      </c>
      <c r="L5557" s="491">
        <v>360</v>
      </c>
      <c r="M5557" s="543"/>
    </row>
    <row r="5558" spans="2:13" s="456" customFormat="1" ht="15" hidden="1" customHeight="1">
      <c r="B5558" s="469"/>
      <c r="C5558" s="466" t="s">
        <v>3624</v>
      </c>
      <c r="D5558" s="461" t="s">
        <v>3702</v>
      </c>
      <c r="E5558" s="647"/>
      <c r="F5558" s="462">
        <v>869000005873</v>
      </c>
      <c r="G5558" s="463" t="s">
        <v>3703</v>
      </c>
      <c r="H5558" s="476">
        <v>610508</v>
      </c>
      <c r="I5558" s="476">
        <v>610508</v>
      </c>
      <c r="J5558" s="463" t="s">
        <v>3377</v>
      </c>
      <c r="K5558" s="465" t="s">
        <v>1707</v>
      </c>
      <c r="L5558" s="491">
        <v>0.5</v>
      </c>
      <c r="M5558" s="543"/>
    </row>
    <row r="5559" spans="2:13" s="456" customFormat="1" ht="15" hidden="1" customHeight="1">
      <c r="B5559" s="469"/>
      <c r="C5559" s="466" t="s">
        <v>3624</v>
      </c>
      <c r="D5559" s="461" t="s">
        <v>3702</v>
      </c>
      <c r="E5559" s="647"/>
      <c r="F5559" s="462">
        <v>869000005874</v>
      </c>
      <c r="G5559" s="463" t="s">
        <v>3704</v>
      </c>
      <c r="H5559" s="476">
        <v>610508</v>
      </c>
      <c r="I5559" s="476">
        <v>610508</v>
      </c>
      <c r="J5559" s="463" t="s">
        <v>3377</v>
      </c>
      <c r="K5559" s="465" t="s">
        <v>1707</v>
      </c>
      <c r="L5559" s="491">
        <v>0.5</v>
      </c>
      <c r="M5559" s="543"/>
    </row>
    <row r="5560" spans="2:13" s="456" customFormat="1" ht="15" hidden="1" customHeight="1">
      <c r="B5560" s="469"/>
      <c r="C5560" s="466" t="s">
        <v>3624</v>
      </c>
      <c r="D5560" s="461" t="s">
        <v>3705</v>
      </c>
      <c r="E5560" s="647"/>
      <c r="F5560" s="462">
        <v>869000005875</v>
      </c>
      <c r="G5560" s="463" t="s">
        <v>3706</v>
      </c>
      <c r="H5560" s="476">
        <v>336400</v>
      </c>
      <c r="I5560" s="476">
        <v>336400</v>
      </c>
      <c r="J5560" s="463" t="s">
        <v>3377</v>
      </c>
      <c r="K5560" s="465" t="s">
        <v>1707</v>
      </c>
      <c r="L5560" s="491">
        <v>0.8</v>
      </c>
      <c r="M5560" s="543"/>
    </row>
    <row r="5561" spans="2:13" s="456" customFormat="1" ht="15" hidden="1" customHeight="1">
      <c r="B5561" s="469"/>
      <c r="C5561" s="466" t="s">
        <v>3624</v>
      </c>
      <c r="D5561" s="461" t="s">
        <v>3705</v>
      </c>
      <c r="E5561" s="647"/>
      <c r="F5561" s="462">
        <v>869000005876</v>
      </c>
      <c r="G5561" s="463" t="s">
        <v>3707</v>
      </c>
      <c r="H5561" s="476">
        <v>336400</v>
      </c>
      <c r="I5561" s="476">
        <v>336400</v>
      </c>
      <c r="J5561" s="463" t="s">
        <v>3377</v>
      </c>
      <c r="K5561" s="465" t="s">
        <v>1707</v>
      </c>
      <c r="L5561" s="491">
        <v>0.8</v>
      </c>
      <c r="M5561" s="543"/>
    </row>
    <row r="5562" spans="2:13" s="456" customFormat="1" ht="15" hidden="1" customHeight="1">
      <c r="B5562" s="469"/>
      <c r="C5562" s="466" t="s">
        <v>3624</v>
      </c>
      <c r="D5562" s="461" t="s">
        <v>3708</v>
      </c>
      <c r="E5562" s="647"/>
      <c r="F5562" s="462">
        <v>869000040901</v>
      </c>
      <c r="G5562" s="463" t="s">
        <v>3709</v>
      </c>
      <c r="H5562" s="476">
        <v>13920</v>
      </c>
      <c r="I5562" s="476">
        <v>13920</v>
      </c>
      <c r="J5562" s="463" t="s">
        <v>3377</v>
      </c>
      <c r="K5562" s="465" t="s">
        <v>1707</v>
      </c>
      <c r="L5562" s="491">
        <v>0.6</v>
      </c>
      <c r="M5562" s="543"/>
    </row>
    <row r="5563" spans="2:13" s="456" customFormat="1" ht="15" hidden="1" customHeight="1">
      <c r="B5563" s="469"/>
      <c r="C5563" s="466" t="s">
        <v>3624</v>
      </c>
      <c r="D5563" s="461" t="s">
        <v>3708</v>
      </c>
      <c r="E5563" s="647"/>
      <c r="F5563" s="462">
        <v>869000040902</v>
      </c>
      <c r="G5563" s="463" t="s">
        <v>3710</v>
      </c>
      <c r="H5563" s="476">
        <v>13920</v>
      </c>
      <c r="I5563" s="476">
        <v>13920</v>
      </c>
      <c r="J5563" s="463" t="s">
        <v>3377</v>
      </c>
      <c r="K5563" s="465" t="s">
        <v>1707</v>
      </c>
      <c r="L5563" s="491">
        <v>0.6</v>
      </c>
      <c r="M5563" s="543"/>
    </row>
    <row r="5564" spans="2:13" s="456" customFormat="1" ht="15" hidden="1" customHeight="1">
      <c r="B5564" s="469"/>
      <c r="C5564" s="466" t="s">
        <v>3624</v>
      </c>
      <c r="D5564" s="461" t="s">
        <v>3711</v>
      </c>
      <c r="E5564" s="647"/>
      <c r="F5564" s="462">
        <v>869000040902</v>
      </c>
      <c r="G5564" s="463" t="s">
        <v>3712</v>
      </c>
      <c r="H5564" s="476">
        <v>19999.919999999998</v>
      </c>
      <c r="I5564" s="476">
        <v>19999.919999999998</v>
      </c>
      <c r="J5564" s="463" t="s">
        <v>3377</v>
      </c>
      <c r="K5564" s="465" t="s">
        <v>1707</v>
      </c>
      <c r="L5564" s="491">
        <v>0.48</v>
      </c>
      <c r="M5564" s="543"/>
    </row>
    <row r="5565" spans="2:13" s="456" customFormat="1" ht="15" hidden="1" customHeight="1">
      <c r="B5565" s="469"/>
      <c r="C5565" s="466" t="s">
        <v>3624</v>
      </c>
      <c r="D5565" s="461" t="s">
        <v>3713</v>
      </c>
      <c r="E5565" s="647"/>
      <c r="F5565" s="462">
        <v>869000040904</v>
      </c>
      <c r="G5565" s="463" t="s">
        <v>3714</v>
      </c>
      <c r="H5565" s="476">
        <v>14500</v>
      </c>
      <c r="I5565" s="476">
        <v>14500</v>
      </c>
      <c r="J5565" s="463" t="s">
        <v>3377</v>
      </c>
      <c r="K5565" s="465" t="s">
        <v>1707</v>
      </c>
      <c r="L5565" s="491">
        <v>0.6</v>
      </c>
      <c r="M5565" s="543"/>
    </row>
    <row r="5566" spans="2:13" s="456" customFormat="1" ht="15" hidden="1" customHeight="1">
      <c r="B5566" s="469"/>
      <c r="C5566" s="466" t="s">
        <v>3624</v>
      </c>
      <c r="D5566" s="461" t="s">
        <v>3715</v>
      </c>
      <c r="E5566" s="647"/>
      <c r="F5566" s="462">
        <v>869000040905</v>
      </c>
      <c r="G5566" s="463" t="s">
        <v>3716</v>
      </c>
      <c r="H5566" s="476">
        <v>14500</v>
      </c>
      <c r="I5566" s="476">
        <v>14500</v>
      </c>
      <c r="J5566" s="463" t="s">
        <v>3377</v>
      </c>
      <c r="K5566" s="465" t="s">
        <v>1707</v>
      </c>
      <c r="L5566" s="491">
        <v>0.6</v>
      </c>
      <c r="M5566" s="543"/>
    </row>
    <row r="5567" spans="2:13" s="456" customFormat="1" ht="15" hidden="1" customHeight="1">
      <c r="B5567" s="469"/>
      <c r="C5567" s="466" t="s">
        <v>3624</v>
      </c>
      <c r="D5567" s="461" t="s">
        <v>3715</v>
      </c>
      <c r="E5567" s="647"/>
      <c r="F5567" s="462">
        <v>869000040906</v>
      </c>
      <c r="G5567" s="463" t="s">
        <v>3717</v>
      </c>
      <c r="H5567" s="476">
        <v>14500</v>
      </c>
      <c r="I5567" s="476">
        <v>14500</v>
      </c>
      <c r="J5567" s="463" t="s">
        <v>3377</v>
      </c>
      <c r="K5567" s="465" t="s">
        <v>1707</v>
      </c>
      <c r="L5567" s="491">
        <v>0.6</v>
      </c>
      <c r="M5567" s="543"/>
    </row>
    <row r="5568" spans="2:13" s="456" customFormat="1" ht="15" hidden="1" customHeight="1">
      <c r="B5568" s="469"/>
      <c r="C5568" s="466" t="s">
        <v>3624</v>
      </c>
      <c r="D5568" s="461" t="s">
        <v>3718</v>
      </c>
      <c r="E5568" s="647"/>
      <c r="F5568" s="462">
        <v>869000040907</v>
      </c>
      <c r="G5568" s="463" t="s">
        <v>3719</v>
      </c>
      <c r="H5568" s="476">
        <v>46400</v>
      </c>
      <c r="I5568" s="476">
        <v>46400</v>
      </c>
      <c r="J5568" s="463" t="s">
        <v>3377</v>
      </c>
      <c r="K5568" s="465" t="s">
        <v>1707</v>
      </c>
      <c r="L5568" s="491">
        <v>0.6</v>
      </c>
      <c r="M5568" s="543"/>
    </row>
    <row r="5569" spans="2:13" s="456" customFormat="1" ht="15" hidden="1" customHeight="1">
      <c r="B5569" s="469"/>
      <c r="C5569" s="466" t="s">
        <v>3624</v>
      </c>
      <c r="D5569" s="461" t="s">
        <v>3718</v>
      </c>
      <c r="E5569" s="647"/>
      <c r="F5569" s="462">
        <v>869000040908</v>
      </c>
      <c r="G5569" s="463" t="s">
        <v>3720</v>
      </c>
      <c r="H5569" s="476">
        <v>46400</v>
      </c>
      <c r="I5569" s="476">
        <v>46400</v>
      </c>
      <c r="J5569" s="463" t="s">
        <v>3377</v>
      </c>
      <c r="K5569" s="465" t="s">
        <v>1707</v>
      </c>
      <c r="L5569" s="491">
        <v>0.6</v>
      </c>
      <c r="M5569" s="543"/>
    </row>
    <row r="5570" spans="2:13" s="456" customFormat="1" ht="15" hidden="1" customHeight="1">
      <c r="B5570" s="469"/>
      <c r="C5570" s="466" t="s">
        <v>3624</v>
      </c>
      <c r="D5570" s="461" t="s">
        <v>3684</v>
      </c>
      <c r="E5570" s="647"/>
      <c r="F5570" s="462">
        <v>869000003934</v>
      </c>
      <c r="G5570" s="463" t="s">
        <v>3721</v>
      </c>
      <c r="H5570" s="476">
        <v>99000</v>
      </c>
      <c r="I5570" s="476">
        <v>99000</v>
      </c>
      <c r="J5570" s="463" t="s">
        <v>3377</v>
      </c>
      <c r="K5570" s="465" t="s">
        <v>3577</v>
      </c>
      <c r="L5570" s="491">
        <v>19.399999999999999</v>
      </c>
      <c r="M5570" s="543"/>
    </row>
    <row r="5571" spans="2:13" s="456" customFormat="1" ht="15" hidden="1" customHeight="1">
      <c r="B5571" s="469"/>
      <c r="C5571" s="466" t="s">
        <v>3624</v>
      </c>
      <c r="D5571" s="461" t="s">
        <v>3722</v>
      </c>
      <c r="E5571" s="647"/>
      <c r="F5571" s="462">
        <v>869000003936</v>
      </c>
      <c r="G5571" s="463" t="s">
        <v>3723</v>
      </c>
      <c r="H5571" s="476">
        <v>80000</v>
      </c>
      <c r="I5571" s="476">
        <v>80000</v>
      </c>
      <c r="J5571" s="463" t="s">
        <v>3377</v>
      </c>
      <c r="K5571" s="465" t="s">
        <v>3577</v>
      </c>
      <c r="L5571" s="491">
        <v>19.399999999999999</v>
      </c>
      <c r="M5571" s="543"/>
    </row>
    <row r="5572" spans="2:13" s="456" customFormat="1" ht="15" hidden="1" customHeight="1">
      <c r="B5572" s="469"/>
      <c r="C5572" s="466" t="s">
        <v>3624</v>
      </c>
      <c r="D5572" s="461" t="s">
        <v>3722</v>
      </c>
      <c r="E5572" s="647"/>
      <c r="F5572" s="462">
        <v>869000003938</v>
      </c>
      <c r="G5572" s="463" t="s">
        <v>3724</v>
      </c>
      <c r="H5572" s="476">
        <v>80000</v>
      </c>
      <c r="I5572" s="476">
        <v>80000</v>
      </c>
      <c r="J5572" s="463" t="s">
        <v>3377</v>
      </c>
      <c r="K5572" s="465" t="s">
        <v>3577</v>
      </c>
      <c r="L5572" s="491">
        <v>19.399999999999999</v>
      </c>
      <c r="M5572" s="543"/>
    </row>
    <row r="5573" spans="2:13" s="456" customFormat="1" ht="15" hidden="1" customHeight="1">
      <c r="B5573" s="469"/>
      <c r="C5573" s="466" t="s">
        <v>3624</v>
      </c>
      <c r="D5573" s="461" t="s">
        <v>3722</v>
      </c>
      <c r="E5573" s="647"/>
      <c r="F5573" s="462">
        <v>869000004319</v>
      </c>
      <c r="G5573" s="463" t="s">
        <v>3725</v>
      </c>
      <c r="H5573" s="476">
        <v>80000</v>
      </c>
      <c r="I5573" s="476">
        <v>80000</v>
      </c>
      <c r="J5573" s="463" t="s">
        <v>3377</v>
      </c>
      <c r="K5573" s="465" t="s">
        <v>3577</v>
      </c>
      <c r="L5573" s="491">
        <v>19.399999999999999</v>
      </c>
      <c r="M5573" s="543"/>
    </row>
    <row r="5574" spans="2:13" s="456" customFormat="1" ht="15" hidden="1" customHeight="1">
      <c r="B5574" s="469"/>
      <c r="C5574" s="466" t="s">
        <v>3624</v>
      </c>
      <c r="D5574" s="461" t="s">
        <v>3722</v>
      </c>
      <c r="E5574" s="647"/>
      <c r="F5574" s="462">
        <v>869000004319</v>
      </c>
      <c r="G5574" s="463" t="s">
        <v>3725</v>
      </c>
      <c r="H5574" s="476">
        <v>80000</v>
      </c>
      <c r="I5574" s="476">
        <v>80000</v>
      </c>
      <c r="J5574" s="463" t="s">
        <v>3377</v>
      </c>
      <c r="K5574" s="465" t="s">
        <v>3577</v>
      </c>
      <c r="L5574" s="491">
        <v>19.399999999999999</v>
      </c>
      <c r="M5574" s="543"/>
    </row>
    <row r="5575" spans="2:13" s="456" customFormat="1" ht="15" hidden="1" customHeight="1">
      <c r="B5575" s="469"/>
      <c r="C5575" s="466" t="s">
        <v>3624</v>
      </c>
      <c r="D5575" s="461" t="s">
        <v>3726</v>
      </c>
      <c r="E5575" s="647"/>
      <c r="F5575" s="462">
        <v>165500072480</v>
      </c>
      <c r="G5575" s="463" t="s">
        <v>3727</v>
      </c>
      <c r="H5575" s="476">
        <v>12461200</v>
      </c>
      <c r="I5575" s="476">
        <v>483030.94</v>
      </c>
      <c r="J5575" s="463" t="s">
        <v>3377</v>
      </c>
      <c r="K5575" s="465" t="s">
        <v>3728</v>
      </c>
      <c r="L5575" s="491">
        <v>10</v>
      </c>
      <c r="M5575" s="543"/>
    </row>
    <row r="5576" spans="2:13" s="456" customFormat="1" ht="15" hidden="1" customHeight="1">
      <c r="B5576" s="469"/>
      <c r="C5576" s="466" t="s">
        <v>3624</v>
      </c>
      <c r="D5576" s="461" t="s">
        <v>3726</v>
      </c>
      <c r="E5576" s="647"/>
      <c r="F5576" s="462">
        <v>165500072481</v>
      </c>
      <c r="G5576" s="463" t="s">
        <v>3729</v>
      </c>
      <c r="H5576" s="476">
        <v>12461200</v>
      </c>
      <c r="I5576" s="476">
        <v>483030.94</v>
      </c>
      <c r="J5576" s="463" t="s">
        <v>3377</v>
      </c>
      <c r="K5576" s="465" t="s">
        <v>3728</v>
      </c>
      <c r="L5576" s="491">
        <v>10</v>
      </c>
      <c r="M5576" s="543"/>
    </row>
    <row r="5577" spans="2:13" s="456" customFormat="1" ht="15" hidden="1" customHeight="1">
      <c r="B5577" s="469"/>
      <c r="C5577" s="466" t="s">
        <v>3624</v>
      </c>
      <c r="D5577" s="461" t="s">
        <v>3726</v>
      </c>
      <c r="E5577" s="647"/>
      <c r="F5577" s="462">
        <v>165500072482</v>
      </c>
      <c r="G5577" s="463" t="s">
        <v>3730</v>
      </c>
      <c r="H5577" s="476">
        <v>12461200</v>
      </c>
      <c r="I5577" s="476">
        <v>483030.94</v>
      </c>
      <c r="J5577" s="463" t="s">
        <v>3377</v>
      </c>
      <c r="K5577" s="465" t="s">
        <v>3728</v>
      </c>
      <c r="L5577" s="491">
        <v>10</v>
      </c>
      <c r="M5577" s="543"/>
    </row>
    <row r="5578" spans="2:13" s="456" customFormat="1" ht="15" hidden="1" customHeight="1">
      <c r="B5578" s="469"/>
      <c r="C5578" s="466" t="s">
        <v>3624</v>
      </c>
      <c r="D5578" s="461" t="s">
        <v>3731</v>
      </c>
      <c r="E5578" s="647"/>
      <c r="F5578" s="462">
        <v>165500073608</v>
      </c>
      <c r="G5578" s="463" t="s">
        <v>3732</v>
      </c>
      <c r="H5578" s="476">
        <v>12461200</v>
      </c>
      <c r="I5578" s="476">
        <v>483030.94</v>
      </c>
      <c r="J5578" s="463" t="s">
        <v>3377</v>
      </c>
      <c r="K5578" s="465" t="s">
        <v>3728</v>
      </c>
      <c r="L5578" s="491">
        <v>10</v>
      </c>
      <c r="M5578" s="543"/>
    </row>
    <row r="5579" spans="2:13" s="456" customFormat="1" ht="15" hidden="1" customHeight="1">
      <c r="B5579" s="469"/>
      <c r="C5579" s="466" t="s">
        <v>3624</v>
      </c>
      <c r="D5579" s="461" t="s">
        <v>3733</v>
      </c>
      <c r="E5579" s="647"/>
      <c r="F5579" s="462">
        <v>869000000433</v>
      </c>
      <c r="G5579" s="463" t="s">
        <v>3734</v>
      </c>
      <c r="H5579" s="476">
        <v>1125200</v>
      </c>
      <c r="I5579" s="476">
        <v>1125200</v>
      </c>
      <c r="J5579" s="463" t="s">
        <v>3377</v>
      </c>
      <c r="K5579" s="465" t="s">
        <v>3728</v>
      </c>
      <c r="L5579" s="491">
        <v>2000</v>
      </c>
      <c r="M5579" s="543"/>
    </row>
    <row r="5580" spans="2:13" s="456" customFormat="1" ht="15" hidden="1" customHeight="1">
      <c r="B5580" s="469"/>
      <c r="C5580" s="466" t="s">
        <v>3624</v>
      </c>
      <c r="D5580" s="461" t="s">
        <v>3711</v>
      </c>
      <c r="E5580" s="647"/>
      <c r="F5580" s="462">
        <v>869000002551</v>
      </c>
      <c r="G5580" s="463" t="s">
        <v>3735</v>
      </c>
      <c r="H5580" s="476">
        <v>19999.919999999998</v>
      </c>
      <c r="I5580" s="476">
        <v>19999.919999999998</v>
      </c>
      <c r="J5580" s="463" t="s">
        <v>3377</v>
      </c>
      <c r="K5580" s="465" t="s">
        <v>3728</v>
      </c>
      <c r="L5580" s="491">
        <v>0.48</v>
      </c>
      <c r="M5580" s="543"/>
    </row>
    <row r="5581" spans="2:13" s="456" customFormat="1" ht="15" hidden="1" customHeight="1">
      <c r="B5581" s="469"/>
      <c r="C5581" s="466" t="s">
        <v>3624</v>
      </c>
      <c r="D5581" s="461" t="s">
        <v>3711</v>
      </c>
      <c r="E5581" s="647"/>
      <c r="F5581" s="462">
        <v>869000002553</v>
      </c>
      <c r="G5581" s="463" t="s">
        <v>3736</v>
      </c>
      <c r="H5581" s="476">
        <v>19999.919999999998</v>
      </c>
      <c r="I5581" s="476">
        <v>19999.919999999998</v>
      </c>
      <c r="J5581" s="463" t="s">
        <v>3377</v>
      </c>
      <c r="K5581" s="465" t="s">
        <v>3728</v>
      </c>
      <c r="L5581" s="491">
        <v>0.48</v>
      </c>
      <c r="M5581" s="543"/>
    </row>
    <row r="5582" spans="2:13" s="456" customFormat="1" ht="15" hidden="1" customHeight="1">
      <c r="B5582" s="469"/>
      <c r="C5582" s="466" t="s">
        <v>3624</v>
      </c>
      <c r="D5582" s="461" t="s">
        <v>3711</v>
      </c>
      <c r="E5582" s="647"/>
      <c r="F5582" s="462">
        <v>869000002554</v>
      </c>
      <c r="G5582" s="463" t="s">
        <v>3737</v>
      </c>
      <c r="H5582" s="476">
        <v>19999.919999999998</v>
      </c>
      <c r="I5582" s="476">
        <v>19999.919999999998</v>
      </c>
      <c r="J5582" s="463" t="s">
        <v>3377</v>
      </c>
      <c r="K5582" s="465" t="s">
        <v>3728</v>
      </c>
      <c r="L5582" s="491">
        <v>0.48</v>
      </c>
      <c r="M5582" s="543"/>
    </row>
    <row r="5583" spans="2:13" s="456" customFormat="1" ht="15" hidden="1" customHeight="1">
      <c r="B5583" s="469"/>
      <c r="C5583" s="466" t="s">
        <v>3624</v>
      </c>
      <c r="D5583" s="461" t="s">
        <v>3711</v>
      </c>
      <c r="E5583" s="647"/>
      <c r="F5583" s="462">
        <v>869000002556</v>
      </c>
      <c r="G5583" s="463" t="s">
        <v>3738</v>
      </c>
      <c r="H5583" s="476">
        <v>19999.919999999998</v>
      </c>
      <c r="I5583" s="476">
        <v>19999.919999999998</v>
      </c>
      <c r="J5583" s="463" t="s">
        <v>3377</v>
      </c>
      <c r="K5583" s="465" t="s">
        <v>3728</v>
      </c>
      <c r="L5583" s="491">
        <v>0.48</v>
      </c>
      <c r="M5583" s="543"/>
    </row>
    <row r="5584" spans="2:13" s="456" customFormat="1" ht="15" hidden="1" customHeight="1">
      <c r="B5584" s="469"/>
      <c r="C5584" s="466" t="s">
        <v>3624</v>
      </c>
      <c r="D5584" s="461" t="s">
        <v>3711</v>
      </c>
      <c r="E5584" s="647"/>
      <c r="F5584" s="462">
        <v>869000002558</v>
      </c>
      <c r="G5584" s="463" t="s">
        <v>3739</v>
      </c>
      <c r="H5584" s="476">
        <v>19999.919999999998</v>
      </c>
      <c r="I5584" s="476">
        <v>19999.919999999998</v>
      </c>
      <c r="J5584" s="463" t="s">
        <v>3377</v>
      </c>
      <c r="K5584" s="465" t="s">
        <v>3728</v>
      </c>
      <c r="L5584" s="491">
        <v>0.48</v>
      </c>
      <c r="M5584" s="543"/>
    </row>
    <row r="5585" spans="2:13" s="456" customFormat="1" ht="15" hidden="1" customHeight="1">
      <c r="B5585" s="469"/>
      <c r="C5585" s="466" t="s">
        <v>3624</v>
      </c>
      <c r="D5585" s="461" t="s">
        <v>3711</v>
      </c>
      <c r="E5585" s="647"/>
      <c r="F5585" s="462">
        <v>869000002560</v>
      </c>
      <c r="G5585" s="463" t="s">
        <v>3740</v>
      </c>
      <c r="H5585" s="476">
        <v>19999.919999999998</v>
      </c>
      <c r="I5585" s="476">
        <v>19999.919999999998</v>
      </c>
      <c r="J5585" s="463" t="s">
        <v>3377</v>
      </c>
      <c r="K5585" s="465" t="s">
        <v>3728</v>
      </c>
      <c r="L5585" s="491">
        <v>0.48</v>
      </c>
      <c r="M5585" s="543"/>
    </row>
    <row r="5586" spans="2:13" s="456" customFormat="1" ht="15" hidden="1" customHeight="1">
      <c r="B5586" s="469"/>
      <c r="C5586" s="466" t="s">
        <v>3624</v>
      </c>
      <c r="D5586" s="461" t="s">
        <v>3711</v>
      </c>
      <c r="E5586" s="647"/>
      <c r="F5586" s="462">
        <v>869000002562</v>
      </c>
      <c r="G5586" s="463" t="s">
        <v>3741</v>
      </c>
      <c r="H5586" s="476">
        <v>19999.919999999998</v>
      </c>
      <c r="I5586" s="476">
        <v>19999.919999999998</v>
      </c>
      <c r="J5586" s="463" t="s">
        <v>3377</v>
      </c>
      <c r="K5586" s="465" t="s">
        <v>3728</v>
      </c>
      <c r="L5586" s="491">
        <v>0.48</v>
      </c>
      <c r="M5586" s="543"/>
    </row>
    <row r="5587" spans="2:13" s="456" customFormat="1" ht="15" hidden="1" customHeight="1">
      <c r="B5587" s="469"/>
      <c r="C5587" s="466" t="s">
        <v>3624</v>
      </c>
      <c r="D5587" s="461" t="s">
        <v>3711</v>
      </c>
      <c r="E5587" s="647"/>
      <c r="F5587" s="462">
        <v>869000002564</v>
      </c>
      <c r="G5587" s="463" t="s">
        <v>3742</v>
      </c>
      <c r="H5587" s="476">
        <v>19999.919999999998</v>
      </c>
      <c r="I5587" s="476">
        <v>19999.919999999998</v>
      </c>
      <c r="J5587" s="463" t="s">
        <v>3377</v>
      </c>
      <c r="K5587" s="465" t="s">
        <v>3728</v>
      </c>
      <c r="L5587" s="491">
        <v>0.48</v>
      </c>
      <c r="M5587" s="543"/>
    </row>
    <row r="5588" spans="2:13" s="456" customFormat="1" ht="15" hidden="1" customHeight="1">
      <c r="B5588" s="469"/>
      <c r="C5588" s="466" t="s">
        <v>3624</v>
      </c>
      <c r="D5588" s="461" t="s">
        <v>3711</v>
      </c>
      <c r="E5588" s="647"/>
      <c r="F5588" s="462">
        <v>869000002566</v>
      </c>
      <c r="G5588" s="463" t="s">
        <v>3743</v>
      </c>
      <c r="H5588" s="476">
        <v>19999.919999999998</v>
      </c>
      <c r="I5588" s="476">
        <v>19999.919999999998</v>
      </c>
      <c r="J5588" s="463" t="s">
        <v>3377</v>
      </c>
      <c r="K5588" s="465" t="s">
        <v>3728</v>
      </c>
      <c r="L5588" s="491">
        <v>0.48</v>
      </c>
      <c r="M5588" s="543"/>
    </row>
    <row r="5589" spans="2:13" s="456" customFormat="1" ht="15" hidden="1" customHeight="1">
      <c r="B5589" s="469"/>
      <c r="C5589" s="466" t="s">
        <v>3624</v>
      </c>
      <c r="D5589" s="461" t="s">
        <v>3711</v>
      </c>
      <c r="E5589" s="647"/>
      <c r="F5589" s="462">
        <v>869000002570</v>
      </c>
      <c r="G5589" s="463" t="s">
        <v>3744</v>
      </c>
      <c r="H5589" s="476">
        <v>19999.919999999998</v>
      </c>
      <c r="I5589" s="476">
        <v>19999.919999999998</v>
      </c>
      <c r="J5589" s="463" t="s">
        <v>3377</v>
      </c>
      <c r="K5589" s="465" t="s">
        <v>3728</v>
      </c>
      <c r="L5589" s="491">
        <v>0.48</v>
      </c>
      <c r="M5589" s="543"/>
    </row>
    <row r="5590" spans="2:13" s="456" customFormat="1" ht="15" hidden="1" customHeight="1">
      <c r="B5590" s="469"/>
      <c r="C5590" s="466" t="s">
        <v>3624</v>
      </c>
      <c r="D5590" s="461" t="s">
        <v>3711</v>
      </c>
      <c r="E5590" s="647"/>
      <c r="F5590" s="462">
        <v>869000002572</v>
      </c>
      <c r="G5590" s="463" t="s">
        <v>3745</v>
      </c>
      <c r="H5590" s="476">
        <v>19999.919999999998</v>
      </c>
      <c r="I5590" s="476">
        <v>19999.919999999998</v>
      </c>
      <c r="J5590" s="463" t="s">
        <v>3377</v>
      </c>
      <c r="K5590" s="465" t="s">
        <v>3728</v>
      </c>
      <c r="L5590" s="491">
        <v>0.48</v>
      </c>
      <c r="M5590" s="543"/>
    </row>
    <row r="5591" spans="2:13" s="456" customFormat="1" ht="15" hidden="1" customHeight="1">
      <c r="B5591" s="469"/>
      <c r="C5591" s="466" t="s">
        <v>3624</v>
      </c>
      <c r="D5591" s="461" t="s">
        <v>3711</v>
      </c>
      <c r="E5591" s="647"/>
      <c r="F5591" s="462">
        <v>869000002574</v>
      </c>
      <c r="G5591" s="463" t="s">
        <v>3746</v>
      </c>
      <c r="H5591" s="476">
        <v>19999.919999999998</v>
      </c>
      <c r="I5591" s="476">
        <v>19999.919999999998</v>
      </c>
      <c r="J5591" s="463" t="s">
        <v>3377</v>
      </c>
      <c r="K5591" s="465" t="s">
        <v>3728</v>
      </c>
      <c r="L5591" s="491">
        <v>0.48</v>
      </c>
      <c r="M5591" s="543"/>
    </row>
    <row r="5592" spans="2:13" s="456" customFormat="1" ht="15" hidden="1" customHeight="1">
      <c r="B5592" s="469"/>
      <c r="C5592" s="466" t="s">
        <v>3624</v>
      </c>
      <c r="D5592" s="461" t="s">
        <v>3711</v>
      </c>
      <c r="E5592" s="647"/>
      <c r="F5592" s="462">
        <v>869000002576</v>
      </c>
      <c r="G5592" s="463" t="s">
        <v>3747</v>
      </c>
      <c r="H5592" s="476">
        <v>19999.919999999998</v>
      </c>
      <c r="I5592" s="476">
        <v>19999.919999999998</v>
      </c>
      <c r="J5592" s="463" t="s">
        <v>3377</v>
      </c>
      <c r="K5592" s="465" t="s">
        <v>3728</v>
      </c>
      <c r="L5592" s="491">
        <v>0.48</v>
      </c>
      <c r="M5592" s="543"/>
    </row>
    <row r="5593" spans="2:13" s="456" customFormat="1" ht="15" hidden="1" customHeight="1">
      <c r="B5593" s="469"/>
      <c r="C5593" s="466" t="s">
        <v>3624</v>
      </c>
      <c r="D5593" s="461" t="s">
        <v>3711</v>
      </c>
      <c r="E5593" s="647"/>
      <c r="F5593" s="462">
        <v>869000002578</v>
      </c>
      <c r="G5593" s="463" t="s">
        <v>3748</v>
      </c>
      <c r="H5593" s="476">
        <v>19999.919999999998</v>
      </c>
      <c r="I5593" s="476">
        <v>19999.919999999998</v>
      </c>
      <c r="J5593" s="463" t="s">
        <v>3377</v>
      </c>
      <c r="K5593" s="465" t="s">
        <v>3728</v>
      </c>
      <c r="L5593" s="491">
        <v>0.48</v>
      </c>
      <c r="M5593" s="543"/>
    </row>
    <row r="5594" spans="2:13" s="456" customFormat="1" ht="15" hidden="1" customHeight="1">
      <c r="B5594" s="469"/>
      <c r="C5594" s="466" t="s">
        <v>3624</v>
      </c>
      <c r="D5594" s="461" t="s">
        <v>3711</v>
      </c>
      <c r="E5594" s="647"/>
      <c r="F5594" s="462">
        <v>869000002580</v>
      </c>
      <c r="G5594" s="463" t="s">
        <v>3749</v>
      </c>
      <c r="H5594" s="476">
        <v>19999.919999999998</v>
      </c>
      <c r="I5594" s="476">
        <v>19999.919999999998</v>
      </c>
      <c r="J5594" s="463" t="s">
        <v>3377</v>
      </c>
      <c r="K5594" s="465" t="s">
        <v>3728</v>
      </c>
      <c r="L5594" s="491">
        <v>0.48</v>
      </c>
      <c r="M5594" s="543"/>
    </row>
    <row r="5595" spans="2:13" s="456" customFormat="1" ht="15" hidden="1" customHeight="1">
      <c r="B5595" s="469"/>
      <c r="C5595" s="466" t="s">
        <v>3624</v>
      </c>
      <c r="D5595" s="461" t="s">
        <v>3711</v>
      </c>
      <c r="E5595" s="647"/>
      <c r="F5595" s="462">
        <v>869000002582</v>
      </c>
      <c r="G5595" s="463" t="s">
        <v>3750</v>
      </c>
      <c r="H5595" s="476">
        <v>19999.919999999998</v>
      </c>
      <c r="I5595" s="476">
        <v>19999.919999999998</v>
      </c>
      <c r="J5595" s="463" t="s">
        <v>3377</v>
      </c>
      <c r="K5595" s="465" t="s">
        <v>3728</v>
      </c>
      <c r="L5595" s="491">
        <v>0.48</v>
      </c>
      <c r="M5595" s="543"/>
    </row>
    <row r="5596" spans="2:13" s="456" customFormat="1" ht="15" hidden="1" customHeight="1">
      <c r="B5596" s="469"/>
      <c r="C5596" s="466" t="s">
        <v>3624</v>
      </c>
      <c r="D5596" s="461" t="s">
        <v>3711</v>
      </c>
      <c r="E5596" s="647"/>
      <c r="F5596" s="462">
        <v>869000002584</v>
      </c>
      <c r="G5596" s="463" t="s">
        <v>3751</v>
      </c>
      <c r="H5596" s="476">
        <v>19999.919999999998</v>
      </c>
      <c r="I5596" s="476">
        <v>19999.919999999998</v>
      </c>
      <c r="J5596" s="463" t="s">
        <v>3377</v>
      </c>
      <c r="K5596" s="465" t="s">
        <v>3728</v>
      </c>
      <c r="L5596" s="491">
        <v>0.48</v>
      </c>
      <c r="M5596" s="543"/>
    </row>
    <row r="5597" spans="2:13" s="456" customFormat="1" ht="15" hidden="1" customHeight="1">
      <c r="B5597" s="469"/>
      <c r="C5597" s="466" t="s">
        <v>3624</v>
      </c>
      <c r="D5597" s="461" t="s">
        <v>3711</v>
      </c>
      <c r="E5597" s="647"/>
      <c r="F5597" s="462">
        <v>869000002586</v>
      </c>
      <c r="G5597" s="463" t="s">
        <v>3752</v>
      </c>
      <c r="H5597" s="476">
        <v>19999.919999999998</v>
      </c>
      <c r="I5597" s="476">
        <v>19999.919999999998</v>
      </c>
      <c r="J5597" s="463" t="s">
        <v>3377</v>
      </c>
      <c r="K5597" s="465" t="s">
        <v>3728</v>
      </c>
      <c r="L5597" s="491">
        <v>0.48</v>
      </c>
      <c r="M5597" s="543"/>
    </row>
    <row r="5598" spans="2:13" s="456" customFormat="1" ht="15" hidden="1" customHeight="1">
      <c r="B5598" s="469"/>
      <c r="C5598" s="466" t="s">
        <v>3624</v>
      </c>
      <c r="D5598" s="461" t="s">
        <v>3711</v>
      </c>
      <c r="E5598" s="647"/>
      <c r="F5598" s="462">
        <v>869000002588</v>
      </c>
      <c r="G5598" s="463" t="s">
        <v>3753</v>
      </c>
      <c r="H5598" s="476">
        <v>19999.919999999998</v>
      </c>
      <c r="I5598" s="476">
        <v>19999.919999999998</v>
      </c>
      <c r="J5598" s="463" t="s">
        <v>3377</v>
      </c>
      <c r="K5598" s="465" t="s">
        <v>3728</v>
      </c>
      <c r="L5598" s="491">
        <v>0.48</v>
      </c>
      <c r="M5598" s="543"/>
    </row>
    <row r="5599" spans="2:13" s="456" customFormat="1" ht="15" hidden="1" customHeight="1">
      <c r="B5599" s="469"/>
      <c r="C5599" s="466" t="s">
        <v>3624</v>
      </c>
      <c r="D5599" s="461" t="s">
        <v>3711</v>
      </c>
      <c r="E5599" s="647"/>
      <c r="F5599" s="462">
        <v>869000002590</v>
      </c>
      <c r="G5599" s="463" t="s">
        <v>3754</v>
      </c>
      <c r="H5599" s="476">
        <v>19999.919999999998</v>
      </c>
      <c r="I5599" s="476">
        <v>19999.919999999998</v>
      </c>
      <c r="J5599" s="463" t="s">
        <v>3377</v>
      </c>
      <c r="K5599" s="465" t="s">
        <v>3728</v>
      </c>
      <c r="L5599" s="491">
        <v>0.48</v>
      </c>
      <c r="M5599" s="543"/>
    </row>
    <row r="5600" spans="2:13" s="456" customFormat="1" ht="15" hidden="1" customHeight="1">
      <c r="B5600" s="469"/>
      <c r="C5600" s="466" t="s">
        <v>3624</v>
      </c>
      <c r="D5600" s="461" t="s">
        <v>3711</v>
      </c>
      <c r="E5600" s="647"/>
      <c r="F5600" s="462">
        <v>869000002592</v>
      </c>
      <c r="G5600" s="463" t="s">
        <v>3755</v>
      </c>
      <c r="H5600" s="476">
        <v>19999.919999999998</v>
      </c>
      <c r="I5600" s="476">
        <v>19999.919999999998</v>
      </c>
      <c r="J5600" s="463" t="s">
        <v>3377</v>
      </c>
      <c r="K5600" s="465" t="s">
        <v>3728</v>
      </c>
      <c r="L5600" s="491">
        <v>0.48</v>
      </c>
      <c r="M5600" s="543"/>
    </row>
    <row r="5601" spans="2:13" s="456" customFormat="1" ht="15" hidden="1" customHeight="1">
      <c r="B5601" s="469"/>
      <c r="C5601" s="466" t="s">
        <v>3624</v>
      </c>
      <c r="D5601" s="461" t="s">
        <v>3711</v>
      </c>
      <c r="E5601" s="647"/>
      <c r="F5601" s="462">
        <v>869000002594</v>
      </c>
      <c r="G5601" s="463" t="s">
        <v>3756</v>
      </c>
      <c r="H5601" s="476">
        <v>19999.919999999998</v>
      </c>
      <c r="I5601" s="476">
        <v>19999.919999999998</v>
      </c>
      <c r="J5601" s="463" t="s">
        <v>3377</v>
      </c>
      <c r="K5601" s="465" t="s">
        <v>3728</v>
      </c>
      <c r="L5601" s="491">
        <v>0.48</v>
      </c>
      <c r="M5601" s="543"/>
    </row>
    <row r="5602" spans="2:13" s="456" customFormat="1" ht="15" hidden="1" customHeight="1">
      <c r="B5602" s="469"/>
      <c r="C5602" s="466" t="s">
        <v>3624</v>
      </c>
      <c r="D5602" s="461" t="s">
        <v>3711</v>
      </c>
      <c r="E5602" s="647"/>
      <c r="F5602" s="462">
        <v>869000002596</v>
      </c>
      <c r="G5602" s="463" t="s">
        <v>3757</v>
      </c>
      <c r="H5602" s="476">
        <v>19999.919999999998</v>
      </c>
      <c r="I5602" s="476">
        <v>19999.919999999998</v>
      </c>
      <c r="J5602" s="463" t="s">
        <v>3377</v>
      </c>
      <c r="K5602" s="465" t="s">
        <v>3728</v>
      </c>
      <c r="L5602" s="491">
        <v>0.48</v>
      </c>
      <c r="M5602" s="543"/>
    </row>
    <row r="5603" spans="2:13" s="456" customFormat="1" ht="15" hidden="1" customHeight="1">
      <c r="B5603" s="469"/>
      <c r="C5603" s="466" t="s">
        <v>3624</v>
      </c>
      <c r="D5603" s="461" t="s">
        <v>3711</v>
      </c>
      <c r="E5603" s="647"/>
      <c r="F5603" s="462">
        <v>869000002598</v>
      </c>
      <c r="G5603" s="463" t="s">
        <v>3758</v>
      </c>
      <c r="H5603" s="476">
        <v>19999.919999999998</v>
      </c>
      <c r="I5603" s="476">
        <v>19999.919999999998</v>
      </c>
      <c r="J5603" s="463" t="s">
        <v>3377</v>
      </c>
      <c r="K5603" s="465" t="s">
        <v>3728</v>
      </c>
      <c r="L5603" s="491">
        <v>0.48</v>
      </c>
      <c r="M5603" s="543"/>
    </row>
    <row r="5604" spans="2:13" s="456" customFormat="1" ht="15" hidden="1" customHeight="1">
      <c r="B5604" s="469"/>
      <c r="C5604" s="466" t="s">
        <v>3624</v>
      </c>
      <c r="D5604" s="461" t="s">
        <v>3711</v>
      </c>
      <c r="E5604" s="647"/>
      <c r="F5604" s="462">
        <v>869000002603</v>
      </c>
      <c r="G5604" s="463" t="s">
        <v>3759</v>
      </c>
      <c r="H5604" s="476">
        <v>19999.919999999998</v>
      </c>
      <c r="I5604" s="476">
        <v>19999.919999999998</v>
      </c>
      <c r="J5604" s="463" t="s">
        <v>3377</v>
      </c>
      <c r="K5604" s="465" t="s">
        <v>3728</v>
      </c>
      <c r="L5604" s="491">
        <v>0.48</v>
      </c>
      <c r="M5604" s="543"/>
    </row>
    <row r="5605" spans="2:13" s="456" customFormat="1" ht="15" hidden="1" customHeight="1">
      <c r="B5605" s="469"/>
      <c r="C5605" s="466" t="s">
        <v>3624</v>
      </c>
      <c r="D5605" s="461" t="s">
        <v>3711</v>
      </c>
      <c r="E5605" s="647"/>
      <c r="F5605" s="462">
        <v>869000002605</v>
      </c>
      <c r="G5605" s="463" t="s">
        <v>3760</v>
      </c>
      <c r="H5605" s="476">
        <v>19999.919999999998</v>
      </c>
      <c r="I5605" s="476">
        <v>19999.919999999998</v>
      </c>
      <c r="J5605" s="463" t="s">
        <v>3377</v>
      </c>
      <c r="K5605" s="465" t="s">
        <v>3728</v>
      </c>
      <c r="L5605" s="491">
        <v>0.48</v>
      </c>
      <c r="M5605" s="543"/>
    </row>
    <row r="5606" spans="2:13" s="456" customFormat="1" ht="15" hidden="1" customHeight="1">
      <c r="B5606" s="469"/>
      <c r="C5606" s="466" t="s">
        <v>3624</v>
      </c>
      <c r="D5606" s="461" t="s">
        <v>3711</v>
      </c>
      <c r="E5606" s="647"/>
      <c r="F5606" s="462">
        <v>869000002607</v>
      </c>
      <c r="G5606" s="463" t="s">
        <v>3761</v>
      </c>
      <c r="H5606" s="476">
        <v>19999.919999999998</v>
      </c>
      <c r="I5606" s="476">
        <v>19999.919999999998</v>
      </c>
      <c r="J5606" s="463" t="s">
        <v>3377</v>
      </c>
      <c r="K5606" s="465" t="s">
        <v>3728</v>
      </c>
      <c r="L5606" s="491">
        <v>0.48</v>
      </c>
      <c r="M5606" s="543"/>
    </row>
    <row r="5607" spans="2:13" s="456" customFormat="1" ht="15" hidden="1" customHeight="1">
      <c r="B5607" s="469"/>
      <c r="C5607" s="466" t="s">
        <v>3624</v>
      </c>
      <c r="D5607" s="461" t="s">
        <v>3711</v>
      </c>
      <c r="E5607" s="647"/>
      <c r="F5607" s="462">
        <v>869000002609</v>
      </c>
      <c r="G5607" s="463" t="s">
        <v>3762</v>
      </c>
      <c r="H5607" s="476">
        <v>19999.919999999998</v>
      </c>
      <c r="I5607" s="476">
        <v>19999.919999999998</v>
      </c>
      <c r="J5607" s="463" t="s">
        <v>3377</v>
      </c>
      <c r="K5607" s="465" t="s">
        <v>3728</v>
      </c>
      <c r="L5607" s="491">
        <v>0.48</v>
      </c>
      <c r="M5607" s="543"/>
    </row>
    <row r="5608" spans="2:13" s="456" customFormat="1" ht="15" hidden="1" customHeight="1">
      <c r="B5608" s="469"/>
      <c r="C5608" s="466" t="s">
        <v>3624</v>
      </c>
      <c r="D5608" s="461" t="s">
        <v>3711</v>
      </c>
      <c r="E5608" s="647"/>
      <c r="F5608" s="462">
        <v>869000002611</v>
      </c>
      <c r="G5608" s="463" t="s">
        <v>3763</v>
      </c>
      <c r="H5608" s="476">
        <v>19999.919999999998</v>
      </c>
      <c r="I5608" s="476">
        <v>19999.919999999998</v>
      </c>
      <c r="J5608" s="463" t="s">
        <v>3377</v>
      </c>
      <c r="K5608" s="465" t="s">
        <v>3728</v>
      </c>
      <c r="L5608" s="491">
        <v>0.48</v>
      </c>
      <c r="M5608" s="543"/>
    </row>
    <row r="5609" spans="2:13" s="456" customFormat="1" ht="15" hidden="1" customHeight="1">
      <c r="B5609" s="469"/>
      <c r="C5609" s="466" t="s">
        <v>3624</v>
      </c>
      <c r="D5609" s="461" t="s">
        <v>3711</v>
      </c>
      <c r="E5609" s="647"/>
      <c r="F5609" s="462">
        <v>869000002613</v>
      </c>
      <c r="G5609" s="463" t="s">
        <v>3764</v>
      </c>
      <c r="H5609" s="476">
        <v>19999.919999999998</v>
      </c>
      <c r="I5609" s="476">
        <v>19999.919999999998</v>
      </c>
      <c r="J5609" s="463" t="s">
        <v>3377</v>
      </c>
      <c r="K5609" s="465" t="s">
        <v>3728</v>
      </c>
      <c r="L5609" s="491">
        <v>0.48</v>
      </c>
      <c r="M5609" s="543"/>
    </row>
    <row r="5610" spans="2:13" s="456" customFormat="1" ht="15" hidden="1" customHeight="1">
      <c r="B5610" s="469"/>
      <c r="C5610" s="466" t="s">
        <v>3624</v>
      </c>
      <c r="D5610" s="461" t="s">
        <v>3711</v>
      </c>
      <c r="E5610" s="647"/>
      <c r="F5610" s="462">
        <v>869000002615</v>
      </c>
      <c r="G5610" s="463" t="s">
        <v>3765</v>
      </c>
      <c r="H5610" s="476">
        <v>19999.919999999998</v>
      </c>
      <c r="I5610" s="476">
        <v>19999.919999999998</v>
      </c>
      <c r="J5610" s="463" t="s">
        <v>3377</v>
      </c>
      <c r="K5610" s="465" t="s">
        <v>3728</v>
      </c>
      <c r="L5610" s="491">
        <v>0.48</v>
      </c>
      <c r="M5610" s="543"/>
    </row>
    <row r="5611" spans="2:13" s="456" customFormat="1" ht="15" hidden="1" customHeight="1">
      <c r="B5611" s="469"/>
      <c r="C5611" s="466" t="s">
        <v>3624</v>
      </c>
      <c r="D5611" s="461" t="s">
        <v>3711</v>
      </c>
      <c r="E5611" s="647"/>
      <c r="F5611" s="462">
        <v>869000002616</v>
      </c>
      <c r="G5611" s="463" t="s">
        <v>3766</v>
      </c>
      <c r="H5611" s="476">
        <v>19999.919999999998</v>
      </c>
      <c r="I5611" s="476">
        <v>19999.919999999998</v>
      </c>
      <c r="J5611" s="463" t="s">
        <v>3377</v>
      </c>
      <c r="K5611" s="465" t="s">
        <v>3728</v>
      </c>
      <c r="L5611" s="491">
        <v>0.48</v>
      </c>
      <c r="M5611" s="543"/>
    </row>
    <row r="5612" spans="2:13" s="456" customFormat="1" ht="15" hidden="1" customHeight="1">
      <c r="B5612" s="469"/>
      <c r="C5612" s="466" t="s">
        <v>3624</v>
      </c>
      <c r="D5612" s="461" t="s">
        <v>3711</v>
      </c>
      <c r="E5612" s="647"/>
      <c r="F5612" s="462">
        <v>869000002618</v>
      </c>
      <c r="G5612" s="463" t="s">
        <v>3767</v>
      </c>
      <c r="H5612" s="476">
        <v>19999.919999999998</v>
      </c>
      <c r="I5612" s="476">
        <v>19999.919999999998</v>
      </c>
      <c r="J5612" s="463" t="s">
        <v>3377</v>
      </c>
      <c r="K5612" s="465" t="s">
        <v>3728</v>
      </c>
      <c r="L5612" s="491">
        <v>0.48</v>
      </c>
      <c r="M5612" s="543"/>
    </row>
    <row r="5613" spans="2:13" s="456" customFormat="1" ht="15" hidden="1" customHeight="1">
      <c r="B5613" s="469"/>
      <c r="C5613" s="466" t="s">
        <v>3624</v>
      </c>
      <c r="D5613" s="461" t="s">
        <v>3711</v>
      </c>
      <c r="E5613" s="647"/>
      <c r="F5613" s="462">
        <v>869000002620</v>
      </c>
      <c r="G5613" s="463" t="s">
        <v>3768</v>
      </c>
      <c r="H5613" s="476">
        <v>19999.919999999998</v>
      </c>
      <c r="I5613" s="476">
        <v>19999.919999999998</v>
      </c>
      <c r="J5613" s="463" t="s">
        <v>3377</v>
      </c>
      <c r="K5613" s="465" t="s">
        <v>3728</v>
      </c>
      <c r="L5613" s="491">
        <v>0.48</v>
      </c>
      <c r="M5613" s="543"/>
    </row>
    <row r="5614" spans="2:13" s="456" customFormat="1" ht="15" hidden="1" customHeight="1">
      <c r="B5614" s="469"/>
      <c r="C5614" s="466" t="s">
        <v>3624</v>
      </c>
      <c r="D5614" s="461" t="s">
        <v>3711</v>
      </c>
      <c r="E5614" s="647"/>
      <c r="F5614" s="462">
        <v>869000002622</v>
      </c>
      <c r="G5614" s="463" t="s">
        <v>3769</v>
      </c>
      <c r="H5614" s="476">
        <v>19999.919999999998</v>
      </c>
      <c r="I5614" s="476">
        <v>19999.919999999998</v>
      </c>
      <c r="J5614" s="463" t="s">
        <v>3377</v>
      </c>
      <c r="K5614" s="465" t="s">
        <v>3728</v>
      </c>
      <c r="L5614" s="491">
        <v>0.48</v>
      </c>
      <c r="M5614" s="543"/>
    </row>
    <row r="5615" spans="2:13" s="456" customFormat="1" ht="15" hidden="1" customHeight="1">
      <c r="B5615" s="469"/>
      <c r="C5615" s="466" t="s">
        <v>3624</v>
      </c>
      <c r="D5615" s="461" t="s">
        <v>3711</v>
      </c>
      <c r="E5615" s="647"/>
      <c r="F5615" s="462">
        <v>869000002623</v>
      </c>
      <c r="G5615" s="463" t="s">
        <v>3770</v>
      </c>
      <c r="H5615" s="476">
        <v>19999.919999999998</v>
      </c>
      <c r="I5615" s="476">
        <v>19999.919999999998</v>
      </c>
      <c r="J5615" s="463" t="s">
        <v>3377</v>
      </c>
      <c r="K5615" s="465" t="s">
        <v>3728</v>
      </c>
      <c r="L5615" s="491">
        <v>0.48</v>
      </c>
      <c r="M5615" s="543"/>
    </row>
    <row r="5616" spans="2:13" s="456" customFormat="1" ht="15" hidden="1" customHeight="1">
      <c r="B5616" s="469"/>
      <c r="C5616" s="466" t="s">
        <v>3624</v>
      </c>
      <c r="D5616" s="461" t="s">
        <v>3711</v>
      </c>
      <c r="E5616" s="647"/>
      <c r="F5616" s="462">
        <v>869000002625</v>
      </c>
      <c r="G5616" s="463" t="s">
        <v>3771</v>
      </c>
      <c r="H5616" s="476">
        <v>19999.919999999998</v>
      </c>
      <c r="I5616" s="476">
        <v>19999.919999999998</v>
      </c>
      <c r="J5616" s="463" t="s">
        <v>3377</v>
      </c>
      <c r="K5616" s="465" t="s">
        <v>3728</v>
      </c>
      <c r="L5616" s="491">
        <v>0.48</v>
      </c>
      <c r="M5616" s="543"/>
    </row>
    <row r="5617" spans="2:13" s="456" customFormat="1" ht="15" hidden="1" customHeight="1">
      <c r="B5617" s="469"/>
      <c r="C5617" s="466" t="s">
        <v>3624</v>
      </c>
      <c r="D5617" s="461" t="s">
        <v>3711</v>
      </c>
      <c r="E5617" s="647"/>
      <c r="F5617" s="462">
        <v>869000002627</v>
      </c>
      <c r="G5617" s="463" t="s">
        <v>3772</v>
      </c>
      <c r="H5617" s="476">
        <v>19999.919999999998</v>
      </c>
      <c r="I5617" s="476">
        <v>19999.919999999998</v>
      </c>
      <c r="J5617" s="463" t="s">
        <v>3377</v>
      </c>
      <c r="K5617" s="465" t="s">
        <v>3728</v>
      </c>
      <c r="L5617" s="491">
        <v>0.48</v>
      </c>
      <c r="M5617" s="543"/>
    </row>
    <row r="5618" spans="2:13" s="456" customFormat="1" ht="15" hidden="1" customHeight="1">
      <c r="B5618" s="469"/>
      <c r="C5618" s="466" t="s">
        <v>3624</v>
      </c>
      <c r="D5618" s="461" t="s">
        <v>3773</v>
      </c>
      <c r="E5618" s="647"/>
      <c r="F5618" s="462">
        <v>869000003054</v>
      </c>
      <c r="G5618" s="463" t="s">
        <v>3774</v>
      </c>
      <c r="H5618" s="476">
        <v>74000</v>
      </c>
      <c r="I5618" s="476">
        <v>74000</v>
      </c>
      <c r="J5618" s="463" t="s">
        <v>3377</v>
      </c>
      <c r="K5618" s="465" t="s">
        <v>3728</v>
      </c>
      <c r="L5618" s="491">
        <v>17.8</v>
      </c>
      <c r="M5618" s="543"/>
    </row>
    <row r="5619" spans="2:13" s="456" customFormat="1" ht="15" hidden="1" customHeight="1">
      <c r="B5619" s="469"/>
      <c r="C5619" s="466" t="s">
        <v>3624</v>
      </c>
      <c r="D5619" s="461" t="s">
        <v>3773</v>
      </c>
      <c r="E5619" s="647"/>
      <c r="F5619" s="462">
        <v>869000003056</v>
      </c>
      <c r="G5619" s="463" t="s">
        <v>3775</v>
      </c>
      <c r="H5619" s="476">
        <v>74000</v>
      </c>
      <c r="I5619" s="476">
        <v>74000</v>
      </c>
      <c r="J5619" s="463" t="s">
        <v>3377</v>
      </c>
      <c r="K5619" s="465" t="s">
        <v>3728</v>
      </c>
      <c r="L5619" s="491">
        <v>17.8</v>
      </c>
      <c r="M5619" s="543"/>
    </row>
    <row r="5620" spans="2:13" s="456" customFormat="1" ht="15" hidden="1" customHeight="1">
      <c r="B5620" s="469"/>
      <c r="C5620" s="466" t="s">
        <v>3624</v>
      </c>
      <c r="D5620" s="461" t="s">
        <v>3733</v>
      </c>
      <c r="E5620" s="647"/>
      <c r="F5620" s="462">
        <v>869000003120</v>
      </c>
      <c r="G5620" s="463" t="s">
        <v>3776</v>
      </c>
      <c r="H5620" s="476">
        <v>1125200</v>
      </c>
      <c r="I5620" s="476">
        <v>1125200</v>
      </c>
      <c r="J5620" s="463" t="s">
        <v>3377</v>
      </c>
      <c r="K5620" s="465" t="s">
        <v>3728</v>
      </c>
      <c r="L5620" s="491">
        <v>2000</v>
      </c>
      <c r="M5620" s="543"/>
    </row>
    <row r="5621" spans="2:13" s="456" customFormat="1" ht="15" hidden="1" customHeight="1">
      <c r="B5621" s="469"/>
      <c r="C5621" s="466" t="s">
        <v>3624</v>
      </c>
      <c r="D5621" s="461" t="s">
        <v>3777</v>
      </c>
      <c r="E5621" s="647"/>
      <c r="F5621" s="462">
        <v>869000003125</v>
      </c>
      <c r="G5621" s="463" t="s">
        <v>3778</v>
      </c>
      <c r="H5621" s="476">
        <v>40600</v>
      </c>
      <c r="I5621" s="476">
        <v>40600</v>
      </c>
      <c r="J5621" s="463" t="s">
        <v>3377</v>
      </c>
      <c r="K5621" s="465" t="s">
        <v>3728</v>
      </c>
      <c r="L5621" s="491">
        <v>0.11</v>
      </c>
      <c r="M5621" s="543"/>
    </row>
    <row r="5622" spans="2:13" s="456" customFormat="1" ht="15" hidden="1" customHeight="1">
      <c r="B5622" s="469"/>
      <c r="C5622" s="466" t="s">
        <v>3624</v>
      </c>
      <c r="D5622" s="461" t="s">
        <v>3777</v>
      </c>
      <c r="E5622" s="647"/>
      <c r="F5622" s="462">
        <v>869000003127</v>
      </c>
      <c r="G5622" s="463" t="s">
        <v>3779</v>
      </c>
      <c r="H5622" s="476">
        <v>40600</v>
      </c>
      <c r="I5622" s="476">
        <v>40600</v>
      </c>
      <c r="J5622" s="463" t="s">
        <v>3377</v>
      </c>
      <c r="K5622" s="465" t="s">
        <v>3728</v>
      </c>
      <c r="L5622" s="491">
        <v>0.11</v>
      </c>
      <c r="M5622" s="543"/>
    </row>
    <row r="5623" spans="2:13" s="456" customFormat="1" ht="15" hidden="1" customHeight="1">
      <c r="B5623" s="469"/>
      <c r="C5623" s="466" t="s">
        <v>3624</v>
      </c>
      <c r="D5623" s="461" t="s">
        <v>3777</v>
      </c>
      <c r="E5623" s="647"/>
      <c r="F5623" s="462">
        <v>869000003129</v>
      </c>
      <c r="G5623" s="463" t="s">
        <v>3780</v>
      </c>
      <c r="H5623" s="476">
        <v>40600</v>
      </c>
      <c r="I5623" s="476">
        <v>40600</v>
      </c>
      <c r="J5623" s="463" t="s">
        <v>3377</v>
      </c>
      <c r="K5623" s="465" t="s">
        <v>3728</v>
      </c>
      <c r="L5623" s="491">
        <v>0.11</v>
      </c>
      <c r="M5623" s="543"/>
    </row>
    <row r="5624" spans="2:13" s="456" customFormat="1" ht="15" hidden="1" customHeight="1">
      <c r="B5624" s="469"/>
      <c r="C5624" s="466" t="s">
        <v>3624</v>
      </c>
      <c r="D5624" s="461" t="s">
        <v>3777</v>
      </c>
      <c r="E5624" s="647"/>
      <c r="F5624" s="462">
        <v>869000003130</v>
      </c>
      <c r="G5624" s="463" t="s">
        <v>3781</v>
      </c>
      <c r="H5624" s="476">
        <v>40600</v>
      </c>
      <c r="I5624" s="476">
        <v>40600</v>
      </c>
      <c r="J5624" s="463" t="s">
        <v>3377</v>
      </c>
      <c r="K5624" s="465" t="s">
        <v>3728</v>
      </c>
      <c r="L5624" s="491">
        <v>0.11</v>
      </c>
      <c r="M5624" s="543"/>
    </row>
    <row r="5625" spans="2:13" s="456" customFormat="1" ht="15" hidden="1" customHeight="1">
      <c r="B5625" s="469"/>
      <c r="C5625" s="466" t="s">
        <v>3624</v>
      </c>
      <c r="D5625" s="461" t="s">
        <v>3782</v>
      </c>
      <c r="E5625" s="647"/>
      <c r="F5625" s="462">
        <v>869000003132</v>
      </c>
      <c r="G5625" s="463" t="s">
        <v>3783</v>
      </c>
      <c r="H5625" s="476">
        <v>139200</v>
      </c>
      <c r="I5625" s="476">
        <v>139200</v>
      </c>
      <c r="J5625" s="463" t="s">
        <v>3377</v>
      </c>
      <c r="K5625" s="465" t="s">
        <v>3728</v>
      </c>
      <c r="L5625" s="491">
        <v>0.56000000000000005</v>
      </c>
      <c r="M5625" s="543"/>
    </row>
    <row r="5626" spans="2:13" s="456" customFormat="1" ht="15" hidden="1" customHeight="1">
      <c r="B5626" s="469"/>
      <c r="C5626" s="466" t="s">
        <v>3624</v>
      </c>
      <c r="D5626" s="461" t="s">
        <v>3784</v>
      </c>
      <c r="E5626" s="647"/>
      <c r="F5626" s="462">
        <v>869000005526</v>
      </c>
      <c r="G5626" s="463" t="s">
        <v>3785</v>
      </c>
      <c r="H5626" s="476">
        <v>19109</v>
      </c>
      <c r="I5626" s="476">
        <v>19109</v>
      </c>
      <c r="J5626" s="463" t="s">
        <v>3377</v>
      </c>
      <c r="K5626" s="465" t="s">
        <v>3728</v>
      </c>
      <c r="L5626" s="491">
        <v>200</v>
      </c>
      <c r="M5626" s="543"/>
    </row>
    <row r="5627" spans="2:13" s="456" customFormat="1" ht="15" hidden="1" customHeight="1">
      <c r="B5627" s="469"/>
      <c r="C5627" s="466" t="s">
        <v>3624</v>
      </c>
      <c r="D5627" s="461" t="s">
        <v>3784</v>
      </c>
      <c r="E5627" s="647"/>
      <c r="F5627" s="462">
        <v>869000005527</v>
      </c>
      <c r="G5627" s="463" t="s">
        <v>3786</v>
      </c>
      <c r="H5627" s="476">
        <v>19109</v>
      </c>
      <c r="I5627" s="476">
        <v>19109</v>
      </c>
      <c r="J5627" s="463" t="s">
        <v>3377</v>
      </c>
      <c r="K5627" s="465" t="s">
        <v>3728</v>
      </c>
      <c r="L5627" s="491">
        <v>200</v>
      </c>
      <c r="M5627" s="543"/>
    </row>
    <row r="5628" spans="2:13" s="456" customFormat="1" ht="15" hidden="1" customHeight="1">
      <c r="B5628" s="469"/>
      <c r="C5628" s="466" t="s">
        <v>3624</v>
      </c>
      <c r="D5628" s="461" t="s">
        <v>3713</v>
      </c>
      <c r="E5628" s="647"/>
      <c r="F5628" s="462">
        <v>869000040903</v>
      </c>
      <c r="G5628" s="463" t="s">
        <v>3787</v>
      </c>
      <c r="H5628" s="476">
        <v>14500</v>
      </c>
      <c r="I5628" s="476">
        <v>14500</v>
      </c>
      <c r="J5628" s="463" t="s">
        <v>3377</v>
      </c>
      <c r="K5628" s="465" t="s">
        <v>3728</v>
      </c>
      <c r="L5628" s="491">
        <v>0.6</v>
      </c>
      <c r="M5628" s="543"/>
    </row>
    <row r="5629" spans="2:13" s="456" customFormat="1" ht="30" hidden="1" customHeight="1">
      <c r="B5629" s="469"/>
      <c r="C5629" s="467" t="s">
        <v>1731</v>
      </c>
      <c r="D5629" s="461" t="s">
        <v>3625</v>
      </c>
      <c r="E5629" s="647"/>
      <c r="F5629" s="462">
        <v>166500002729</v>
      </c>
      <c r="G5629" s="463" t="s">
        <v>3788</v>
      </c>
      <c r="H5629" s="476">
        <v>1885000</v>
      </c>
      <c r="I5629" s="476">
        <v>286075.59000000003</v>
      </c>
      <c r="J5629" s="463" t="s">
        <v>3377</v>
      </c>
      <c r="K5629" s="465" t="s">
        <v>1729</v>
      </c>
      <c r="L5629" s="491">
        <v>60</v>
      </c>
      <c r="M5629" s="543"/>
    </row>
    <row r="5630" spans="2:13" s="456" customFormat="1" ht="30" hidden="1" customHeight="1">
      <c r="B5630" s="469"/>
      <c r="C5630" s="467" t="s">
        <v>1731</v>
      </c>
      <c r="D5630" s="461" t="s">
        <v>3625</v>
      </c>
      <c r="E5630" s="647"/>
      <c r="F5630" s="462">
        <v>166500002730</v>
      </c>
      <c r="G5630" s="463" t="s">
        <v>3789</v>
      </c>
      <c r="H5630" s="476">
        <v>1885000</v>
      </c>
      <c r="I5630" s="476">
        <v>286075.59000000003</v>
      </c>
      <c r="J5630" s="463" t="s">
        <v>3377</v>
      </c>
      <c r="K5630" s="465" t="s">
        <v>1729</v>
      </c>
      <c r="L5630" s="491">
        <v>60</v>
      </c>
      <c r="M5630" s="543"/>
    </row>
    <row r="5631" spans="2:13" s="456" customFormat="1" ht="30" hidden="1" customHeight="1">
      <c r="B5631" s="469"/>
      <c r="C5631" s="467" t="s">
        <v>1731</v>
      </c>
      <c r="D5631" s="461" t="s">
        <v>3625</v>
      </c>
      <c r="E5631" s="647"/>
      <c r="F5631" s="462">
        <v>166500004228</v>
      </c>
      <c r="G5631" s="463" t="s">
        <v>3790</v>
      </c>
      <c r="H5631" s="476">
        <v>1885000</v>
      </c>
      <c r="I5631" s="476">
        <v>286075.59000000003</v>
      </c>
      <c r="J5631" s="463" t="s">
        <v>3377</v>
      </c>
      <c r="K5631" s="465" t="s">
        <v>1729</v>
      </c>
      <c r="L5631" s="491">
        <v>60</v>
      </c>
      <c r="M5631" s="543"/>
    </row>
    <row r="5632" spans="2:13" s="456" customFormat="1" ht="30" hidden="1" customHeight="1">
      <c r="B5632" s="469"/>
      <c r="C5632" s="467" t="s">
        <v>1731</v>
      </c>
      <c r="D5632" s="461" t="s">
        <v>3791</v>
      </c>
      <c r="E5632" s="647"/>
      <c r="F5632" s="462">
        <v>869000001652</v>
      </c>
      <c r="G5632" s="463" t="s">
        <v>3792</v>
      </c>
      <c r="H5632" s="476">
        <v>350000</v>
      </c>
      <c r="I5632" s="476">
        <v>350000</v>
      </c>
      <c r="J5632" s="463" t="s">
        <v>3377</v>
      </c>
      <c r="K5632" s="465" t="s">
        <v>1729</v>
      </c>
      <c r="L5632" s="491">
        <v>4.2</v>
      </c>
      <c r="M5632" s="543"/>
    </row>
    <row r="5633" spans="2:13" s="456" customFormat="1" ht="30" hidden="1" customHeight="1">
      <c r="B5633" s="469"/>
      <c r="C5633" s="467" t="s">
        <v>1731</v>
      </c>
      <c r="D5633" s="461" t="s">
        <v>3424</v>
      </c>
      <c r="E5633" s="647"/>
      <c r="F5633" s="462">
        <v>869000004036</v>
      </c>
      <c r="G5633" s="463" t="s">
        <v>3793</v>
      </c>
      <c r="H5633" s="476">
        <v>1195000</v>
      </c>
      <c r="I5633" s="476">
        <v>1195000</v>
      </c>
      <c r="J5633" s="463" t="s">
        <v>3377</v>
      </c>
      <c r="K5633" s="465" t="s">
        <v>1729</v>
      </c>
      <c r="L5633" s="491">
        <v>1.34</v>
      </c>
      <c r="M5633" s="543"/>
    </row>
    <row r="5634" spans="2:13" s="456" customFormat="1" ht="30" hidden="1" customHeight="1">
      <c r="B5634" s="469"/>
      <c r="C5634" s="467" t="s">
        <v>1731</v>
      </c>
      <c r="D5634" s="461" t="s">
        <v>3647</v>
      </c>
      <c r="E5634" s="647"/>
      <c r="F5634" s="462">
        <v>869000005502</v>
      </c>
      <c r="G5634" s="463" t="s">
        <v>3794</v>
      </c>
      <c r="H5634" s="476">
        <v>120000</v>
      </c>
      <c r="I5634" s="476">
        <v>120000</v>
      </c>
      <c r="J5634" s="463" t="s">
        <v>3377</v>
      </c>
      <c r="K5634" s="465" t="s">
        <v>1729</v>
      </c>
      <c r="L5634" s="491">
        <v>0.2</v>
      </c>
      <c r="M5634" s="543"/>
    </row>
    <row r="5635" spans="2:13" s="456" customFormat="1" ht="30" hidden="1" customHeight="1">
      <c r="B5635" s="469"/>
      <c r="C5635" s="467" t="s">
        <v>1731</v>
      </c>
      <c r="D5635" s="461" t="s">
        <v>3647</v>
      </c>
      <c r="E5635" s="647"/>
      <c r="F5635" s="462">
        <v>869000005503</v>
      </c>
      <c r="G5635" s="463" t="s">
        <v>3795</v>
      </c>
      <c r="H5635" s="476">
        <v>120000</v>
      </c>
      <c r="I5635" s="476">
        <v>120000</v>
      </c>
      <c r="J5635" s="463" t="s">
        <v>3377</v>
      </c>
      <c r="K5635" s="465" t="s">
        <v>1729</v>
      </c>
      <c r="L5635" s="491">
        <v>0.2</v>
      </c>
      <c r="M5635" s="543"/>
    </row>
    <row r="5636" spans="2:13" s="456" customFormat="1" ht="30" hidden="1" customHeight="1">
      <c r="B5636" s="469"/>
      <c r="C5636" s="467" t="s">
        <v>1731</v>
      </c>
      <c r="D5636" s="461" t="s">
        <v>3653</v>
      </c>
      <c r="E5636" s="647"/>
      <c r="F5636" s="462">
        <v>869000005506</v>
      </c>
      <c r="G5636" s="463" t="s">
        <v>3796</v>
      </c>
      <c r="H5636" s="476">
        <v>41250</v>
      </c>
      <c r="I5636" s="476">
        <v>41250</v>
      </c>
      <c r="J5636" s="463" t="s">
        <v>3377</v>
      </c>
      <c r="K5636" s="465" t="s">
        <v>1729</v>
      </c>
      <c r="L5636" s="491">
        <v>0.5</v>
      </c>
      <c r="M5636" s="543"/>
    </row>
    <row r="5637" spans="2:13" s="456" customFormat="1" ht="30" hidden="1" customHeight="1">
      <c r="B5637" s="469"/>
      <c r="C5637" s="467" t="s">
        <v>1731</v>
      </c>
      <c r="D5637" s="461" t="s">
        <v>3797</v>
      </c>
      <c r="E5637" s="647"/>
      <c r="F5637" s="462">
        <v>869000005510</v>
      </c>
      <c r="G5637" s="463" t="s">
        <v>3798</v>
      </c>
      <c r="H5637" s="476">
        <v>518750</v>
      </c>
      <c r="I5637" s="476">
        <v>518750</v>
      </c>
      <c r="J5637" s="463" t="s">
        <v>3377</v>
      </c>
      <c r="K5637" s="465" t="s">
        <v>1729</v>
      </c>
      <c r="L5637" s="491">
        <v>2.4</v>
      </c>
      <c r="M5637" s="543"/>
    </row>
    <row r="5638" spans="2:13" s="456" customFormat="1" ht="15" hidden="1" customHeight="1">
      <c r="B5638" s="469"/>
      <c r="C5638" s="467" t="s">
        <v>1731</v>
      </c>
      <c r="D5638" s="461" t="s">
        <v>3799</v>
      </c>
      <c r="E5638" s="647"/>
      <c r="F5638" s="462">
        <v>869000004276</v>
      </c>
      <c r="G5638" s="463" t="s">
        <v>3800</v>
      </c>
      <c r="H5638" s="476">
        <v>278400</v>
      </c>
      <c r="I5638" s="476">
        <v>278400</v>
      </c>
      <c r="J5638" s="463" t="s">
        <v>3377</v>
      </c>
      <c r="K5638" s="465" t="s">
        <v>1709</v>
      </c>
      <c r="L5638" s="491">
        <v>31</v>
      </c>
      <c r="M5638" s="543"/>
    </row>
    <row r="5639" spans="2:13" s="456" customFormat="1" ht="15" hidden="1" customHeight="1">
      <c r="B5639" s="469"/>
      <c r="C5639" s="467" t="s">
        <v>1731</v>
      </c>
      <c r="D5639" s="461" t="s">
        <v>3801</v>
      </c>
      <c r="E5639" s="647"/>
      <c r="F5639" s="462">
        <v>869000004301</v>
      </c>
      <c r="G5639" s="463" t="s">
        <v>3802</v>
      </c>
      <c r="H5639" s="476">
        <v>143739.13</v>
      </c>
      <c r="I5639" s="476">
        <v>143739.13</v>
      </c>
      <c r="J5639" s="463" t="s">
        <v>3377</v>
      </c>
      <c r="K5639" s="465" t="s">
        <v>1709</v>
      </c>
      <c r="L5639" s="491">
        <v>11</v>
      </c>
      <c r="M5639" s="543"/>
    </row>
    <row r="5640" spans="2:13" s="456" customFormat="1" ht="15" hidden="1" customHeight="1">
      <c r="B5640" s="469"/>
      <c r="C5640" s="467" t="s">
        <v>1731</v>
      </c>
      <c r="D5640" s="461" t="s">
        <v>3803</v>
      </c>
      <c r="E5640" s="647"/>
      <c r="F5640" s="462">
        <v>869000005079</v>
      </c>
      <c r="G5640" s="463" t="s">
        <v>3804</v>
      </c>
      <c r="H5640" s="476">
        <v>878748</v>
      </c>
      <c r="I5640" s="476">
        <v>878748</v>
      </c>
      <c r="J5640" s="463" t="s">
        <v>3377</v>
      </c>
      <c r="K5640" s="465" t="s">
        <v>1709</v>
      </c>
      <c r="L5640" s="491">
        <v>200</v>
      </c>
      <c r="M5640" s="543"/>
    </row>
    <row r="5641" spans="2:13" s="456" customFormat="1" ht="15" hidden="1" customHeight="1">
      <c r="B5641" s="469"/>
      <c r="C5641" s="467" t="s">
        <v>1731</v>
      </c>
      <c r="D5641" s="461" t="s">
        <v>3799</v>
      </c>
      <c r="E5641" s="647"/>
      <c r="F5641" s="462">
        <v>869000045569</v>
      </c>
      <c r="G5641" s="463" t="s">
        <v>3805</v>
      </c>
      <c r="H5641" s="476">
        <v>278400</v>
      </c>
      <c r="I5641" s="476">
        <v>278400</v>
      </c>
      <c r="J5641" s="463" t="s">
        <v>3377</v>
      </c>
      <c r="K5641" s="465" t="s">
        <v>1709</v>
      </c>
      <c r="L5641" s="491">
        <v>31</v>
      </c>
      <c r="M5641" s="543"/>
    </row>
    <row r="5642" spans="2:13" s="456" customFormat="1" ht="15" hidden="1" customHeight="1">
      <c r="B5642" s="469"/>
      <c r="C5642" s="467" t="s">
        <v>1731</v>
      </c>
      <c r="D5642" s="461" t="s">
        <v>3799</v>
      </c>
      <c r="E5642" s="647"/>
      <c r="F5642" s="462">
        <v>869000045570</v>
      </c>
      <c r="G5642" s="463" t="s">
        <v>3806</v>
      </c>
      <c r="H5642" s="476">
        <v>278400</v>
      </c>
      <c r="I5642" s="476">
        <v>278400</v>
      </c>
      <c r="J5642" s="463" t="s">
        <v>3377</v>
      </c>
      <c r="K5642" s="465" t="s">
        <v>1709</v>
      </c>
      <c r="L5642" s="491">
        <v>31</v>
      </c>
      <c r="M5642" s="543"/>
    </row>
    <row r="5643" spans="2:13" s="456" customFormat="1" ht="15" hidden="1" customHeight="1">
      <c r="B5643" s="469"/>
      <c r="C5643" s="467" t="s">
        <v>1731</v>
      </c>
      <c r="D5643" s="461" t="s">
        <v>3799</v>
      </c>
      <c r="E5643" s="647"/>
      <c r="F5643" s="462">
        <v>869000045571</v>
      </c>
      <c r="G5643" s="463" t="s">
        <v>3807</v>
      </c>
      <c r="H5643" s="476">
        <v>278400</v>
      </c>
      <c r="I5643" s="476">
        <v>278400</v>
      </c>
      <c r="J5643" s="463" t="s">
        <v>3377</v>
      </c>
      <c r="K5643" s="465" t="s">
        <v>1709</v>
      </c>
      <c r="L5643" s="491">
        <v>31</v>
      </c>
      <c r="M5643" s="543"/>
    </row>
    <row r="5644" spans="2:13" s="456" customFormat="1" ht="15" hidden="1" customHeight="1">
      <c r="B5644" s="469"/>
      <c r="C5644" s="467" t="s">
        <v>1731</v>
      </c>
      <c r="D5644" s="461" t="s">
        <v>3799</v>
      </c>
      <c r="E5644" s="647"/>
      <c r="F5644" s="462">
        <v>869000045572</v>
      </c>
      <c r="G5644" s="463" t="s">
        <v>3808</v>
      </c>
      <c r="H5644" s="476">
        <v>278400</v>
      </c>
      <c r="I5644" s="476">
        <v>278400</v>
      </c>
      <c r="J5644" s="463" t="s">
        <v>3377</v>
      </c>
      <c r="K5644" s="465" t="s">
        <v>1709</v>
      </c>
      <c r="L5644" s="491">
        <v>31</v>
      </c>
      <c r="M5644" s="543"/>
    </row>
    <row r="5645" spans="2:13" s="456" customFormat="1" ht="15" hidden="1" customHeight="1">
      <c r="B5645" s="469"/>
      <c r="C5645" s="467" t="s">
        <v>1731</v>
      </c>
      <c r="D5645" s="461" t="s">
        <v>3799</v>
      </c>
      <c r="E5645" s="647"/>
      <c r="F5645" s="462">
        <v>869000045573</v>
      </c>
      <c r="G5645" s="463" t="s">
        <v>3809</v>
      </c>
      <c r="H5645" s="476">
        <v>278400</v>
      </c>
      <c r="I5645" s="476">
        <v>278400</v>
      </c>
      <c r="J5645" s="463" t="s">
        <v>3377</v>
      </c>
      <c r="K5645" s="465" t="s">
        <v>1709</v>
      </c>
      <c r="L5645" s="491">
        <v>31</v>
      </c>
      <c r="M5645" s="543"/>
    </row>
    <row r="5646" spans="2:13" s="456" customFormat="1" ht="15" hidden="1" customHeight="1">
      <c r="B5646" s="469"/>
      <c r="C5646" s="467" t="s">
        <v>1731</v>
      </c>
      <c r="D5646" s="461" t="s">
        <v>3810</v>
      </c>
      <c r="E5646" s="647"/>
      <c r="F5646" s="462">
        <v>869000045576</v>
      </c>
      <c r="G5646" s="463" t="s">
        <v>3811</v>
      </c>
      <c r="H5646" s="476">
        <v>1487383</v>
      </c>
      <c r="I5646" s="476">
        <v>1487383</v>
      </c>
      <c r="J5646" s="463" t="s">
        <v>3377</v>
      </c>
      <c r="K5646" s="465" t="s">
        <v>1709</v>
      </c>
      <c r="L5646" s="491">
        <v>400</v>
      </c>
      <c r="M5646" s="543"/>
    </row>
    <row r="5647" spans="2:13" s="456" customFormat="1" ht="15" hidden="1" customHeight="1">
      <c r="B5647" s="469"/>
      <c r="C5647" s="467" t="s">
        <v>1731</v>
      </c>
      <c r="D5647" s="461" t="s">
        <v>3812</v>
      </c>
      <c r="E5647" s="647"/>
      <c r="F5647" s="462">
        <v>165500132359</v>
      </c>
      <c r="G5647" s="463" t="s">
        <v>3813</v>
      </c>
      <c r="H5647" s="476">
        <v>2132925</v>
      </c>
      <c r="I5647" s="476">
        <v>660191.06000000006</v>
      </c>
      <c r="J5647" s="463" t="s">
        <v>3377</v>
      </c>
      <c r="K5647" s="465" t="s">
        <v>1707</v>
      </c>
      <c r="L5647" s="491">
        <v>65</v>
      </c>
      <c r="M5647" s="543"/>
    </row>
    <row r="5648" spans="2:13" s="456" customFormat="1" ht="15" hidden="1" customHeight="1">
      <c r="B5648" s="469"/>
      <c r="C5648" s="467" t="s">
        <v>1731</v>
      </c>
      <c r="D5648" s="461" t="s">
        <v>3814</v>
      </c>
      <c r="E5648" s="647"/>
      <c r="F5648" s="462">
        <v>165500132361</v>
      </c>
      <c r="G5648" s="463" t="s">
        <v>3815</v>
      </c>
      <c r="H5648" s="476">
        <v>5520455.0099999998</v>
      </c>
      <c r="I5648" s="476">
        <v>1708712.26</v>
      </c>
      <c r="J5648" s="463" t="s">
        <v>3377</v>
      </c>
      <c r="K5648" s="465" t="s">
        <v>1707</v>
      </c>
      <c r="L5648" s="491">
        <v>75</v>
      </c>
      <c r="M5648" s="543"/>
    </row>
    <row r="5649" spans="2:13" s="456" customFormat="1" ht="15" hidden="1" customHeight="1">
      <c r="B5649" s="469"/>
      <c r="C5649" s="467" t="s">
        <v>1731</v>
      </c>
      <c r="D5649" s="461" t="s">
        <v>3816</v>
      </c>
      <c r="E5649" s="647"/>
      <c r="F5649" s="462">
        <v>166500002727</v>
      </c>
      <c r="G5649" s="463" t="s">
        <v>3817</v>
      </c>
      <c r="H5649" s="476">
        <v>3306000</v>
      </c>
      <c r="I5649" s="476">
        <v>1720201.82</v>
      </c>
      <c r="J5649" s="463" t="s">
        <v>3377</v>
      </c>
      <c r="K5649" s="465" t="s">
        <v>1707</v>
      </c>
      <c r="L5649" s="491">
        <v>100</v>
      </c>
      <c r="M5649" s="543"/>
    </row>
    <row r="5650" spans="2:13" s="456" customFormat="1" ht="15" hidden="1" customHeight="1">
      <c r="B5650" s="469"/>
      <c r="C5650" s="467" t="s">
        <v>1731</v>
      </c>
      <c r="D5650" s="461" t="s">
        <v>3818</v>
      </c>
      <c r="E5650" s="647"/>
      <c r="F5650" s="462">
        <v>869000004090</v>
      </c>
      <c r="G5650" s="463" t="s">
        <v>3819</v>
      </c>
      <c r="H5650" s="476">
        <v>255200</v>
      </c>
      <c r="I5650" s="476">
        <v>255200</v>
      </c>
      <c r="J5650" s="463" t="s">
        <v>3377</v>
      </c>
      <c r="K5650" s="465" t="s">
        <v>1707</v>
      </c>
      <c r="L5650" s="491">
        <v>10</v>
      </c>
      <c r="M5650" s="543"/>
    </row>
    <row r="5651" spans="2:13" s="456" customFormat="1" ht="15" hidden="1" customHeight="1">
      <c r="B5651" s="469"/>
      <c r="C5651" s="467" t="s">
        <v>1731</v>
      </c>
      <c r="D5651" s="461" t="s">
        <v>3818</v>
      </c>
      <c r="E5651" s="647"/>
      <c r="F5651" s="462">
        <v>869000004092</v>
      </c>
      <c r="G5651" s="463" t="s">
        <v>3820</v>
      </c>
      <c r="H5651" s="476">
        <v>255200</v>
      </c>
      <c r="I5651" s="476">
        <v>255200</v>
      </c>
      <c r="J5651" s="463" t="s">
        <v>3377</v>
      </c>
      <c r="K5651" s="465" t="s">
        <v>1707</v>
      </c>
      <c r="L5651" s="491">
        <v>10</v>
      </c>
      <c r="M5651" s="543"/>
    </row>
    <row r="5652" spans="2:13" s="456" customFormat="1" ht="15" hidden="1" customHeight="1">
      <c r="B5652" s="469"/>
      <c r="C5652" s="467" t="s">
        <v>1731</v>
      </c>
      <c r="D5652" s="461" t="s">
        <v>3818</v>
      </c>
      <c r="E5652" s="647"/>
      <c r="F5652" s="462">
        <v>869000045546</v>
      </c>
      <c r="G5652" s="463" t="s">
        <v>3821</v>
      </c>
      <c r="H5652" s="476">
        <v>255200</v>
      </c>
      <c r="I5652" s="476">
        <v>255200</v>
      </c>
      <c r="J5652" s="463" t="s">
        <v>3377</v>
      </c>
      <c r="K5652" s="465" t="s">
        <v>1707</v>
      </c>
      <c r="L5652" s="491">
        <v>10</v>
      </c>
      <c r="M5652" s="543"/>
    </row>
    <row r="5653" spans="2:13" s="456" customFormat="1" ht="15" hidden="1" customHeight="1">
      <c r="B5653" s="469"/>
      <c r="C5653" s="467" t="s">
        <v>1731</v>
      </c>
      <c r="D5653" s="461" t="s">
        <v>3818</v>
      </c>
      <c r="E5653" s="647"/>
      <c r="F5653" s="462">
        <v>869000045548</v>
      </c>
      <c r="G5653" s="463" t="s">
        <v>3822</v>
      </c>
      <c r="H5653" s="476">
        <v>255200</v>
      </c>
      <c r="I5653" s="476">
        <v>255200</v>
      </c>
      <c r="J5653" s="463" t="s">
        <v>3377</v>
      </c>
      <c r="K5653" s="465" t="s">
        <v>1707</v>
      </c>
      <c r="L5653" s="491">
        <v>10</v>
      </c>
      <c r="M5653" s="543"/>
    </row>
    <row r="5654" spans="2:13" s="456" customFormat="1" ht="15" hidden="1" customHeight="1">
      <c r="B5654" s="469"/>
      <c r="C5654" s="467" t="s">
        <v>1731</v>
      </c>
      <c r="D5654" s="461" t="s">
        <v>3818</v>
      </c>
      <c r="E5654" s="647"/>
      <c r="F5654" s="462">
        <v>869000045549</v>
      </c>
      <c r="G5654" s="463" t="s">
        <v>3823</v>
      </c>
      <c r="H5654" s="476">
        <v>255200</v>
      </c>
      <c r="I5654" s="476">
        <v>255200</v>
      </c>
      <c r="J5654" s="463" t="s">
        <v>3377</v>
      </c>
      <c r="K5654" s="465" t="s">
        <v>1707</v>
      </c>
      <c r="L5654" s="491">
        <v>10</v>
      </c>
      <c r="M5654" s="543"/>
    </row>
    <row r="5655" spans="2:13" s="456" customFormat="1" ht="15" hidden="1" customHeight="1">
      <c r="B5655" s="469"/>
      <c r="C5655" s="467" t="s">
        <v>1731</v>
      </c>
      <c r="D5655" s="461" t="s">
        <v>3818</v>
      </c>
      <c r="E5655" s="647"/>
      <c r="F5655" s="462">
        <v>869000045550</v>
      </c>
      <c r="G5655" s="463" t="s">
        <v>3824</v>
      </c>
      <c r="H5655" s="476">
        <v>255200</v>
      </c>
      <c r="I5655" s="476">
        <v>255200</v>
      </c>
      <c r="J5655" s="463" t="s">
        <v>3377</v>
      </c>
      <c r="K5655" s="465" t="s">
        <v>1707</v>
      </c>
      <c r="L5655" s="491">
        <v>10</v>
      </c>
      <c r="M5655" s="543"/>
    </row>
    <row r="5656" spans="2:13" s="456" customFormat="1" ht="15" hidden="1" customHeight="1">
      <c r="B5656" s="469"/>
      <c r="C5656" s="467" t="s">
        <v>1731</v>
      </c>
      <c r="D5656" s="461" t="s">
        <v>3818</v>
      </c>
      <c r="E5656" s="647"/>
      <c r="F5656" s="462">
        <v>869000045552</v>
      </c>
      <c r="G5656" s="463" t="s">
        <v>3825</v>
      </c>
      <c r="H5656" s="476">
        <v>255200</v>
      </c>
      <c r="I5656" s="476">
        <v>255200</v>
      </c>
      <c r="J5656" s="463" t="s">
        <v>3377</v>
      </c>
      <c r="K5656" s="465" t="s">
        <v>1707</v>
      </c>
      <c r="L5656" s="491">
        <v>10</v>
      </c>
      <c r="M5656" s="543"/>
    </row>
    <row r="5657" spans="2:13" s="456" customFormat="1" ht="15" hidden="1" customHeight="1">
      <c r="B5657" s="469"/>
      <c r="C5657" s="467" t="s">
        <v>1731</v>
      </c>
      <c r="D5657" s="461" t="s">
        <v>3826</v>
      </c>
      <c r="E5657" s="647"/>
      <c r="F5657" s="462">
        <v>869000045553</v>
      </c>
      <c r="G5657" s="463" t="s">
        <v>3827</v>
      </c>
      <c r="H5657" s="476">
        <v>255200</v>
      </c>
      <c r="I5657" s="476">
        <v>255200</v>
      </c>
      <c r="J5657" s="463" t="s">
        <v>3377</v>
      </c>
      <c r="K5657" s="465" t="s">
        <v>1707</v>
      </c>
      <c r="L5657" s="491">
        <v>300</v>
      </c>
      <c r="M5657" s="543"/>
    </row>
    <row r="5658" spans="2:13" s="456" customFormat="1" ht="15" hidden="1" customHeight="1">
      <c r="B5658" s="469"/>
      <c r="C5658" s="467" t="s">
        <v>1731</v>
      </c>
      <c r="D5658" s="461" t="s">
        <v>3818</v>
      </c>
      <c r="E5658" s="647"/>
      <c r="F5658" s="462">
        <v>869000045554</v>
      </c>
      <c r="G5658" s="463" t="s">
        <v>3828</v>
      </c>
      <c r="H5658" s="476">
        <v>255200</v>
      </c>
      <c r="I5658" s="476">
        <v>255200</v>
      </c>
      <c r="J5658" s="463" t="s">
        <v>3377</v>
      </c>
      <c r="K5658" s="465" t="s">
        <v>1707</v>
      </c>
      <c r="L5658" s="491">
        <v>10</v>
      </c>
      <c r="M5658" s="543"/>
    </row>
    <row r="5659" spans="2:13" s="456" customFormat="1" ht="15" hidden="1" customHeight="1">
      <c r="B5659" s="469"/>
      <c r="C5659" s="467" t="s">
        <v>1731</v>
      </c>
      <c r="D5659" s="461" t="s">
        <v>3818</v>
      </c>
      <c r="E5659" s="647"/>
      <c r="F5659" s="462">
        <v>869000045555</v>
      </c>
      <c r="G5659" s="463" t="s">
        <v>3829</v>
      </c>
      <c r="H5659" s="476">
        <v>255200</v>
      </c>
      <c r="I5659" s="476">
        <v>255200</v>
      </c>
      <c r="J5659" s="463" t="s">
        <v>3377</v>
      </c>
      <c r="K5659" s="465" t="s">
        <v>1707</v>
      </c>
      <c r="L5659" s="491">
        <v>10</v>
      </c>
      <c r="M5659" s="543"/>
    </row>
    <row r="5660" spans="2:13" s="456" customFormat="1" ht="15" hidden="1" customHeight="1">
      <c r="B5660" s="469"/>
      <c r="C5660" s="467" t="s">
        <v>1731</v>
      </c>
      <c r="D5660" s="461" t="s">
        <v>3818</v>
      </c>
      <c r="E5660" s="647"/>
      <c r="F5660" s="462">
        <v>869000045556</v>
      </c>
      <c r="G5660" s="463" t="s">
        <v>3830</v>
      </c>
      <c r="H5660" s="476">
        <v>255200</v>
      </c>
      <c r="I5660" s="476">
        <v>255200</v>
      </c>
      <c r="J5660" s="463" t="s">
        <v>3377</v>
      </c>
      <c r="K5660" s="465" t="s">
        <v>1707</v>
      </c>
      <c r="L5660" s="491">
        <v>10</v>
      </c>
      <c r="M5660" s="543"/>
    </row>
    <row r="5661" spans="2:13" s="456" customFormat="1" ht="15" hidden="1" customHeight="1">
      <c r="B5661" s="469"/>
      <c r="C5661" s="467" t="s">
        <v>1731</v>
      </c>
      <c r="D5661" s="461" t="s">
        <v>3818</v>
      </c>
      <c r="E5661" s="647"/>
      <c r="F5661" s="462">
        <v>869000045557</v>
      </c>
      <c r="G5661" s="463" t="s">
        <v>3831</v>
      </c>
      <c r="H5661" s="476">
        <v>255200</v>
      </c>
      <c r="I5661" s="476">
        <v>255200</v>
      </c>
      <c r="J5661" s="463" t="s">
        <v>3377</v>
      </c>
      <c r="K5661" s="465" t="s">
        <v>1707</v>
      </c>
      <c r="L5661" s="491">
        <v>10</v>
      </c>
      <c r="M5661" s="543"/>
    </row>
    <row r="5662" spans="2:13" s="456" customFormat="1" ht="15" hidden="1" customHeight="1">
      <c r="B5662" s="469"/>
      <c r="C5662" s="467" t="s">
        <v>1731</v>
      </c>
      <c r="D5662" s="461" t="s">
        <v>3818</v>
      </c>
      <c r="E5662" s="647"/>
      <c r="F5662" s="462">
        <v>869000045558</v>
      </c>
      <c r="G5662" s="463" t="s">
        <v>3832</v>
      </c>
      <c r="H5662" s="476">
        <v>255200</v>
      </c>
      <c r="I5662" s="476">
        <v>255200</v>
      </c>
      <c r="J5662" s="463" t="s">
        <v>3377</v>
      </c>
      <c r="K5662" s="465" t="s">
        <v>1707</v>
      </c>
      <c r="L5662" s="491">
        <v>10</v>
      </c>
      <c r="M5662" s="543"/>
    </row>
    <row r="5663" spans="2:13" s="456" customFormat="1" ht="15" hidden="1" customHeight="1">
      <c r="B5663" s="469"/>
      <c r="C5663" s="467" t="s">
        <v>1731</v>
      </c>
      <c r="D5663" s="461" t="s">
        <v>3818</v>
      </c>
      <c r="E5663" s="647"/>
      <c r="F5663" s="462">
        <v>869000045559</v>
      </c>
      <c r="G5663" s="463" t="s">
        <v>3833</v>
      </c>
      <c r="H5663" s="476">
        <v>255200</v>
      </c>
      <c r="I5663" s="476">
        <v>255200</v>
      </c>
      <c r="J5663" s="463" t="s">
        <v>3377</v>
      </c>
      <c r="K5663" s="465" t="s">
        <v>1707</v>
      </c>
      <c r="L5663" s="491">
        <v>10</v>
      </c>
      <c r="M5663" s="543"/>
    </row>
    <row r="5664" spans="2:13" s="456" customFormat="1" ht="15" hidden="1" customHeight="1">
      <c r="B5664" s="469"/>
      <c r="C5664" s="467" t="s">
        <v>1731</v>
      </c>
      <c r="D5664" s="461" t="s">
        <v>3818</v>
      </c>
      <c r="E5664" s="647"/>
      <c r="F5664" s="462">
        <v>869000045560</v>
      </c>
      <c r="G5664" s="463" t="s">
        <v>3834</v>
      </c>
      <c r="H5664" s="476">
        <v>255200</v>
      </c>
      <c r="I5664" s="476">
        <v>255200</v>
      </c>
      <c r="J5664" s="463" t="s">
        <v>3377</v>
      </c>
      <c r="K5664" s="465" t="s">
        <v>1707</v>
      </c>
      <c r="L5664" s="491">
        <v>10</v>
      </c>
      <c r="M5664" s="543"/>
    </row>
    <row r="5665" spans="2:13" s="456" customFormat="1" ht="15" hidden="1" customHeight="1">
      <c r="B5665" s="469"/>
      <c r="C5665" s="467" t="s">
        <v>1731</v>
      </c>
      <c r="D5665" s="461" t="s">
        <v>3818</v>
      </c>
      <c r="E5665" s="647"/>
      <c r="F5665" s="462">
        <v>869000045561</v>
      </c>
      <c r="G5665" s="463" t="s">
        <v>3835</v>
      </c>
      <c r="H5665" s="476">
        <v>255200</v>
      </c>
      <c r="I5665" s="476">
        <v>255200</v>
      </c>
      <c r="J5665" s="463" t="s">
        <v>3377</v>
      </c>
      <c r="K5665" s="465" t="s">
        <v>1707</v>
      </c>
      <c r="L5665" s="491">
        <v>10</v>
      </c>
      <c r="M5665" s="543"/>
    </row>
    <row r="5666" spans="2:13" s="456" customFormat="1" ht="15" hidden="1" customHeight="1">
      <c r="B5666" s="469"/>
      <c r="C5666" s="467" t="s">
        <v>1731</v>
      </c>
      <c r="D5666" s="461" t="s">
        <v>3818</v>
      </c>
      <c r="E5666" s="647"/>
      <c r="F5666" s="462">
        <v>869000045562</v>
      </c>
      <c r="G5666" s="463" t="s">
        <v>3836</v>
      </c>
      <c r="H5666" s="476">
        <v>255200</v>
      </c>
      <c r="I5666" s="476">
        <v>255200</v>
      </c>
      <c r="J5666" s="463" t="s">
        <v>3377</v>
      </c>
      <c r="K5666" s="465" t="s">
        <v>1707</v>
      </c>
      <c r="L5666" s="491">
        <v>10</v>
      </c>
      <c r="M5666" s="543"/>
    </row>
    <row r="5667" spans="2:13" s="456" customFormat="1" ht="15" hidden="1" customHeight="1">
      <c r="B5667" s="469"/>
      <c r="C5667" s="467" t="s">
        <v>1731</v>
      </c>
      <c r="D5667" s="461" t="s">
        <v>3818</v>
      </c>
      <c r="E5667" s="647"/>
      <c r="F5667" s="462">
        <v>869000045563</v>
      </c>
      <c r="G5667" s="463" t="s">
        <v>3837</v>
      </c>
      <c r="H5667" s="476">
        <v>255200</v>
      </c>
      <c r="I5667" s="476">
        <v>255200</v>
      </c>
      <c r="J5667" s="463" t="s">
        <v>3377</v>
      </c>
      <c r="K5667" s="465" t="s">
        <v>1707</v>
      </c>
      <c r="L5667" s="491">
        <v>10</v>
      </c>
      <c r="M5667" s="543"/>
    </row>
    <row r="5668" spans="2:13" s="456" customFormat="1" ht="15" hidden="1" customHeight="1">
      <c r="B5668" s="469"/>
      <c r="C5668" s="467" t="s">
        <v>1731</v>
      </c>
      <c r="D5668" s="461" t="s">
        <v>3818</v>
      </c>
      <c r="E5668" s="647"/>
      <c r="F5668" s="462">
        <v>869000045564</v>
      </c>
      <c r="G5668" s="463" t="s">
        <v>3838</v>
      </c>
      <c r="H5668" s="476">
        <v>255200</v>
      </c>
      <c r="I5668" s="476">
        <v>255200</v>
      </c>
      <c r="J5668" s="463" t="s">
        <v>3377</v>
      </c>
      <c r="K5668" s="465" t="s">
        <v>1707</v>
      </c>
      <c r="L5668" s="491">
        <v>10</v>
      </c>
      <c r="M5668" s="543"/>
    </row>
    <row r="5669" spans="2:13" s="456" customFormat="1" ht="15" hidden="1" customHeight="1">
      <c r="B5669" s="469"/>
      <c r="C5669" s="467" t="s">
        <v>1731</v>
      </c>
      <c r="D5669" s="461" t="s">
        <v>3818</v>
      </c>
      <c r="E5669" s="647"/>
      <c r="F5669" s="462">
        <v>869000045565</v>
      </c>
      <c r="G5669" s="463" t="s">
        <v>3839</v>
      </c>
      <c r="H5669" s="476">
        <v>255200</v>
      </c>
      <c r="I5669" s="476">
        <v>255200</v>
      </c>
      <c r="J5669" s="463" t="s">
        <v>3377</v>
      </c>
      <c r="K5669" s="465" t="s">
        <v>1707</v>
      </c>
      <c r="L5669" s="491">
        <v>10</v>
      </c>
      <c r="M5669" s="543"/>
    </row>
    <row r="5670" spans="2:13" s="456" customFormat="1" ht="15" hidden="1" customHeight="1">
      <c r="B5670" s="469"/>
      <c r="C5670" s="467" t="s">
        <v>1731</v>
      </c>
      <c r="D5670" s="461" t="s">
        <v>3818</v>
      </c>
      <c r="E5670" s="647"/>
      <c r="F5670" s="462">
        <v>869000045566</v>
      </c>
      <c r="G5670" s="463" t="s">
        <v>3840</v>
      </c>
      <c r="H5670" s="476">
        <v>255200</v>
      </c>
      <c r="I5670" s="476">
        <v>255200</v>
      </c>
      <c r="J5670" s="463" t="s">
        <v>3377</v>
      </c>
      <c r="K5670" s="465" t="s">
        <v>1707</v>
      </c>
      <c r="L5670" s="491">
        <v>10</v>
      </c>
      <c r="M5670" s="543"/>
    </row>
    <row r="5671" spans="2:13" s="456" customFormat="1" ht="15" hidden="1" customHeight="1">
      <c r="B5671" s="469"/>
      <c r="C5671" s="467" t="s">
        <v>1731</v>
      </c>
      <c r="D5671" s="461" t="s">
        <v>3818</v>
      </c>
      <c r="E5671" s="647"/>
      <c r="F5671" s="462">
        <v>869000045567</v>
      </c>
      <c r="G5671" s="463" t="s">
        <v>3841</v>
      </c>
      <c r="H5671" s="476">
        <v>255200</v>
      </c>
      <c r="I5671" s="476">
        <v>255200</v>
      </c>
      <c r="J5671" s="463" t="s">
        <v>3377</v>
      </c>
      <c r="K5671" s="465" t="s">
        <v>1707</v>
      </c>
      <c r="L5671" s="491">
        <v>10</v>
      </c>
      <c r="M5671" s="543"/>
    </row>
    <row r="5672" spans="2:13" s="456" customFormat="1" ht="15" hidden="1" customHeight="1">
      <c r="B5672" s="469"/>
      <c r="C5672" s="467" t="s">
        <v>1731</v>
      </c>
      <c r="D5672" s="461" t="s">
        <v>3818</v>
      </c>
      <c r="E5672" s="647"/>
      <c r="F5672" s="462">
        <v>869000045568</v>
      </c>
      <c r="G5672" s="463" t="s">
        <v>3842</v>
      </c>
      <c r="H5672" s="476">
        <v>255200</v>
      </c>
      <c r="I5672" s="476">
        <v>255200</v>
      </c>
      <c r="J5672" s="463" t="s">
        <v>3377</v>
      </c>
      <c r="K5672" s="465" t="s">
        <v>1707</v>
      </c>
      <c r="L5672" s="491">
        <v>10</v>
      </c>
      <c r="M5672" s="543"/>
    </row>
    <row r="5673" spans="2:13" s="456" customFormat="1" ht="15" hidden="1" customHeight="1">
      <c r="B5673" s="469"/>
      <c r="C5673" s="467" t="s">
        <v>1731</v>
      </c>
      <c r="D5673" s="461" t="s">
        <v>3843</v>
      </c>
      <c r="E5673" s="647"/>
      <c r="F5673" s="462">
        <v>869000003627</v>
      </c>
      <c r="G5673" s="463" t="s">
        <v>3844</v>
      </c>
      <c r="H5673" s="476">
        <v>157755</v>
      </c>
      <c r="I5673" s="476">
        <v>157755</v>
      </c>
      <c r="J5673" s="463" t="s">
        <v>3377</v>
      </c>
      <c r="K5673" s="465" t="s">
        <v>3577</v>
      </c>
      <c r="L5673" s="491">
        <v>19.399999999999999</v>
      </c>
      <c r="M5673" s="543"/>
    </row>
    <row r="5674" spans="2:13" s="456" customFormat="1" ht="15" hidden="1" customHeight="1">
      <c r="B5674" s="469"/>
      <c r="C5674" s="467" t="s">
        <v>1731</v>
      </c>
      <c r="D5674" s="461" t="s">
        <v>3843</v>
      </c>
      <c r="E5674" s="647"/>
      <c r="F5674" s="462">
        <v>869000003629</v>
      </c>
      <c r="G5674" s="463" t="s">
        <v>3845</v>
      </c>
      <c r="H5674" s="476">
        <v>157755</v>
      </c>
      <c r="I5674" s="476">
        <v>157755</v>
      </c>
      <c r="J5674" s="463" t="s">
        <v>3377</v>
      </c>
      <c r="K5674" s="465" t="s">
        <v>3577</v>
      </c>
      <c r="L5674" s="491">
        <v>19.399999999999999</v>
      </c>
      <c r="M5674" s="543"/>
    </row>
    <row r="5675" spans="2:13" s="456" customFormat="1" ht="15" hidden="1" customHeight="1">
      <c r="B5675" s="469"/>
      <c r="C5675" s="467" t="s">
        <v>1731</v>
      </c>
      <c r="D5675" s="461" t="s">
        <v>3843</v>
      </c>
      <c r="E5675" s="647"/>
      <c r="F5675" s="462">
        <v>869000003631</v>
      </c>
      <c r="G5675" s="463" t="s">
        <v>3846</v>
      </c>
      <c r="H5675" s="476">
        <v>157755</v>
      </c>
      <c r="I5675" s="476">
        <v>157755</v>
      </c>
      <c r="J5675" s="463" t="s">
        <v>3377</v>
      </c>
      <c r="K5675" s="465" t="s">
        <v>3577</v>
      </c>
      <c r="L5675" s="491">
        <v>19.399999999999999</v>
      </c>
      <c r="M5675" s="543"/>
    </row>
    <row r="5676" spans="2:13" s="456" customFormat="1" ht="15" hidden="1" customHeight="1">
      <c r="B5676" s="469"/>
      <c r="C5676" s="467" t="s">
        <v>1731</v>
      </c>
      <c r="D5676" s="461" t="s">
        <v>3843</v>
      </c>
      <c r="E5676" s="647"/>
      <c r="F5676" s="462">
        <v>869000003632</v>
      </c>
      <c r="G5676" s="463" t="s">
        <v>3847</v>
      </c>
      <c r="H5676" s="476">
        <v>157755</v>
      </c>
      <c r="I5676" s="476">
        <v>157755</v>
      </c>
      <c r="J5676" s="463" t="s">
        <v>3377</v>
      </c>
      <c r="K5676" s="465" t="s">
        <v>3577</v>
      </c>
      <c r="L5676" s="491">
        <v>19.399999999999999</v>
      </c>
      <c r="M5676" s="543"/>
    </row>
    <row r="5677" spans="2:13" s="456" customFormat="1" ht="15" hidden="1" customHeight="1">
      <c r="B5677" s="469"/>
      <c r="C5677" s="467" t="s">
        <v>1731</v>
      </c>
      <c r="D5677" s="461" t="s">
        <v>3843</v>
      </c>
      <c r="E5677" s="647"/>
      <c r="F5677" s="462">
        <v>869000003634</v>
      </c>
      <c r="G5677" s="463" t="s">
        <v>3848</v>
      </c>
      <c r="H5677" s="476">
        <v>157755</v>
      </c>
      <c r="I5677" s="476">
        <v>157755</v>
      </c>
      <c r="J5677" s="463" t="s">
        <v>3377</v>
      </c>
      <c r="K5677" s="465" t="s">
        <v>3577</v>
      </c>
      <c r="L5677" s="491">
        <v>19.399999999999999</v>
      </c>
      <c r="M5677" s="543"/>
    </row>
    <row r="5678" spans="2:13" s="456" customFormat="1" ht="15" hidden="1" customHeight="1">
      <c r="B5678" s="469"/>
      <c r="C5678" s="467" t="s">
        <v>1731</v>
      </c>
      <c r="D5678" s="461" t="s">
        <v>3843</v>
      </c>
      <c r="E5678" s="647"/>
      <c r="F5678" s="462">
        <v>869000003636</v>
      </c>
      <c r="G5678" s="463" t="s">
        <v>3849</v>
      </c>
      <c r="H5678" s="476">
        <v>157755</v>
      </c>
      <c r="I5678" s="476">
        <v>157755</v>
      </c>
      <c r="J5678" s="463" t="s">
        <v>3377</v>
      </c>
      <c r="K5678" s="465" t="s">
        <v>3577</v>
      </c>
      <c r="L5678" s="491">
        <v>19.399999999999999</v>
      </c>
      <c r="M5678" s="543"/>
    </row>
    <row r="5679" spans="2:13" s="456" customFormat="1" ht="15" hidden="1" customHeight="1">
      <c r="B5679" s="469"/>
      <c r="C5679" s="467" t="s">
        <v>1731</v>
      </c>
      <c r="D5679" s="461" t="s">
        <v>3843</v>
      </c>
      <c r="E5679" s="647"/>
      <c r="F5679" s="462">
        <v>869000004125</v>
      </c>
      <c r="G5679" s="463" t="s">
        <v>3850</v>
      </c>
      <c r="H5679" s="476">
        <v>157755</v>
      </c>
      <c r="I5679" s="476">
        <v>157755</v>
      </c>
      <c r="J5679" s="463" t="s">
        <v>3377</v>
      </c>
      <c r="K5679" s="465" t="s">
        <v>3577</v>
      </c>
      <c r="L5679" s="491">
        <v>19.399999999999999</v>
      </c>
      <c r="M5679" s="543"/>
    </row>
    <row r="5680" spans="2:13" s="456" customFormat="1" ht="15" hidden="1" customHeight="1">
      <c r="B5680" s="469"/>
      <c r="C5680" s="467" t="s">
        <v>1731</v>
      </c>
      <c r="D5680" s="461" t="s">
        <v>3851</v>
      </c>
      <c r="E5680" s="647"/>
      <c r="F5680" s="462">
        <v>869000004254</v>
      </c>
      <c r="G5680" s="463" t="s">
        <v>3852</v>
      </c>
      <c r="H5680" s="476">
        <v>69600</v>
      </c>
      <c r="I5680" s="476">
        <v>69600</v>
      </c>
      <c r="J5680" s="463" t="s">
        <v>3377</v>
      </c>
      <c r="K5680" s="465" t="s">
        <v>3577</v>
      </c>
      <c r="L5680" s="491">
        <v>19.399999999999999</v>
      </c>
      <c r="M5680" s="543"/>
    </row>
    <row r="5681" spans="2:13" s="456" customFormat="1" ht="15" hidden="1" customHeight="1">
      <c r="B5681" s="469"/>
      <c r="C5681" s="467" t="s">
        <v>1731</v>
      </c>
      <c r="D5681" s="461" t="s">
        <v>3851</v>
      </c>
      <c r="E5681" s="647"/>
      <c r="F5681" s="462">
        <v>869000004255</v>
      </c>
      <c r="G5681" s="463" t="s">
        <v>3853</v>
      </c>
      <c r="H5681" s="476">
        <v>69600</v>
      </c>
      <c r="I5681" s="476">
        <v>69600</v>
      </c>
      <c r="J5681" s="463" t="s">
        <v>3377</v>
      </c>
      <c r="K5681" s="465" t="s">
        <v>3577</v>
      </c>
      <c r="L5681" s="491">
        <v>19.399999999999999</v>
      </c>
      <c r="M5681" s="543"/>
    </row>
    <row r="5682" spans="2:13" s="456" customFormat="1" ht="15" hidden="1" customHeight="1">
      <c r="B5682" s="469"/>
      <c r="C5682" s="467" t="s">
        <v>1731</v>
      </c>
      <c r="D5682" s="461" t="s">
        <v>3854</v>
      </c>
      <c r="E5682" s="647"/>
      <c r="F5682" s="462">
        <v>869000004313</v>
      </c>
      <c r="G5682" s="463" t="s">
        <v>3855</v>
      </c>
      <c r="H5682" s="476">
        <v>187474</v>
      </c>
      <c r="I5682" s="476">
        <v>187474</v>
      </c>
      <c r="J5682" s="463" t="s">
        <v>3377</v>
      </c>
      <c r="K5682" s="465" t="s">
        <v>3577</v>
      </c>
      <c r="L5682" s="491">
        <v>19.399999999999999</v>
      </c>
      <c r="M5682" s="543"/>
    </row>
    <row r="5683" spans="2:13" s="456" customFormat="1" ht="15" hidden="1" customHeight="1">
      <c r="B5683" s="469"/>
      <c r="C5683" s="467" t="s">
        <v>1731</v>
      </c>
      <c r="D5683" s="461" t="s">
        <v>3856</v>
      </c>
      <c r="E5683" s="647"/>
      <c r="F5683" s="462">
        <v>869000004313</v>
      </c>
      <c r="G5683" s="463" t="s">
        <v>3855</v>
      </c>
      <c r="H5683" s="476">
        <v>187474</v>
      </c>
      <c r="I5683" s="476">
        <v>187474</v>
      </c>
      <c r="J5683" s="463" t="s">
        <v>3377</v>
      </c>
      <c r="K5683" s="465" t="s">
        <v>3577</v>
      </c>
      <c r="L5683" s="491">
        <v>19.399999999999999</v>
      </c>
      <c r="M5683" s="543"/>
    </row>
    <row r="5684" spans="2:13" s="456" customFormat="1" ht="15" hidden="1" customHeight="1">
      <c r="B5684" s="469"/>
      <c r="C5684" s="467" t="s">
        <v>1731</v>
      </c>
      <c r="D5684" s="461" t="s">
        <v>3854</v>
      </c>
      <c r="E5684" s="647"/>
      <c r="F5684" s="462">
        <v>869000004316</v>
      </c>
      <c r="G5684" s="463" t="s">
        <v>3857</v>
      </c>
      <c r="H5684" s="476">
        <v>187474</v>
      </c>
      <c r="I5684" s="476">
        <v>187474</v>
      </c>
      <c r="J5684" s="463" t="s">
        <v>3377</v>
      </c>
      <c r="K5684" s="465" t="s">
        <v>3577</v>
      </c>
      <c r="L5684" s="491">
        <v>19.399999999999999</v>
      </c>
      <c r="M5684" s="543"/>
    </row>
    <row r="5685" spans="2:13" s="456" customFormat="1" ht="15" hidden="1" customHeight="1">
      <c r="B5685" s="469"/>
      <c r="C5685" s="467" t="s">
        <v>1731</v>
      </c>
      <c r="D5685" s="461" t="s">
        <v>3854</v>
      </c>
      <c r="E5685" s="647"/>
      <c r="F5685" s="462">
        <v>869000004382</v>
      </c>
      <c r="G5685" s="463" t="s">
        <v>3858</v>
      </c>
      <c r="H5685" s="476">
        <v>187474</v>
      </c>
      <c r="I5685" s="476">
        <v>187474</v>
      </c>
      <c r="J5685" s="463" t="s">
        <v>3377</v>
      </c>
      <c r="K5685" s="465" t="s">
        <v>3577</v>
      </c>
      <c r="L5685" s="491">
        <v>19.399999999999999</v>
      </c>
      <c r="M5685" s="543"/>
    </row>
    <row r="5686" spans="2:13" s="456" customFormat="1" ht="15" hidden="1" customHeight="1">
      <c r="B5686" s="469"/>
      <c r="C5686" s="467" t="s">
        <v>1731</v>
      </c>
      <c r="D5686" s="461" t="s">
        <v>3854</v>
      </c>
      <c r="E5686" s="647"/>
      <c r="F5686" s="462">
        <v>869000004383</v>
      </c>
      <c r="G5686" s="463" t="s">
        <v>3859</v>
      </c>
      <c r="H5686" s="476">
        <v>187474</v>
      </c>
      <c r="I5686" s="476">
        <v>187474</v>
      </c>
      <c r="J5686" s="463" t="s">
        <v>3377</v>
      </c>
      <c r="K5686" s="465" t="s">
        <v>3577</v>
      </c>
      <c r="L5686" s="491">
        <v>19.399999999999999</v>
      </c>
      <c r="M5686" s="543"/>
    </row>
    <row r="5687" spans="2:13" s="456" customFormat="1" ht="15" hidden="1" customHeight="1">
      <c r="B5687" s="469"/>
      <c r="C5687" s="467" t="s">
        <v>1731</v>
      </c>
      <c r="D5687" s="461" t="s">
        <v>3860</v>
      </c>
      <c r="E5687" s="647"/>
      <c r="F5687" s="462">
        <v>869000061695</v>
      </c>
      <c r="G5687" s="463" t="s">
        <v>3861</v>
      </c>
      <c r="H5687" s="476">
        <v>318182</v>
      </c>
      <c r="I5687" s="476">
        <v>318182</v>
      </c>
      <c r="J5687" s="463" t="s">
        <v>3377</v>
      </c>
      <c r="K5687" s="465" t="s">
        <v>3577</v>
      </c>
      <c r="L5687" s="491">
        <v>19.399999999999999</v>
      </c>
      <c r="M5687" s="543"/>
    </row>
    <row r="5688" spans="2:13" s="456" customFormat="1" ht="15" hidden="1" customHeight="1">
      <c r="B5688" s="469"/>
      <c r="C5688" s="467" t="s">
        <v>1731</v>
      </c>
      <c r="D5688" s="461" t="s">
        <v>3860</v>
      </c>
      <c r="E5688" s="647"/>
      <c r="F5688" s="462">
        <v>869000061696</v>
      </c>
      <c r="G5688" s="463" t="s">
        <v>3862</v>
      </c>
      <c r="H5688" s="476">
        <v>318182</v>
      </c>
      <c r="I5688" s="476">
        <v>318182</v>
      </c>
      <c r="J5688" s="463" t="s">
        <v>3377</v>
      </c>
      <c r="K5688" s="465" t="s">
        <v>3577</v>
      </c>
      <c r="L5688" s="491">
        <v>19.399999999999999</v>
      </c>
      <c r="M5688" s="543"/>
    </row>
    <row r="5689" spans="2:13" s="456" customFormat="1" ht="15" hidden="1" customHeight="1">
      <c r="B5689" s="469"/>
      <c r="C5689" s="467" t="s">
        <v>1731</v>
      </c>
      <c r="D5689" s="461" t="s">
        <v>3863</v>
      </c>
      <c r="E5689" s="647"/>
      <c r="F5689" s="462">
        <v>869000061702</v>
      </c>
      <c r="G5689" s="463" t="s">
        <v>3864</v>
      </c>
      <c r="H5689" s="476">
        <v>318182</v>
      </c>
      <c r="I5689" s="476">
        <v>318182</v>
      </c>
      <c r="J5689" s="463" t="s">
        <v>3377</v>
      </c>
      <c r="K5689" s="465" t="s">
        <v>3577</v>
      </c>
      <c r="L5689" s="491">
        <v>19.399999999999999</v>
      </c>
      <c r="M5689" s="543"/>
    </row>
    <row r="5690" spans="2:13" s="456" customFormat="1" ht="15" hidden="1" customHeight="1">
      <c r="B5690" s="469"/>
      <c r="C5690" s="467" t="s">
        <v>1731</v>
      </c>
      <c r="D5690" s="461" t="s">
        <v>3854</v>
      </c>
      <c r="E5690" s="647"/>
      <c r="F5690" s="462">
        <v>869000000506</v>
      </c>
      <c r="G5690" s="463" t="s">
        <v>3865</v>
      </c>
      <c r="H5690" s="476">
        <v>187474</v>
      </c>
      <c r="I5690" s="476">
        <v>187474</v>
      </c>
      <c r="J5690" s="463" t="s">
        <v>3377</v>
      </c>
      <c r="K5690" s="465" t="s">
        <v>3866</v>
      </c>
      <c r="L5690" s="491">
        <v>19.399999999999999</v>
      </c>
      <c r="M5690" s="543"/>
    </row>
    <row r="5691" spans="2:13" s="456" customFormat="1" ht="15" hidden="1" customHeight="1">
      <c r="B5691" s="469"/>
      <c r="C5691" s="467" t="s">
        <v>1731</v>
      </c>
      <c r="D5691" s="461" t="s">
        <v>3854</v>
      </c>
      <c r="E5691" s="647"/>
      <c r="F5691" s="462">
        <v>869000000507</v>
      </c>
      <c r="G5691" s="463" t="s">
        <v>3867</v>
      </c>
      <c r="H5691" s="476">
        <v>187474</v>
      </c>
      <c r="I5691" s="476">
        <v>187474</v>
      </c>
      <c r="J5691" s="463" t="s">
        <v>3377</v>
      </c>
      <c r="K5691" s="465" t="s">
        <v>3866</v>
      </c>
      <c r="L5691" s="491">
        <v>19.399999999999999</v>
      </c>
      <c r="M5691" s="543"/>
    </row>
    <row r="5692" spans="2:13" s="456" customFormat="1" ht="15" hidden="1" customHeight="1">
      <c r="B5692" s="469"/>
      <c r="C5692" s="467" t="s">
        <v>1731</v>
      </c>
      <c r="D5692" s="461" t="s">
        <v>3854</v>
      </c>
      <c r="E5692" s="647"/>
      <c r="F5692" s="462">
        <v>869000000508</v>
      </c>
      <c r="G5692" s="463" t="s">
        <v>3868</v>
      </c>
      <c r="H5692" s="476">
        <v>187474</v>
      </c>
      <c r="I5692" s="476">
        <v>187474</v>
      </c>
      <c r="J5692" s="463" t="s">
        <v>3377</v>
      </c>
      <c r="K5692" s="465" t="s">
        <v>3866</v>
      </c>
      <c r="L5692" s="491">
        <v>19.399999999999999</v>
      </c>
      <c r="M5692" s="543"/>
    </row>
    <row r="5693" spans="2:13" s="456" customFormat="1" ht="15" hidden="1" customHeight="1">
      <c r="B5693" s="469"/>
      <c r="C5693" s="467" t="s">
        <v>1731</v>
      </c>
      <c r="D5693" s="461" t="s">
        <v>3854</v>
      </c>
      <c r="E5693" s="647"/>
      <c r="F5693" s="462">
        <v>869000000509</v>
      </c>
      <c r="G5693" s="463" t="s">
        <v>3869</v>
      </c>
      <c r="H5693" s="476">
        <v>187474</v>
      </c>
      <c r="I5693" s="476">
        <v>187474</v>
      </c>
      <c r="J5693" s="463" t="s">
        <v>3377</v>
      </c>
      <c r="K5693" s="465" t="s">
        <v>3866</v>
      </c>
      <c r="L5693" s="491">
        <v>19.399999999999999</v>
      </c>
      <c r="M5693" s="543"/>
    </row>
    <row r="5694" spans="2:13" s="456" customFormat="1" ht="15" hidden="1" customHeight="1">
      <c r="B5694" s="469"/>
      <c r="C5694" s="467" t="s">
        <v>1731</v>
      </c>
      <c r="D5694" s="461" t="s">
        <v>3863</v>
      </c>
      <c r="E5694" s="647"/>
      <c r="F5694" s="462">
        <v>869000061701</v>
      </c>
      <c r="G5694" s="463" t="s">
        <v>3870</v>
      </c>
      <c r="H5694" s="476">
        <v>328572</v>
      </c>
      <c r="I5694" s="476">
        <v>328572</v>
      </c>
      <c r="J5694" s="463" t="s">
        <v>3377</v>
      </c>
      <c r="K5694" s="465" t="s">
        <v>3866</v>
      </c>
      <c r="L5694" s="491">
        <v>19.399999999999999</v>
      </c>
      <c r="M5694" s="543"/>
    </row>
    <row r="5695" spans="2:13" s="456" customFormat="1" ht="30" hidden="1" customHeight="1">
      <c r="B5695" s="469"/>
      <c r="C5695" s="468" t="s">
        <v>3871</v>
      </c>
      <c r="D5695" s="461" t="s">
        <v>3872</v>
      </c>
      <c r="E5695" s="647"/>
      <c r="F5695" s="462">
        <v>869000005540</v>
      </c>
      <c r="G5695" s="463" t="s">
        <v>3873</v>
      </c>
      <c r="H5695" s="476">
        <v>1360000</v>
      </c>
      <c r="I5695" s="476">
        <v>1360000</v>
      </c>
      <c r="J5695" s="463" t="s">
        <v>3377</v>
      </c>
      <c r="K5695" s="465" t="s">
        <v>1729</v>
      </c>
      <c r="L5695" s="491">
        <v>60</v>
      </c>
      <c r="M5695" s="543"/>
    </row>
    <row r="5696" spans="2:13" s="456" customFormat="1" ht="15" hidden="1" customHeight="1">
      <c r="B5696" s="469"/>
      <c r="C5696" s="468" t="s">
        <v>3871</v>
      </c>
      <c r="D5696" s="461" t="s">
        <v>3874</v>
      </c>
      <c r="E5696" s="647"/>
      <c r="F5696" s="462">
        <v>869000004005</v>
      </c>
      <c r="G5696" s="463" t="s">
        <v>3875</v>
      </c>
      <c r="H5696" s="476">
        <v>246.49600000000001</v>
      </c>
      <c r="I5696" s="476">
        <v>296496</v>
      </c>
      <c r="J5696" s="463" t="s">
        <v>3377</v>
      </c>
      <c r="K5696" s="465" t="s">
        <v>1709</v>
      </c>
      <c r="L5696" s="491">
        <v>11</v>
      </c>
      <c r="M5696" s="543"/>
    </row>
    <row r="5697" spans="2:13" s="456" customFormat="1" ht="15" hidden="1" customHeight="1">
      <c r="B5697" s="469"/>
      <c r="C5697" s="468" t="s">
        <v>3871</v>
      </c>
      <c r="D5697" s="461" t="s">
        <v>3874</v>
      </c>
      <c r="E5697" s="647"/>
      <c r="F5697" s="462">
        <v>869000004009</v>
      </c>
      <c r="G5697" s="463" t="s">
        <v>3876</v>
      </c>
      <c r="H5697" s="476">
        <v>296496</v>
      </c>
      <c r="I5697" s="476">
        <v>296496</v>
      </c>
      <c r="J5697" s="463" t="s">
        <v>3377</v>
      </c>
      <c r="K5697" s="465" t="s">
        <v>1709</v>
      </c>
      <c r="L5697" s="491">
        <v>11</v>
      </c>
      <c r="M5697" s="543"/>
    </row>
    <row r="5698" spans="2:13" s="456" customFormat="1" ht="15" hidden="1" customHeight="1">
      <c r="B5698" s="469"/>
      <c r="C5698" s="468" t="s">
        <v>3871</v>
      </c>
      <c r="D5698" s="461" t="s">
        <v>1736</v>
      </c>
      <c r="E5698" s="647"/>
      <c r="F5698" s="462">
        <v>869000005483</v>
      </c>
      <c r="G5698" s="463" t="s">
        <v>3877</v>
      </c>
      <c r="H5698" s="476">
        <v>216747.39</v>
      </c>
      <c r="I5698" s="476">
        <v>216747.39</v>
      </c>
      <c r="J5698" s="463" t="s">
        <v>3377</v>
      </c>
      <c r="K5698" s="465" t="s">
        <v>1709</v>
      </c>
      <c r="L5698" s="491">
        <v>5.3</v>
      </c>
      <c r="M5698" s="543"/>
    </row>
    <row r="5699" spans="2:13" s="456" customFormat="1" ht="15" hidden="1" customHeight="1">
      <c r="B5699" s="469"/>
      <c r="C5699" s="468" t="s">
        <v>3871</v>
      </c>
      <c r="D5699" s="461" t="s">
        <v>3878</v>
      </c>
      <c r="E5699" s="647"/>
      <c r="F5699" s="462">
        <v>869000005484</v>
      </c>
      <c r="G5699" s="463" t="s">
        <v>3879</v>
      </c>
      <c r="H5699" s="476">
        <v>144671.91</v>
      </c>
      <c r="I5699" s="476">
        <v>144671.91</v>
      </c>
      <c r="J5699" s="463" t="s">
        <v>3377</v>
      </c>
      <c r="K5699" s="465" t="s">
        <v>1709</v>
      </c>
      <c r="L5699" s="491">
        <v>4.8</v>
      </c>
      <c r="M5699" s="543"/>
    </row>
    <row r="5700" spans="2:13" s="456" customFormat="1" ht="15" hidden="1" customHeight="1">
      <c r="B5700" s="469"/>
      <c r="C5700" s="468" t="s">
        <v>3871</v>
      </c>
      <c r="D5700" s="461" t="s">
        <v>1733</v>
      </c>
      <c r="E5700" s="647"/>
      <c r="F5700" s="462">
        <v>869000102950</v>
      </c>
      <c r="G5700" s="463" t="s">
        <v>3880</v>
      </c>
      <c r="H5700" s="476">
        <v>96570.52</v>
      </c>
      <c r="I5700" s="476">
        <v>96570.52</v>
      </c>
      <c r="J5700" s="463" t="s">
        <v>3377</v>
      </c>
      <c r="K5700" s="465" t="s">
        <v>1709</v>
      </c>
      <c r="L5700" s="491">
        <v>15</v>
      </c>
      <c r="M5700" s="543"/>
    </row>
    <row r="5701" spans="2:13" s="456" customFormat="1" ht="15" hidden="1" customHeight="1">
      <c r="B5701" s="469"/>
      <c r="C5701" s="468" t="s">
        <v>3871</v>
      </c>
      <c r="D5701" s="461" t="s">
        <v>1733</v>
      </c>
      <c r="E5701" s="647"/>
      <c r="F5701" s="462">
        <v>869000102951</v>
      </c>
      <c r="G5701" s="463" t="s">
        <v>3881</v>
      </c>
      <c r="H5701" s="476">
        <v>96570.52</v>
      </c>
      <c r="I5701" s="476">
        <v>96570.52</v>
      </c>
      <c r="J5701" s="463" t="s">
        <v>3377</v>
      </c>
      <c r="K5701" s="465" t="s">
        <v>1709</v>
      </c>
      <c r="L5701" s="491">
        <v>15</v>
      </c>
      <c r="M5701" s="543"/>
    </row>
    <row r="5702" spans="2:13" s="456" customFormat="1" ht="15" hidden="1" customHeight="1">
      <c r="B5702" s="469"/>
      <c r="C5702" s="468" t="s">
        <v>3871</v>
      </c>
      <c r="D5702" s="461" t="s">
        <v>1733</v>
      </c>
      <c r="E5702" s="647"/>
      <c r="F5702" s="462">
        <v>869000102952</v>
      </c>
      <c r="G5702" s="463" t="s">
        <v>3882</v>
      </c>
      <c r="H5702" s="476">
        <v>96570.52</v>
      </c>
      <c r="I5702" s="476">
        <v>96570.52</v>
      </c>
      <c r="J5702" s="463" t="s">
        <v>3377</v>
      </c>
      <c r="K5702" s="465" t="s">
        <v>1709</v>
      </c>
      <c r="L5702" s="491">
        <v>15</v>
      </c>
      <c r="M5702" s="543"/>
    </row>
    <row r="5703" spans="2:13" s="456" customFormat="1" ht="15" hidden="1" customHeight="1">
      <c r="B5703" s="469"/>
      <c r="C5703" s="468" t="s">
        <v>3871</v>
      </c>
      <c r="D5703" s="461" t="s">
        <v>1733</v>
      </c>
      <c r="E5703" s="647"/>
      <c r="F5703" s="462">
        <v>869000102953</v>
      </c>
      <c r="G5703" s="463" t="s">
        <v>3883</v>
      </c>
      <c r="H5703" s="476">
        <v>96570.52</v>
      </c>
      <c r="I5703" s="476">
        <v>96570.52</v>
      </c>
      <c r="J5703" s="463" t="s">
        <v>3377</v>
      </c>
      <c r="K5703" s="465" t="s">
        <v>1709</v>
      </c>
      <c r="L5703" s="491">
        <v>15</v>
      </c>
      <c r="M5703" s="543"/>
    </row>
    <row r="5704" spans="2:13" s="456" customFormat="1" ht="15" hidden="1" customHeight="1">
      <c r="B5704" s="469"/>
      <c r="C5704" s="468" t="s">
        <v>3871</v>
      </c>
      <c r="D5704" s="461" t="s">
        <v>1733</v>
      </c>
      <c r="E5704" s="647"/>
      <c r="F5704" s="462">
        <v>869000102954</v>
      </c>
      <c r="G5704" s="463" t="s">
        <v>3884</v>
      </c>
      <c r="H5704" s="476">
        <v>96570.52</v>
      </c>
      <c r="I5704" s="476">
        <v>96570.52</v>
      </c>
      <c r="J5704" s="463" t="s">
        <v>3377</v>
      </c>
      <c r="K5704" s="465" t="s">
        <v>1709</v>
      </c>
      <c r="L5704" s="491">
        <v>15</v>
      </c>
      <c r="M5704" s="543"/>
    </row>
    <row r="5705" spans="2:13" s="456" customFormat="1" ht="15" hidden="1" customHeight="1">
      <c r="B5705" s="469"/>
      <c r="C5705" s="468" t="s">
        <v>3871</v>
      </c>
      <c r="D5705" s="461" t="s">
        <v>1733</v>
      </c>
      <c r="E5705" s="647"/>
      <c r="F5705" s="462">
        <v>869000102955</v>
      </c>
      <c r="G5705" s="463" t="s">
        <v>3885</v>
      </c>
      <c r="H5705" s="476">
        <v>96570.52</v>
      </c>
      <c r="I5705" s="476">
        <v>96570.52</v>
      </c>
      <c r="J5705" s="463" t="s">
        <v>3377</v>
      </c>
      <c r="K5705" s="465" t="s">
        <v>1709</v>
      </c>
      <c r="L5705" s="491">
        <v>15</v>
      </c>
      <c r="M5705" s="543"/>
    </row>
    <row r="5706" spans="2:13" s="456" customFormat="1" ht="15" hidden="1" customHeight="1">
      <c r="B5706" s="469"/>
      <c r="C5706" s="468" t="s">
        <v>3871</v>
      </c>
      <c r="D5706" s="461" t="s">
        <v>3439</v>
      </c>
      <c r="E5706" s="647"/>
      <c r="F5706" s="462">
        <v>869000102973</v>
      </c>
      <c r="G5706" s="463" t="s">
        <v>3886</v>
      </c>
      <c r="H5706" s="476">
        <v>349996.98</v>
      </c>
      <c r="I5706" s="476">
        <v>349996.98</v>
      </c>
      <c r="J5706" s="463" t="s">
        <v>3377</v>
      </c>
      <c r="K5706" s="465" t="s">
        <v>1709</v>
      </c>
      <c r="L5706" s="491">
        <v>40</v>
      </c>
      <c r="M5706" s="543"/>
    </row>
    <row r="5707" spans="2:13" s="456" customFormat="1" ht="15" hidden="1" customHeight="1">
      <c r="B5707" s="469"/>
      <c r="C5707" s="468" t="s">
        <v>3871</v>
      </c>
      <c r="D5707" s="461" t="s">
        <v>3439</v>
      </c>
      <c r="E5707" s="647"/>
      <c r="F5707" s="462">
        <v>869000102974</v>
      </c>
      <c r="G5707" s="463" t="s">
        <v>3887</v>
      </c>
      <c r="H5707" s="476">
        <v>349996.98</v>
      </c>
      <c r="I5707" s="476">
        <v>349996.98</v>
      </c>
      <c r="J5707" s="463" t="s">
        <v>3377</v>
      </c>
      <c r="K5707" s="465" t="s">
        <v>1709</v>
      </c>
      <c r="L5707" s="491">
        <v>40</v>
      </c>
      <c r="M5707" s="543"/>
    </row>
    <row r="5708" spans="2:13" s="456" customFormat="1" ht="15" hidden="1" customHeight="1">
      <c r="B5708" s="469"/>
      <c r="C5708" s="468" t="s">
        <v>3871</v>
      </c>
      <c r="D5708" s="461" t="s">
        <v>3439</v>
      </c>
      <c r="E5708" s="647"/>
      <c r="F5708" s="462">
        <v>869000102975</v>
      </c>
      <c r="G5708" s="463" t="s">
        <v>3888</v>
      </c>
      <c r="H5708" s="476">
        <v>349996.98</v>
      </c>
      <c r="I5708" s="476">
        <v>349996.98</v>
      </c>
      <c r="J5708" s="463" t="s">
        <v>3377</v>
      </c>
      <c r="K5708" s="465" t="s">
        <v>1709</v>
      </c>
      <c r="L5708" s="491">
        <v>40</v>
      </c>
      <c r="M5708" s="543"/>
    </row>
    <row r="5709" spans="2:13" s="456" customFormat="1" ht="15" hidden="1" customHeight="1">
      <c r="B5709" s="469"/>
      <c r="C5709" s="468" t="s">
        <v>3871</v>
      </c>
      <c r="D5709" s="461" t="s">
        <v>3439</v>
      </c>
      <c r="E5709" s="647"/>
      <c r="F5709" s="462">
        <v>869000102976</v>
      </c>
      <c r="G5709" s="463" t="s">
        <v>3889</v>
      </c>
      <c r="H5709" s="476">
        <v>349996.98</v>
      </c>
      <c r="I5709" s="476">
        <v>349996.98</v>
      </c>
      <c r="J5709" s="463" t="s">
        <v>3377</v>
      </c>
      <c r="K5709" s="465" t="s">
        <v>1709</v>
      </c>
      <c r="L5709" s="491">
        <v>40</v>
      </c>
      <c r="M5709" s="543"/>
    </row>
    <row r="5710" spans="2:13" s="456" customFormat="1" ht="15" hidden="1" customHeight="1">
      <c r="B5710" s="469"/>
      <c r="C5710" s="468" t="s">
        <v>3871</v>
      </c>
      <c r="D5710" s="461" t="s">
        <v>3439</v>
      </c>
      <c r="E5710" s="647"/>
      <c r="F5710" s="462">
        <v>869000102977</v>
      </c>
      <c r="G5710" s="463" t="s">
        <v>3890</v>
      </c>
      <c r="H5710" s="476">
        <v>349996.98</v>
      </c>
      <c r="I5710" s="476">
        <v>349996.98</v>
      </c>
      <c r="J5710" s="463" t="s">
        <v>3377</v>
      </c>
      <c r="K5710" s="465" t="s">
        <v>1709</v>
      </c>
      <c r="L5710" s="491">
        <v>40</v>
      </c>
      <c r="M5710" s="543"/>
    </row>
    <row r="5711" spans="2:13" s="456" customFormat="1" ht="15" hidden="1" customHeight="1">
      <c r="B5711" s="469"/>
      <c r="C5711" s="468" t="s">
        <v>3871</v>
      </c>
      <c r="D5711" s="461" t="s">
        <v>1733</v>
      </c>
      <c r="E5711" s="647"/>
      <c r="F5711" s="462">
        <v>869000102979</v>
      </c>
      <c r="G5711" s="463" t="s">
        <v>3891</v>
      </c>
      <c r="H5711" s="476">
        <v>96570.52</v>
      </c>
      <c r="I5711" s="476">
        <v>96570.52</v>
      </c>
      <c r="J5711" s="463" t="s">
        <v>3377</v>
      </c>
      <c r="K5711" s="465" t="s">
        <v>1709</v>
      </c>
      <c r="L5711" s="491">
        <v>15</v>
      </c>
      <c r="M5711" s="543"/>
    </row>
    <row r="5712" spans="2:13" s="456" customFormat="1" ht="15" hidden="1" customHeight="1">
      <c r="B5712" s="469"/>
      <c r="C5712" s="468" t="s">
        <v>3871</v>
      </c>
      <c r="D5712" s="461" t="s">
        <v>1733</v>
      </c>
      <c r="E5712" s="647"/>
      <c r="F5712" s="462">
        <v>869000102980</v>
      </c>
      <c r="G5712" s="463" t="s">
        <v>3892</v>
      </c>
      <c r="H5712" s="476">
        <v>96570.52</v>
      </c>
      <c r="I5712" s="476">
        <v>96570.52</v>
      </c>
      <c r="J5712" s="463" t="s">
        <v>3377</v>
      </c>
      <c r="K5712" s="465" t="s">
        <v>1709</v>
      </c>
      <c r="L5712" s="491">
        <v>15</v>
      </c>
      <c r="M5712" s="543"/>
    </row>
    <row r="5713" spans="2:13" s="456" customFormat="1" ht="15" hidden="1" customHeight="1">
      <c r="B5713" s="469"/>
      <c r="C5713" s="468" t="s">
        <v>3871</v>
      </c>
      <c r="D5713" s="461" t="s">
        <v>1733</v>
      </c>
      <c r="E5713" s="647"/>
      <c r="F5713" s="462">
        <v>869000102981</v>
      </c>
      <c r="G5713" s="463" t="s">
        <v>3893</v>
      </c>
      <c r="H5713" s="476">
        <v>96570.52</v>
      </c>
      <c r="I5713" s="476">
        <v>96570.52</v>
      </c>
      <c r="J5713" s="463" t="s">
        <v>3377</v>
      </c>
      <c r="K5713" s="465" t="s">
        <v>1709</v>
      </c>
      <c r="L5713" s="491">
        <v>15</v>
      </c>
      <c r="M5713" s="543"/>
    </row>
    <row r="5714" spans="2:13" s="456" customFormat="1" ht="15" hidden="1" customHeight="1">
      <c r="B5714" s="469"/>
      <c r="C5714" s="468" t="s">
        <v>3871</v>
      </c>
      <c r="D5714" s="461" t="s">
        <v>1733</v>
      </c>
      <c r="E5714" s="647"/>
      <c r="F5714" s="462">
        <v>869000102982</v>
      </c>
      <c r="G5714" s="463" t="s">
        <v>3894</v>
      </c>
      <c r="H5714" s="476">
        <v>96570.52</v>
      </c>
      <c r="I5714" s="476">
        <v>96570.52</v>
      </c>
      <c r="J5714" s="463" t="s">
        <v>3377</v>
      </c>
      <c r="K5714" s="465" t="s">
        <v>1709</v>
      </c>
      <c r="L5714" s="491">
        <v>15</v>
      </c>
      <c r="M5714" s="543"/>
    </row>
    <row r="5715" spans="2:13" s="456" customFormat="1" ht="15" hidden="1" customHeight="1">
      <c r="B5715" s="469"/>
      <c r="C5715" s="468" t="s">
        <v>3871</v>
      </c>
      <c r="D5715" s="461" t="s">
        <v>3439</v>
      </c>
      <c r="E5715" s="647"/>
      <c r="F5715" s="462">
        <v>869000103005</v>
      </c>
      <c r="G5715" s="463" t="s">
        <v>3895</v>
      </c>
      <c r="H5715" s="476">
        <v>349996.98</v>
      </c>
      <c r="I5715" s="476">
        <v>349996.98</v>
      </c>
      <c r="J5715" s="463" t="s">
        <v>3377</v>
      </c>
      <c r="K5715" s="465" t="s">
        <v>1709</v>
      </c>
      <c r="L5715" s="491">
        <v>40</v>
      </c>
      <c r="M5715" s="543"/>
    </row>
    <row r="5716" spans="2:13" s="456" customFormat="1" ht="15" hidden="1" customHeight="1">
      <c r="B5716" s="469"/>
      <c r="C5716" s="468" t="s">
        <v>3871</v>
      </c>
      <c r="D5716" s="461" t="s">
        <v>3439</v>
      </c>
      <c r="E5716" s="647"/>
      <c r="F5716" s="462">
        <v>869000103006</v>
      </c>
      <c r="G5716" s="463" t="s">
        <v>3896</v>
      </c>
      <c r="H5716" s="476">
        <v>349996.98</v>
      </c>
      <c r="I5716" s="476">
        <v>349996.98</v>
      </c>
      <c r="J5716" s="463" t="s">
        <v>3377</v>
      </c>
      <c r="K5716" s="465" t="s">
        <v>1709</v>
      </c>
      <c r="L5716" s="491">
        <v>40</v>
      </c>
      <c r="M5716" s="543"/>
    </row>
    <row r="5717" spans="2:13" s="456" customFormat="1" ht="15" hidden="1" customHeight="1">
      <c r="B5717" s="469"/>
      <c r="C5717" s="468" t="s">
        <v>3871</v>
      </c>
      <c r="D5717" s="461" t="s">
        <v>3439</v>
      </c>
      <c r="E5717" s="647"/>
      <c r="F5717" s="462">
        <v>869000103007</v>
      </c>
      <c r="G5717" s="463" t="s">
        <v>3897</v>
      </c>
      <c r="H5717" s="476">
        <v>349996.98</v>
      </c>
      <c r="I5717" s="476">
        <v>349996.98</v>
      </c>
      <c r="J5717" s="463" t="s">
        <v>3377</v>
      </c>
      <c r="K5717" s="465" t="s">
        <v>1709</v>
      </c>
      <c r="L5717" s="491">
        <v>40</v>
      </c>
      <c r="M5717" s="543"/>
    </row>
    <row r="5718" spans="2:13" s="456" customFormat="1" ht="15" hidden="1" customHeight="1">
      <c r="B5718" s="469"/>
      <c r="C5718" s="468" t="s">
        <v>3871</v>
      </c>
      <c r="D5718" s="461" t="s">
        <v>3439</v>
      </c>
      <c r="E5718" s="647"/>
      <c r="F5718" s="462">
        <v>869000103008</v>
      </c>
      <c r="G5718" s="463" t="s">
        <v>3898</v>
      </c>
      <c r="H5718" s="476">
        <v>349996.98</v>
      </c>
      <c r="I5718" s="476">
        <v>349996.98</v>
      </c>
      <c r="J5718" s="463" t="s">
        <v>3377</v>
      </c>
      <c r="K5718" s="465" t="s">
        <v>1709</v>
      </c>
      <c r="L5718" s="491">
        <v>40</v>
      </c>
      <c r="M5718" s="543"/>
    </row>
    <row r="5719" spans="2:13" s="456" customFormat="1" ht="15" hidden="1" customHeight="1">
      <c r="B5719" s="469"/>
      <c r="C5719" s="468" t="s">
        <v>3871</v>
      </c>
      <c r="D5719" s="461" t="s">
        <v>3439</v>
      </c>
      <c r="E5719" s="647"/>
      <c r="F5719" s="462">
        <v>869000103009</v>
      </c>
      <c r="G5719" s="463" t="s">
        <v>3899</v>
      </c>
      <c r="H5719" s="476">
        <v>349996.98</v>
      </c>
      <c r="I5719" s="476">
        <v>349996.98</v>
      </c>
      <c r="J5719" s="463" t="s">
        <v>3377</v>
      </c>
      <c r="K5719" s="465" t="s">
        <v>1709</v>
      </c>
      <c r="L5719" s="491">
        <v>40</v>
      </c>
      <c r="M5719" s="543"/>
    </row>
    <row r="5720" spans="2:13" s="456" customFormat="1" ht="15" hidden="1" customHeight="1">
      <c r="B5720" s="469"/>
      <c r="C5720" s="468" t="s">
        <v>3871</v>
      </c>
      <c r="D5720" s="461" t="s">
        <v>3900</v>
      </c>
      <c r="E5720" s="647"/>
      <c r="F5720" s="462">
        <v>166500005236</v>
      </c>
      <c r="G5720" s="463" t="s">
        <v>3901</v>
      </c>
      <c r="H5720" s="476">
        <v>1800000</v>
      </c>
      <c r="I5720" s="476">
        <v>1136312.8500000001</v>
      </c>
      <c r="J5720" s="463" t="s">
        <v>3377</v>
      </c>
      <c r="K5720" s="465" t="s">
        <v>1707</v>
      </c>
      <c r="L5720" s="491">
        <v>50</v>
      </c>
      <c r="M5720" s="543"/>
    </row>
    <row r="5721" spans="2:13" s="456" customFormat="1" ht="15" hidden="1" customHeight="1">
      <c r="B5721" s="469"/>
      <c r="C5721" s="468" t="s">
        <v>3871</v>
      </c>
      <c r="D5721" s="461" t="s">
        <v>3902</v>
      </c>
      <c r="E5721" s="647"/>
      <c r="F5721" s="462">
        <v>166500003979</v>
      </c>
      <c r="G5721" s="463" t="s">
        <v>3903</v>
      </c>
      <c r="H5721" s="476">
        <v>14500000</v>
      </c>
      <c r="I5721" s="476">
        <v>8127991.2400000002</v>
      </c>
      <c r="J5721" s="463" t="s">
        <v>3377</v>
      </c>
      <c r="K5721" s="465" t="s">
        <v>3577</v>
      </c>
      <c r="L5721" s="491">
        <v>28</v>
      </c>
      <c r="M5721" s="543"/>
    </row>
    <row r="5722" spans="2:13" s="456" customFormat="1" ht="15" hidden="1" customHeight="1">
      <c r="B5722" s="469"/>
      <c r="C5722" s="468" t="s">
        <v>3871</v>
      </c>
      <c r="D5722" s="461" t="s">
        <v>3904</v>
      </c>
      <c r="E5722" s="647"/>
      <c r="F5722" s="462">
        <v>869000004022</v>
      </c>
      <c r="G5722" s="463" t="s">
        <v>3905</v>
      </c>
      <c r="H5722" s="476">
        <v>236640</v>
      </c>
      <c r="I5722" s="476">
        <v>236640</v>
      </c>
      <c r="J5722" s="463" t="s">
        <v>3377</v>
      </c>
      <c r="K5722" s="465" t="s">
        <v>3577</v>
      </c>
      <c r="L5722" s="491">
        <v>19.399999999999999</v>
      </c>
      <c r="M5722" s="543"/>
    </row>
    <row r="5723" spans="2:13" s="456" customFormat="1" ht="15" hidden="1" customHeight="1">
      <c r="B5723" s="469"/>
      <c r="C5723" s="468" t="s">
        <v>3871</v>
      </c>
      <c r="D5723" s="461" t="s">
        <v>3904</v>
      </c>
      <c r="E5723" s="647"/>
      <c r="F5723" s="462">
        <v>869000004024</v>
      </c>
      <c r="G5723" s="463" t="s">
        <v>3906</v>
      </c>
      <c r="H5723" s="476">
        <v>236640</v>
      </c>
      <c r="I5723" s="476">
        <v>236640</v>
      </c>
      <c r="J5723" s="463" t="s">
        <v>3377</v>
      </c>
      <c r="K5723" s="465" t="s">
        <v>3577</v>
      </c>
      <c r="L5723" s="491">
        <v>19.399999999999999</v>
      </c>
      <c r="M5723" s="543"/>
    </row>
    <row r="5724" spans="2:13" s="456" customFormat="1" ht="15" hidden="1" customHeight="1">
      <c r="B5724" s="469"/>
      <c r="C5724" s="468" t="s">
        <v>3871</v>
      </c>
      <c r="D5724" s="461" t="s">
        <v>3904</v>
      </c>
      <c r="E5724" s="647"/>
      <c r="F5724" s="462">
        <v>869000004026</v>
      </c>
      <c r="G5724" s="463" t="s">
        <v>3907</v>
      </c>
      <c r="H5724" s="476">
        <v>236640</v>
      </c>
      <c r="I5724" s="476">
        <v>236640</v>
      </c>
      <c r="J5724" s="463" t="s">
        <v>3377</v>
      </c>
      <c r="K5724" s="465" t="s">
        <v>3577</v>
      </c>
      <c r="L5724" s="491">
        <v>19.399999999999999</v>
      </c>
      <c r="M5724" s="543"/>
    </row>
    <row r="5725" spans="2:13" s="456" customFormat="1" ht="15" hidden="1" customHeight="1">
      <c r="B5725" s="469"/>
      <c r="C5725" s="468" t="s">
        <v>3871</v>
      </c>
      <c r="D5725" s="461" t="s">
        <v>3904</v>
      </c>
      <c r="E5725" s="647"/>
      <c r="F5725" s="462">
        <v>869000004028</v>
      </c>
      <c r="G5725" s="463" t="s">
        <v>3908</v>
      </c>
      <c r="H5725" s="476">
        <v>236640</v>
      </c>
      <c r="I5725" s="476">
        <v>236640</v>
      </c>
      <c r="J5725" s="463" t="s">
        <v>3377</v>
      </c>
      <c r="K5725" s="465" t="s">
        <v>3577</v>
      </c>
      <c r="L5725" s="491">
        <v>19.399999999999999</v>
      </c>
      <c r="M5725" s="543"/>
    </row>
    <row r="5726" spans="2:13" s="456" customFormat="1" ht="15" hidden="1" customHeight="1">
      <c r="B5726" s="469"/>
      <c r="C5726" s="468" t="s">
        <v>3871</v>
      </c>
      <c r="D5726" s="461" t="s">
        <v>3904</v>
      </c>
      <c r="E5726" s="647"/>
      <c r="F5726" s="462">
        <v>869000004029</v>
      </c>
      <c r="G5726" s="463" t="s">
        <v>3909</v>
      </c>
      <c r="H5726" s="476">
        <v>236640</v>
      </c>
      <c r="I5726" s="476">
        <v>236640</v>
      </c>
      <c r="J5726" s="463" t="s">
        <v>3377</v>
      </c>
      <c r="K5726" s="465" t="s">
        <v>3577</v>
      </c>
      <c r="L5726" s="491">
        <v>19.399999999999999</v>
      </c>
      <c r="M5726" s="543"/>
    </row>
    <row r="5727" spans="2:13" s="456" customFormat="1" ht="15" hidden="1" customHeight="1">
      <c r="B5727" s="469"/>
      <c r="C5727" s="468" t="s">
        <v>3871</v>
      </c>
      <c r="D5727" s="461" t="s">
        <v>3904</v>
      </c>
      <c r="E5727" s="647"/>
      <c r="F5727" s="462">
        <v>869000004031</v>
      </c>
      <c r="G5727" s="463" t="s">
        <v>3910</v>
      </c>
      <c r="H5727" s="476">
        <v>236640</v>
      </c>
      <c r="I5727" s="476">
        <v>236640</v>
      </c>
      <c r="J5727" s="463" t="s">
        <v>3377</v>
      </c>
      <c r="K5727" s="465" t="s">
        <v>3577</v>
      </c>
      <c r="L5727" s="491">
        <v>19.399999999999999</v>
      </c>
      <c r="M5727" s="543"/>
    </row>
    <row r="5728" spans="2:13" s="456" customFormat="1" ht="15" hidden="1" customHeight="1">
      <c r="B5728" s="469"/>
      <c r="C5728" s="468" t="s">
        <v>3871</v>
      </c>
      <c r="D5728" s="461" t="s">
        <v>3904</v>
      </c>
      <c r="E5728" s="647"/>
      <c r="F5728" s="462">
        <v>869000004033</v>
      </c>
      <c r="G5728" s="463" t="s">
        <v>3911</v>
      </c>
      <c r="H5728" s="476">
        <v>236640</v>
      </c>
      <c r="I5728" s="476">
        <v>236640</v>
      </c>
      <c r="J5728" s="463" t="s">
        <v>3377</v>
      </c>
      <c r="K5728" s="465" t="s">
        <v>3577</v>
      </c>
      <c r="L5728" s="491">
        <v>19.399999999999999</v>
      </c>
      <c r="M5728" s="543"/>
    </row>
    <row r="5729" spans="2:13" s="456" customFormat="1" ht="15" hidden="1" customHeight="1">
      <c r="B5729" s="469"/>
      <c r="C5729" s="468" t="s">
        <v>3871</v>
      </c>
      <c r="D5729" s="461" t="s">
        <v>3904</v>
      </c>
      <c r="E5729" s="647"/>
      <c r="F5729" s="462">
        <v>869000004034</v>
      </c>
      <c r="G5729" s="463" t="s">
        <v>3912</v>
      </c>
      <c r="H5729" s="476">
        <v>236640</v>
      </c>
      <c r="I5729" s="476">
        <v>236640</v>
      </c>
      <c r="J5729" s="463" t="s">
        <v>3377</v>
      </c>
      <c r="K5729" s="465" t="s">
        <v>3577</v>
      </c>
      <c r="L5729" s="491">
        <v>19.399999999999999</v>
      </c>
      <c r="M5729" s="543"/>
    </row>
    <row r="5730" spans="2:13" s="456" customFormat="1" ht="15" hidden="1" customHeight="1">
      <c r="B5730" s="469"/>
      <c r="C5730" s="468" t="s">
        <v>3871</v>
      </c>
      <c r="D5730" s="461" t="s">
        <v>3913</v>
      </c>
      <c r="E5730" s="647"/>
      <c r="F5730" s="462">
        <v>869000102689</v>
      </c>
      <c r="G5730" s="463" t="s">
        <v>3914</v>
      </c>
      <c r="H5730" s="476">
        <v>210000</v>
      </c>
      <c r="I5730" s="476">
        <v>210000</v>
      </c>
      <c r="J5730" s="463" t="s">
        <v>3377</v>
      </c>
      <c r="K5730" s="465" t="s">
        <v>3577</v>
      </c>
      <c r="L5730" s="491">
        <v>19.399999999999999</v>
      </c>
      <c r="M5730" s="543"/>
    </row>
    <row r="5731" spans="2:13" s="456" customFormat="1" ht="15" hidden="1" customHeight="1">
      <c r="B5731" s="469"/>
      <c r="C5731" s="468" t="s">
        <v>3871</v>
      </c>
      <c r="D5731" s="461" t="s">
        <v>3913</v>
      </c>
      <c r="E5731" s="647"/>
      <c r="F5731" s="462">
        <v>869000102690</v>
      </c>
      <c r="G5731" s="463" t="s">
        <v>3915</v>
      </c>
      <c r="H5731" s="476">
        <v>210000</v>
      </c>
      <c r="I5731" s="476">
        <v>210000</v>
      </c>
      <c r="J5731" s="463" t="s">
        <v>3377</v>
      </c>
      <c r="K5731" s="465" t="s">
        <v>3577</v>
      </c>
      <c r="L5731" s="491">
        <v>19.399999999999999</v>
      </c>
      <c r="M5731" s="543"/>
    </row>
    <row r="5732" spans="2:13" s="456" customFormat="1" ht="15" hidden="1" customHeight="1">
      <c r="B5732" s="469"/>
      <c r="C5732" s="468" t="s">
        <v>3871</v>
      </c>
      <c r="D5732" s="461" t="s">
        <v>3913</v>
      </c>
      <c r="E5732" s="647"/>
      <c r="F5732" s="462">
        <v>869000102691</v>
      </c>
      <c r="G5732" s="463" t="s">
        <v>3916</v>
      </c>
      <c r="H5732" s="476">
        <v>210000</v>
      </c>
      <c r="I5732" s="476">
        <v>210000</v>
      </c>
      <c r="J5732" s="463" t="s">
        <v>3377</v>
      </c>
      <c r="K5732" s="465" t="s">
        <v>3577</v>
      </c>
      <c r="L5732" s="491">
        <v>19.399999999999999</v>
      </c>
      <c r="M5732" s="543"/>
    </row>
    <row r="5733" spans="2:13" s="456" customFormat="1" ht="15" hidden="1" customHeight="1">
      <c r="B5733" s="469"/>
      <c r="C5733" s="468" t="s">
        <v>3871</v>
      </c>
      <c r="D5733" s="461" t="s">
        <v>3913</v>
      </c>
      <c r="E5733" s="647"/>
      <c r="F5733" s="462">
        <v>869000102692</v>
      </c>
      <c r="G5733" s="463" t="s">
        <v>3917</v>
      </c>
      <c r="H5733" s="476">
        <v>210000</v>
      </c>
      <c r="I5733" s="476">
        <v>210000</v>
      </c>
      <c r="J5733" s="463" t="s">
        <v>3377</v>
      </c>
      <c r="K5733" s="465" t="s">
        <v>3577</v>
      </c>
      <c r="L5733" s="491">
        <v>19.399999999999999</v>
      </c>
      <c r="M5733" s="543"/>
    </row>
    <row r="5734" spans="2:13" s="456" customFormat="1" ht="15" hidden="1" customHeight="1">
      <c r="B5734" s="469"/>
      <c r="C5734" s="468" t="s">
        <v>3871</v>
      </c>
      <c r="D5734" s="461" t="s">
        <v>3913</v>
      </c>
      <c r="E5734" s="647"/>
      <c r="F5734" s="462">
        <v>869000102693</v>
      </c>
      <c r="G5734" s="463" t="s">
        <v>3918</v>
      </c>
      <c r="H5734" s="476">
        <v>210000</v>
      </c>
      <c r="I5734" s="476">
        <v>210000</v>
      </c>
      <c r="J5734" s="463" t="s">
        <v>3377</v>
      </c>
      <c r="K5734" s="465" t="s">
        <v>3577</v>
      </c>
      <c r="L5734" s="491">
        <v>19.399999999999999</v>
      </c>
      <c r="M5734" s="543"/>
    </row>
    <row r="5735" spans="2:13" s="456" customFormat="1" ht="15" hidden="1" customHeight="1">
      <c r="B5735" s="469"/>
      <c r="C5735" s="468" t="s">
        <v>3871</v>
      </c>
      <c r="D5735" s="461" t="s">
        <v>3904</v>
      </c>
      <c r="E5735" s="647"/>
      <c r="F5735" s="462">
        <v>869000000560</v>
      </c>
      <c r="G5735" s="463" t="s">
        <v>3919</v>
      </c>
      <c r="H5735" s="476">
        <v>236640</v>
      </c>
      <c r="I5735" s="476">
        <v>236640</v>
      </c>
      <c r="J5735" s="463" t="s">
        <v>3377</v>
      </c>
      <c r="K5735" s="465" t="s">
        <v>3866</v>
      </c>
      <c r="L5735" s="491">
        <v>19.399999999999999</v>
      </c>
      <c r="M5735" s="543"/>
    </row>
    <row r="5736" spans="2:13" s="456" customFormat="1" ht="15" hidden="1" customHeight="1">
      <c r="B5736" s="469"/>
      <c r="C5736" s="468" t="s">
        <v>3871</v>
      </c>
      <c r="D5736" s="461" t="s">
        <v>3904</v>
      </c>
      <c r="E5736" s="647"/>
      <c r="F5736" s="462">
        <v>869000000561</v>
      </c>
      <c r="G5736" s="463" t="s">
        <v>3920</v>
      </c>
      <c r="H5736" s="476">
        <v>236640</v>
      </c>
      <c r="I5736" s="476">
        <v>236640</v>
      </c>
      <c r="J5736" s="463" t="s">
        <v>3377</v>
      </c>
      <c r="K5736" s="465" t="s">
        <v>3866</v>
      </c>
      <c r="L5736" s="491">
        <v>19.399999999999999</v>
      </c>
      <c r="M5736" s="543"/>
    </row>
    <row r="5737" spans="2:13" s="456" customFormat="1" ht="15" hidden="1" customHeight="1">
      <c r="B5737" s="469"/>
      <c r="C5737" s="468" t="s">
        <v>3871</v>
      </c>
      <c r="D5737" s="461" t="s">
        <v>3904</v>
      </c>
      <c r="E5737" s="647"/>
      <c r="F5737" s="462">
        <v>869000000562</v>
      </c>
      <c r="G5737" s="463" t="s">
        <v>3921</v>
      </c>
      <c r="H5737" s="476">
        <v>236640</v>
      </c>
      <c r="I5737" s="476">
        <v>236640</v>
      </c>
      <c r="J5737" s="463" t="s">
        <v>3377</v>
      </c>
      <c r="K5737" s="465" t="s">
        <v>3866</v>
      </c>
      <c r="L5737" s="491">
        <v>19.399999999999999</v>
      </c>
      <c r="M5737" s="543"/>
    </row>
    <row r="5738" spans="2:13" s="456" customFormat="1" ht="15" hidden="1" customHeight="1">
      <c r="B5738" s="469"/>
      <c r="C5738" s="468" t="s">
        <v>3871</v>
      </c>
      <c r="D5738" s="461" t="s">
        <v>3922</v>
      </c>
      <c r="E5738" s="647"/>
      <c r="F5738" s="462">
        <v>869000004018</v>
      </c>
      <c r="G5738" s="463" t="s">
        <v>3923</v>
      </c>
      <c r="H5738" s="476">
        <v>371200</v>
      </c>
      <c r="I5738" s="476">
        <v>371200</v>
      </c>
      <c r="J5738" s="463" t="s">
        <v>3377</v>
      </c>
      <c r="K5738" s="465" t="s">
        <v>3866</v>
      </c>
      <c r="L5738" s="491">
        <v>19.399999999999999</v>
      </c>
      <c r="M5738" s="543"/>
    </row>
    <row r="5739" spans="2:13" s="456" customFormat="1" ht="15" hidden="1" customHeight="1">
      <c r="B5739" s="469"/>
      <c r="C5739" s="477"/>
      <c r="D5739" s="478"/>
      <c r="E5739" s="477"/>
      <c r="F5739" s="479"/>
      <c r="G5739" s="480"/>
      <c r="H5739" s="476">
        <f>SUM(H5301:H5738)</f>
        <v>226701160.30599949</v>
      </c>
      <c r="I5739" s="476">
        <f>SUM(I5301:I5738)</f>
        <v>151650404.85000002</v>
      </c>
      <c r="J5739" s="481"/>
      <c r="K5739" s="482"/>
      <c r="L5739" s="491">
        <f>SUM(L5301:L5738)</f>
        <v>18919.869000000024</v>
      </c>
      <c r="M5739" s="543"/>
    </row>
    <row r="5740" spans="2:13" customFormat="1" ht="202.5" hidden="1" customHeight="1">
      <c r="B5740" s="381"/>
      <c r="C5740" s="529" t="s">
        <v>3941</v>
      </c>
      <c r="D5740" s="455"/>
      <c r="E5740" s="529"/>
      <c r="F5740" s="455"/>
      <c r="G5740" s="455"/>
      <c r="H5740" s="529"/>
      <c r="I5740" s="455"/>
      <c r="J5740" s="455"/>
      <c r="K5740" s="455"/>
      <c r="L5740" s="492" t="s">
        <v>3942</v>
      </c>
      <c r="M5740" s="400"/>
    </row>
    <row r="5741" spans="2:13" customFormat="1" ht="34.200000000000003" hidden="1" customHeight="1">
      <c r="B5741" s="381"/>
      <c r="C5741" s="530" t="s">
        <v>3943</v>
      </c>
      <c r="D5741" s="457"/>
      <c r="E5741" s="648"/>
      <c r="F5741" s="457"/>
      <c r="G5741" s="454"/>
      <c r="H5741" s="531"/>
      <c r="I5741" s="454"/>
      <c r="J5741" s="454"/>
      <c r="K5741" s="454"/>
      <c r="L5741" s="487"/>
      <c r="M5741" s="400"/>
    </row>
    <row r="5742" spans="2:13" customFormat="1" ht="34.200000000000003" hidden="1" customHeight="1">
      <c r="B5742" s="381"/>
      <c r="C5742" s="531"/>
      <c r="D5742" s="454"/>
      <c r="E5742" s="531"/>
      <c r="F5742" s="454"/>
      <c r="G5742" s="454"/>
      <c r="H5742" s="531"/>
      <c r="I5742" s="454"/>
      <c r="J5742" s="454"/>
      <c r="K5742" s="454"/>
      <c r="L5742" s="487"/>
      <c r="M5742" s="400"/>
    </row>
    <row r="5743" spans="2:13" customFormat="1" ht="14.4" hidden="1" customHeight="1">
      <c r="B5743" s="381"/>
      <c r="C5743" s="438"/>
      <c r="D5743" s="384"/>
      <c r="E5743" s="438"/>
      <c r="F5743" s="384"/>
      <c r="G5743" s="384"/>
      <c r="H5743" s="438"/>
      <c r="I5743" s="384"/>
      <c r="J5743" s="384"/>
      <c r="K5743" s="438"/>
      <c r="L5743" s="487"/>
      <c r="M5743" s="400"/>
    </row>
    <row r="5744" spans="2:13" customFormat="1" ht="48" hidden="1" customHeight="1">
      <c r="B5744" s="381"/>
      <c r="C5744" s="459" t="s">
        <v>2346</v>
      </c>
      <c r="D5744" s="459" t="s">
        <v>2347</v>
      </c>
      <c r="E5744" s="459"/>
      <c r="F5744" s="459" t="s">
        <v>2348</v>
      </c>
      <c r="G5744" s="459" t="s">
        <v>2349</v>
      </c>
      <c r="H5744" s="458" t="s">
        <v>1722</v>
      </c>
      <c r="I5744" s="458" t="s">
        <v>1706</v>
      </c>
      <c r="J5744" s="459" t="s">
        <v>3374</v>
      </c>
      <c r="K5744" s="459" t="s">
        <v>2350</v>
      </c>
      <c r="L5744" s="493" t="s">
        <v>2351</v>
      </c>
      <c r="M5744" s="400"/>
    </row>
    <row r="5745" spans="2:20" ht="30" hidden="1" customHeight="1">
      <c r="B5745" s="439"/>
      <c r="C5745" s="460" t="s">
        <v>1730</v>
      </c>
      <c r="D5745" s="461" t="s">
        <v>3375</v>
      </c>
      <c r="E5745" s="647"/>
      <c r="F5745" s="462">
        <v>869000000146</v>
      </c>
      <c r="G5745" s="463" t="s">
        <v>3376</v>
      </c>
      <c r="H5745" s="535">
        <v>1400000</v>
      </c>
      <c r="I5745" s="464">
        <v>1400000</v>
      </c>
      <c r="J5745" s="463" t="s">
        <v>3377</v>
      </c>
      <c r="K5745" s="465" t="s">
        <v>1729</v>
      </c>
      <c r="L5745" s="494">
        <v>60</v>
      </c>
      <c r="P5745" s="271"/>
      <c r="Q5745" s="271"/>
      <c r="R5745" s="271"/>
      <c r="S5745" s="271"/>
      <c r="T5745" s="271"/>
    </row>
    <row r="5746" spans="2:20" ht="30" hidden="1" customHeight="1">
      <c r="B5746" s="439"/>
      <c r="C5746" s="460" t="s">
        <v>1730</v>
      </c>
      <c r="D5746" s="461" t="s">
        <v>3375</v>
      </c>
      <c r="E5746" s="647"/>
      <c r="F5746" s="462">
        <v>869000000147</v>
      </c>
      <c r="G5746" s="463" t="s">
        <v>3378</v>
      </c>
      <c r="H5746" s="535">
        <v>1400000</v>
      </c>
      <c r="I5746" s="464">
        <v>1400000</v>
      </c>
      <c r="J5746" s="463" t="s">
        <v>3377</v>
      </c>
      <c r="K5746" s="465" t="s">
        <v>1729</v>
      </c>
      <c r="L5746" s="494">
        <v>60</v>
      </c>
      <c r="P5746" s="271"/>
      <c r="Q5746" s="271"/>
      <c r="R5746" s="271"/>
      <c r="S5746" s="271"/>
      <c r="T5746" s="271"/>
    </row>
    <row r="5747" spans="2:20" ht="30" hidden="1" customHeight="1">
      <c r="B5747" s="439"/>
      <c r="C5747" s="460" t="s">
        <v>1730</v>
      </c>
      <c r="D5747" s="461" t="s">
        <v>1732</v>
      </c>
      <c r="E5747" s="647"/>
      <c r="F5747" s="462">
        <v>869000003299</v>
      </c>
      <c r="G5747" s="463" t="s">
        <v>3379</v>
      </c>
      <c r="H5747" s="535">
        <v>197632</v>
      </c>
      <c r="I5747" s="464">
        <v>197632</v>
      </c>
      <c r="J5747" s="463" t="s">
        <v>3377</v>
      </c>
      <c r="K5747" s="465" t="s">
        <v>1729</v>
      </c>
      <c r="L5747" s="494">
        <v>55</v>
      </c>
      <c r="P5747" s="271"/>
      <c r="Q5747" s="271"/>
      <c r="R5747" s="271"/>
      <c r="S5747" s="271"/>
      <c r="T5747" s="271"/>
    </row>
    <row r="5748" spans="2:20" ht="30" hidden="1" customHeight="1">
      <c r="B5748" s="439"/>
      <c r="C5748" s="460" t="s">
        <v>1730</v>
      </c>
      <c r="D5748" s="461" t="s">
        <v>1732</v>
      </c>
      <c r="E5748" s="647"/>
      <c r="F5748" s="462">
        <v>869000003301</v>
      </c>
      <c r="G5748" s="463" t="s">
        <v>3380</v>
      </c>
      <c r="H5748" s="535">
        <v>197632</v>
      </c>
      <c r="I5748" s="464">
        <v>197632</v>
      </c>
      <c r="J5748" s="463" t="s">
        <v>3377</v>
      </c>
      <c r="K5748" s="465" t="s">
        <v>1729</v>
      </c>
      <c r="L5748" s="494">
        <v>55</v>
      </c>
      <c r="P5748" s="271"/>
      <c r="Q5748" s="271"/>
      <c r="R5748" s="271"/>
      <c r="S5748" s="271"/>
      <c r="T5748" s="271"/>
    </row>
    <row r="5749" spans="2:20" ht="30" hidden="1" customHeight="1">
      <c r="B5749" s="439"/>
      <c r="C5749" s="460" t="s">
        <v>1730</v>
      </c>
      <c r="D5749" s="461" t="s">
        <v>3375</v>
      </c>
      <c r="E5749" s="647"/>
      <c r="F5749" s="462">
        <v>869000003335</v>
      </c>
      <c r="G5749" s="463" t="s">
        <v>3381</v>
      </c>
      <c r="H5749" s="535">
        <v>785000</v>
      </c>
      <c r="I5749" s="464">
        <v>785000</v>
      </c>
      <c r="J5749" s="463" t="s">
        <v>3377</v>
      </c>
      <c r="K5749" s="465" t="s">
        <v>1729</v>
      </c>
      <c r="L5749" s="494">
        <v>60</v>
      </c>
      <c r="P5749" s="271"/>
      <c r="Q5749" s="271"/>
      <c r="R5749" s="271"/>
      <c r="S5749" s="271"/>
      <c r="T5749" s="271"/>
    </row>
    <row r="5750" spans="2:20" ht="30" hidden="1" customHeight="1">
      <c r="B5750" s="439"/>
      <c r="C5750" s="460" t="s">
        <v>1730</v>
      </c>
      <c r="D5750" s="461" t="s">
        <v>3375</v>
      </c>
      <c r="E5750" s="647"/>
      <c r="F5750" s="462">
        <v>869000003338</v>
      </c>
      <c r="G5750" s="463" t="s">
        <v>3382</v>
      </c>
      <c r="H5750" s="535">
        <v>670925</v>
      </c>
      <c r="I5750" s="464">
        <v>670925</v>
      </c>
      <c r="J5750" s="463" t="s">
        <v>3377</v>
      </c>
      <c r="K5750" s="465" t="s">
        <v>1729</v>
      </c>
      <c r="L5750" s="494">
        <v>60</v>
      </c>
      <c r="P5750" s="271"/>
      <c r="Q5750" s="271"/>
      <c r="R5750" s="271"/>
      <c r="S5750" s="271"/>
      <c r="T5750" s="271"/>
    </row>
    <row r="5751" spans="2:20" ht="30" hidden="1" customHeight="1">
      <c r="B5751" s="439"/>
      <c r="C5751" s="460" t="s">
        <v>1730</v>
      </c>
      <c r="D5751" s="461" t="s">
        <v>3375</v>
      </c>
      <c r="E5751" s="647"/>
      <c r="F5751" s="462">
        <v>869000003341</v>
      </c>
      <c r="G5751" s="463" t="s">
        <v>3383</v>
      </c>
      <c r="H5751" s="535">
        <v>200000</v>
      </c>
      <c r="I5751" s="464">
        <v>200000</v>
      </c>
      <c r="J5751" s="463" t="s">
        <v>3377</v>
      </c>
      <c r="K5751" s="465" t="s">
        <v>1729</v>
      </c>
      <c r="L5751" s="494">
        <v>60</v>
      </c>
      <c r="P5751" s="271"/>
      <c r="Q5751" s="271"/>
      <c r="R5751" s="271"/>
      <c r="S5751" s="271"/>
      <c r="T5751" s="271"/>
    </row>
    <row r="5752" spans="2:20" ht="30" hidden="1" customHeight="1">
      <c r="B5752" s="439"/>
      <c r="C5752" s="460" t="s">
        <v>1730</v>
      </c>
      <c r="D5752" s="461" t="s">
        <v>3375</v>
      </c>
      <c r="E5752" s="647"/>
      <c r="F5752" s="462">
        <v>869000003343</v>
      </c>
      <c r="G5752" s="463" t="s">
        <v>3384</v>
      </c>
      <c r="H5752" s="535">
        <v>165240</v>
      </c>
      <c r="I5752" s="464">
        <v>165240</v>
      </c>
      <c r="J5752" s="463" t="s">
        <v>3377</v>
      </c>
      <c r="K5752" s="465" t="s">
        <v>1729</v>
      </c>
      <c r="L5752" s="494">
        <v>60</v>
      </c>
      <c r="P5752" s="271"/>
      <c r="Q5752" s="271"/>
      <c r="R5752" s="271"/>
      <c r="S5752" s="271"/>
      <c r="T5752" s="271"/>
    </row>
    <row r="5753" spans="2:20" ht="30" hidden="1" customHeight="1">
      <c r="B5753" s="439"/>
      <c r="C5753" s="460" t="s">
        <v>1730</v>
      </c>
      <c r="D5753" s="461" t="s">
        <v>3375</v>
      </c>
      <c r="E5753" s="647"/>
      <c r="F5753" s="462">
        <v>869000003345</v>
      </c>
      <c r="G5753" s="463" t="s">
        <v>3385</v>
      </c>
      <c r="H5753" s="535">
        <v>165240</v>
      </c>
      <c r="I5753" s="464">
        <v>165240</v>
      </c>
      <c r="J5753" s="463" t="s">
        <v>3377</v>
      </c>
      <c r="K5753" s="465" t="s">
        <v>1729</v>
      </c>
      <c r="L5753" s="494">
        <v>60</v>
      </c>
      <c r="P5753" s="271"/>
      <c r="Q5753" s="271"/>
      <c r="R5753" s="271"/>
      <c r="S5753" s="271"/>
      <c r="T5753" s="271"/>
    </row>
    <row r="5754" spans="2:20" ht="30" hidden="1" customHeight="1">
      <c r="B5754" s="439"/>
      <c r="C5754" s="460" t="s">
        <v>1730</v>
      </c>
      <c r="D5754" s="461" t="s">
        <v>3375</v>
      </c>
      <c r="E5754" s="647"/>
      <c r="F5754" s="462">
        <v>869000003347</v>
      </c>
      <c r="G5754" s="463" t="s">
        <v>3386</v>
      </c>
      <c r="H5754" s="535">
        <v>165240</v>
      </c>
      <c r="I5754" s="464">
        <v>165240</v>
      </c>
      <c r="J5754" s="463" t="s">
        <v>3377</v>
      </c>
      <c r="K5754" s="465" t="s">
        <v>1729</v>
      </c>
      <c r="L5754" s="494">
        <v>60</v>
      </c>
      <c r="P5754" s="271"/>
      <c r="Q5754" s="271"/>
      <c r="R5754" s="271"/>
      <c r="S5754" s="271"/>
      <c r="T5754" s="271"/>
    </row>
    <row r="5755" spans="2:20" ht="30" hidden="1" customHeight="1">
      <c r="B5755" s="439"/>
      <c r="C5755" s="460" t="s">
        <v>1730</v>
      </c>
      <c r="D5755" s="461" t="s">
        <v>3375</v>
      </c>
      <c r="E5755" s="647"/>
      <c r="F5755" s="462">
        <v>869000003349</v>
      </c>
      <c r="G5755" s="463" t="s">
        <v>3387</v>
      </c>
      <c r="H5755" s="535">
        <v>165240</v>
      </c>
      <c r="I5755" s="464">
        <v>165240</v>
      </c>
      <c r="J5755" s="463" t="s">
        <v>3377</v>
      </c>
      <c r="K5755" s="465" t="s">
        <v>1729</v>
      </c>
      <c r="L5755" s="494">
        <v>60</v>
      </c>
      <c r="P5755" s="271"/>
      <c r="Q5755" s="271"/>
      <c r="R5755" s="271"/>
      <c r="S5755" s="271"/>
      <c r="T5755" s="271"/>
    </row>
    <row r="5756" spans="2:20" ht="30" hidden="1" customHeight="1">
      <c r="B5756" s="439"/>
      <c r="C5756" s="460" t="s">
        <v>1730</v>
      </c>
      <c r="D5756" s="461" t="s">
        <v>3375</v>
      </c>
      <c r="E5756" s="647"/>
      <c r="F5756" s="462">
        <v>869000003353</v>
      </c>
      <c r="G5756" s="463" t="s">
        <v>3388</v>
      </c>
      <c r="H5756" s="535">
        <v>165240</v>
      </c>
      <c r="I5756" s="464">
        <v>165240</v>
      </c>
      <c r="J5756" s="463" t="s">
        <v>3377</v>
      </c>
      <c r="K5756" s="465" t="s">
        <v>1729</v>
      </c>
      <c r="L5756" s="494">
        <v>60</v>
      </c>
      <c r="P5756" s="271"/>
      <c r="Q5756" s="271"/>
      <c r="R5756" s="271"/>
      <c r="S5756" s="271"/>
      <c r="T5756" s="271"/>
    </row>
    <row r="5757" spans="2:20" ht="30" hidden="1" customHeight="1">
      <c r="B5757" s="439"/>
      <c r="C5757" s="460" t="s">
        <v>1730</v>
      </c>
      <c r="D5757" s="461" t="s">
        <v>3375</v>
      </c>
      <c r="E5757" s="647"/>
      <c r="F5757" s="462">
        <v>869000003355</v>
      </c>
      <c r="G5757" s="463" t="s">
        <v>3389</v>
      </c>
      <c r="H5757" s="535">
        <v>165240</v>
      </c>
      <c r="I5757" s="464">
        <v>165240</v>
      </c>
      <c r="J5757" s="463" t="s">
        <v>3377</v>
      </c>
      <c r="K5757" s="465" t="s">
        <v>1729</v>
      </c>
      <c r="L5757" s="494">
        <v>60</v>
      </c>
      <c r="P5757" s="271"/>
      <c r="Q5757" s="271"/>
      <c r="R5757" s="271"/>
      <c r="S5757" s="271"/>
      <c r="T5757" s="271"/>
    </row>
    <row r="5758" spans="2:20" ht="30" hidden="1" customHeight="1">
      <c r="B5758" s="439"/>
      <c r="C5758" s="460" t="s">
        <v>1730</v>
      </c>
      <c r="D5758" s="461" t="s">
        <v>3390</v>
      </c>
      <c r="E5758" s="647"/>
      <c r="F5758" s="462">
        <v>869000004423</v>
      </c>
      <c r="G5758" s="463" t="s">
        <v>3391</v>
      </c>
      <c r="H5758" s="535">
        <v>450000</v>
      </c>
      <c r="I5758" s="464">
        <v>450000</v>
      </c>
      <c r="J5758" s="463" t="s">
        <v>3377</v>
      </c>
      <c r="K5758" s="465" t="s">
        <v>1729</v>
      </c>
      <c r="L5758" s="494">
        <v>160</v>
      </c>
      <c r="P5758" s="271"/>
      <c r="Q5758" s="271"/>
      <c r="R5758" s="271"/>
      <c r="S5758" s="271"/>
      <c r="T5758" s="271"/>
    </row>
    <row r="5759" spans="2:20" ht="30" hidden="1" customHeight="1">
      <c r="B5759" s="439"/>
      <c r="C5759" s="460" t="s">
        <v>1730</v>
      </c>
      <c r="D5759" s="461" t="s">
        <v>3392</v>
      </c>
      <c r="E5759" s="647"/>
      <c r="F5759" s="462">
        <v>869000004427</v>
      </c>
      <c r="G5759" s="463" t="s">
        <v>3393</v>
      </c>
      <c r="H5759" s="535">
        <v>900000</v>
      </c>
      <c r="I5759" s="464">
        <v>900000</v>
      </c>
      <c r="J5759" s="463" t="s">
        <v>3377</v>
      </c>
      <c r="K5759" s="465" t="s">
        <v>1729</v>
      </c>
      <c r="L5759" s="494">
        <v>50</v>
      </c>
      <c r="P5759" s="271"/>
      <c r="Q5759" s="271"/>
      <c r="R5759" s="271"/>
      <c r="S5759" s="271"/>
      <c r="T5759" s="271"/>
    </row>
    <row r="5760" spans="2:20" ht="30" hidden="1" customHeight="1">
      <c r="B5760" s="439"/>
      <c r="C5760" s="460" t="s">
        <v>1730</v>
      </c>
      <c r="D5760" s="461" t="s">
        <v>3392</v>
      </c>
      <c r="E5760" s="647"/>
      <c r="F5760" s="462">
        <v>869000004428</v>
      </c>
      <c r="G5760" s="463" t="s">
        <v>3394</v>
      </c>
      <c r="H5760" s="535">
        <v>900000</v>
      </c>
      <c r="I5760" s="464">
        <v>900000</v>
      </c>
      <c r="J5760" s="463" t="s">
        <v>3377</v>
      </c>
      <c r="K5760" s="465" t="s">
        <v>1729</v>
      </c>
      <c r="L5760" s="494">
        <v>50</v>
      </c>
      <c r="P5760" s="271"/>
      <c r="Q5760" s="271"/>
      <c r="R5760" s="271"/>
      <c r="S5760" s="271"/>
      <c r="T5760" s="271"/>
    </row>
    <row r="5761" spans="2:20" ht="30" hidden="1" customHeight="1">
      <c r="B5761" s="439"/>
      <c r="C5761" s="460" t="s">
        <v>1730</v>
      </c>
      <c r="D5761" s="461" t="s">
        <v>3392</v>
      </c>
      <c r="E5761" s="647"/>
      <c r="F5761" s="462">
        <v>869000004432</v>
      </c>
      <c r="G5761" s="463" t="s">
        <v>3395</v>
      </c>
      <c r="H5761" s="535">
        <v>900000</v>
      </c>
      <c r="I5761" s="464">
        <v>900000</v>
      </c>
      <c r="J5761" s="463" t="s">
        <v>3377</v>
      </c>
      <c r="K5761" s="465" t="s">
        <v>1729</v>
      </c>
      <c r="L5761" s="494">
        <v>50</v>
      </c>
      <c r="P5761" s="271"/>
      <c r="Q5761" s="271"/>
      <c r="R5761" s="271"/>
      <c r="S5761" s="271"/>
      <c r="T5761" s="271"/>
    </row>
    <row r="5762" spans="2:20" ht="30" hidden="1" customHeight="1">
      <c r="B5762" s="439"/>
      <c r="C5762" s="460" t="s">
        <v>1730</v>
      </c>
      <c r="D5762" s="461" t="s">
        <v>3392</v>
      </c>
      <c r="E5762" s="647"/>
      <c r="F5762" s="462">
        <v>869000004433</v>
      </c>
      <c r="G5762" s="463" t="s">
        <v>3396</v>
      </c>
      <c r="H5762" s="535">
        <v>900000</v>
      </c>
      <c r="I5762" s="464">
        <v>900000</v>
      </c>
      <c r="J5762" s="463" t="s">
        <v>3377</v>
      </c>
      <c r="K5762" s="465" t="s">
        <v>1729</v>
      </c>
      <c r="L5762" s="494">
        <v>50</v>
      </c>
      <c r="P5762" s="271"/>
      <c r="Q5762" s="271"/>
      <c r="R5762" s="271"/>
      <c r="S5762" s="271"/>
      <c r="T5762" s="271"/>
    </row>
    <row r="5763" spans="2:20" ht="30" hidden="1" customHeight="1">
      <c r="B5763" s="439"/>
      <c r="C5763" s="460" t="s">
        <v>1730</v>
      </c>
      <c r="D5763" s="461" t="s">
        <v>3397</v>
      </c>
      <c r="E5763" s="647"/>
      <c r="F5763" s="462">
        <v>869000004434</v>
      </c>
      <c r="G5763" s="463" t="s">
        <v>3398</v>
      </c>
      <c r="H5763" s="535">
        <v>800000</v>
      </c>
      <c r="I5763" s="464">
        <v>800000</v>
      </c>
      <c r="J5763" s="463" t="s">
        <v>3377</v>
      </c>
      <c r="K5763" s="465" t="s">
        <v>1729</v>
      </c>
      <c r="L5763" s="494">
        <v>60</v>
      </c>
      <c r="P5763" s="271"/>
      <c r="Q5763" s="271"/>
      <c r="R5763" s="271"/>
      <c r="S5763" s="271"/>
      <c r="T5763" s="271"/>
    </row>
    <row r="5764" spans="2:20" ht="30" hidden="1" customHeight="1">
      <c r="B5764" s="439"/>
      <c r="C5764" s="460" t="s">
        <v>1730</v>
      </c>
      <c r="D5764" s="461" t="s">
        <v>3397</v>
      </c>
      <c r="E5764" s="647"/>
      <c r="F5764" s="462">
        <v>869000004435</v>
      </c>
      <c r="G5764" s="463" t="s">
        <v>3399</v>
      </c>
      <c r="H5764" s="535">
        <v>800000</v>
      </c>
      <c r="I5764" s="464">
        <v>800000</v>
      </c>
      <c r="J5764" s="463" t="s">
        <v>3377</v>
      </c>
      <c r="K5764" s="465" t="s">
        <v>1729</v>
      </c>
      <c r="L5764" s="494">
        <v>60</v>
      </c>
      <c r="P5764" s="271"/>
      <c r="Q5764" s="271"/>
      <c r="R5764" s="271"/>
      <c r="S5764" s="271"/>
      <c r="T5764" s="271"/>
    </row>
    <row r="5765" spans="2:20" ht="30" hidden="1" customHeight="1">
      <c r="B5765" s="439"/>
      <c r="C5765" s="460" t="s">
        <v>1730</v>
      </c>
      <c r="D5765" s="461" t="s">
        <v>3397</v>
      </c>
      <c r="E5765" s="647"/>
      <c r="F5765" s="462">
        <v>869000004436</v>
      </c>
      <c r="G5765" s="463" t="s">
        <v>3400</v>
      </c>
      <c r="H5765" s="535">
        <v>800000</v>
      </c>
      <c r="I5765" s="464">
        <v>800000</v>
      </c>
      <c r="J5765" s="463" t="s">
        <v>3377</v>
      </c>
      <c r="K5765" s="465" t="s">
        <v>1729</v>
      </c>
      <c r="L5765" s="494">
        <v>60</v>
      </c>
      <c r="P5765" s="271"/>
      <c r="Q5765" s="271"/>
      <c r="R5765" s="271"/>
      <c r="S5765" s="271"/>
      <c r="T5765" s="271"/>
    </row>
    <row r="5766" spans="2:20" ht="30" hidden="1" customHeight="1">
      <c r="B5766" s="439"/>
      <c r="C5766" s="460" t="s">
        <v>1730</v>
      </c>
      <c r="D5766" s="461" t="s">
        <v>3397</v>
      </c>
      <c r="E5766" s="647"/>
      <c r="F5766" s="462">
        <v>869000004437</v>
      </c>
      <c r="G5766" s="463" t="s">
        <v>3401</v>
      </c>
      <c r="H5766" s="535">
        <v>800000</v>
      </c>
      <c r="I5766" s="464">
        <v>800000</v>
      </c>
      <c r="J5766" s="463" t="s">
        <v>3377</v>
      </c>
      <c r="K5766" s="465" t="s">
        <v>1729</v>
      </c>
      <c r="L5766" s="494">
        <v>60</v>
      </c>
      <c r="P5766" s="271"/>
      <c r="Q5766" s="271"/>
      <c r="R5766" s="271"/>
      <c r="S5766" s="271"/>
      <c r="T5766" s="271"/>
    </row>
    <row r="5767" spans="2:20" ht="30" hidden="1" customHeight="1">
      <c r="B5767" s="439"/>
      <c r="C5767" s="460" t="s">
        <v>1730</v>
      </c>
      <c r="D5767" s="461" t="s">
        <v>3397</v>
      </c>
      <c r="E5767" s="647"/>
      <c r="F5767" s="462">
        <v>869000004438</v>
      </c>
      <c r="G5767" s="463" t="s">
        <v>3402</v>
      </c>
      <c r="H5767" s="535">
        <v>800000</v>
      </c>
      <c r="I5767" s="464">
        <v>800000</v>
      </c>
      <c r="J5767" s="463" t="s">
        <v>3377</v>
      </c>
      <c r="K5767" s="465" t="s">
        <v>1729</v>
      </c>
      <c r="L5767" s="494">
        <v>60</v>
      </c>
      <c r="P5767" s="271"/>
      <c r="Q5767" s="271"/>
      <c r="R5767" s="271"/>
      <c r="S5767" s="271"/>
      <c r="T5767" s="271"/>
    </row>
    <row r="5768" spans="2:20" ht="30" hidden="1" customHeight="1">
      <c r="B5768" s="439"/>
      <c r="C5768" s="460" t="s">
        <v>1730</v>
      </c>
      <c r="D5768" s="461" t="s">
        <v>3397</v>
      </c>
      <c r="E5768" s="647"/>
      <c r="F5768" s="462">
        <v>869000004439</v>
      </c>
      <c r="G5768" s="463" t="s">
        <v>3403</v>
      </c>
      <c r="H5768" s="535">
        <v>800000</v>
      </c>
      <c r="I5768" s="464">
        <v>800000</v>
      </c>
      <c r="J5768" s="463" t="s">
        <v>3377</v>
      </c>
      <c r="K5768" s="465" t="s">
        <v>1729</v>
      </c>
      <c r="L5768" s="494">
        <v>60</v>
      </c>
      <c r="P5768" s="271"/>
      <c r="Q5768" s="271"/>
      <c r="R5768" s="271"/>
      <c r="S5768" s="271"/>
      <c r="T5768" s="271"/>
    </row>
    <row r="5769" spans="2:20" ht="30" hidden="1" customHeight="1">
      <c r="B5769" s="439"/>
      <c r="C5769" s="460" t="s">
        <v>1730</v>
      </c>
      <c r="D5769" s="461" t="s">
        <v>3404</v>
      </c>
      <c r="E5769" s="647"/>
      <c r="F5769" s="462">
        <v>869000004440</v>
      </c>
      <c r="G5769" s="463" t="s">
        <v>3405</v>
      </c>
      <c r="H5769" s="535">
        <v>1000000</v>
      </c>
      <c r="I5769" s="464">
        <v>1000000</v>
      </c>
      <c r="J5769" s="463" t="s">
        <v>3377</v>
      </c>
      <c r="K5769" s="465" t="s">
        <v>1729</v>
      </c>
      <c r="L5769" s="494">
        <v>60</v>
      </c>
      <c r="P5769" s="271"/>
      <c r="Q5769" s="271"/>
      <c r="R5769" s="271"/>
      <c r="S5769" s="271"/>
      <c r="T5769" s="271"/>
    </row>
    <row r="5770" spans="2:20" ht="30" hidden="1" customHeight="1">
      <c r="B5770" s="439"/>
      <c r="C5770" s="460" t="s">
        <v>1730</v>
      </c>
      <c r="D5770" s="461" t="s">
        <v>1728</v>
      </c>
      <c r="E5770" s="647"/>
      <c r="F5770" s="462">
        <v>869000004441</v>
      </c>
      <c r="G5770" s="463" t="s">
        <v>3406</v>
      </c>
      <c r="H5770" s="535">
        <v>389900</v>
      </c>
      <c r="I5770" s="464">
        <v>389900</v>
      </c>
      <c r="J5770" s="463" t="s">
        <v>3377</v>
      </c>
      <c r="K5770" s="465" t="s">
        <v>1729</v>
      </c>
      <c r="L5770" s="494">
        <v>17.5</v>
      </c>
      <c r="P5770" s="271"/>
      <c r="Q5770" s="271"/>
      <c r="R5770" s="271"/>
      <c r="S5770" s="271"/>
      <c r="T5770" s="271"/>
    </row>
    <row r="5771" spans="2:20" ht="30" hidden="1" customHeight="1">
      <c r="B5771" s="439"/>
      <c r="C5771" s="460" t="s">
        <v>1730</v>
      </c>
      <c r="D5771" s="461" t="s">
        <v>3375</v>
      </c>
      <c r="E5771" s="647"/>
      <c r="F5771" s="462">
        <v>869000004514</v>
      </c>
      <c r="G5771" s="463" t="s">
        <v>3407</v>
      </c>
      <c r="H5771" s="535">
        <v>874547.19999999995</v>
      </c>
      <c r="I5771" s="464">
        <v>874547.19999999995</v>
      </c>
      <c r="J5771" s="463" t="s">
        <v>3377</v>
      </c>
      <c r="K5771" s="465" t="s">
        <v>1729</v>
      </c>
      <c r="L5771" s="494">
        <v>60</v>
      </c>
      <c r="P5771" s="271"/>
      <c r="Q5771" s="271"/>
      <c r="R5771" s="271"/>
      <c r="S5771" s="271"/>
      <c r="T5771" s="271"/>
    </row>
    <row r="5772" spans="2:20" ht="30" hidden="1" customHeight="1">
      <c r="B5772" s="439"/>
      <c r="C5772" s="460" t="s">
        <v>1730</v>
      </c>
      <c r="D5772" s="461" t="s">
        <v>3408</v>
      </c>
      <c r="E5772" s="647"/>
      <c r="F5772" s="462">
        <v>869000040910</v>
      </c>
      <c r="G5772" s="463" t="s">
        <v>3409</v>
      </c>
      <c r="H5772" s="535">
        <v>160000</v>
      </c>
      <c r="I5772" s="464">
        <v>160000</v>
      </c>
      <c r="J5772" s="463" t="s">
        <v>3377</v>
      </c>
      <c r="K5772" s="465" t="s">
        <v>1729</v>
      </c>
      <c r="L5772" s="494">
        <v>70</v>
      </c>
      <c r="P5772" s="271"/>
      <c r="Q5772" s="271"/>
      <c r="R5772" s="271"/>
      <c r="S5772" s="271"/>
      <c r="T5772" s="271"/>
    </row>
    <row r="5773" spans="2:20" ht="30" hidden="1" customHeight="1">
      <c r="B5773" s="439"/>
      <c r="C5773" s="460" t="s">
        <v>1730</v>
      </c>
      <c r="D5773" s="461" t="s">
        <v>3410</v>
      </c>
      <c r="E5773" s="647"/>
      <c r="F5773" s="462">
        <v>869000040911</v>
      </c>
      <c r="G5773" s="463" t="s">
        <v>3411</v>
      </c>
      <c r="H5773" s="535">
        <v>350000</v>
      </c>
      <c r="I5773" s="464">
        <v>350000</v>
      </c>
      <c r="J5773" s="463" t="s">
        <v>3377</v>
      </c>
      <c r="K5773" s="465" t="s">
        <v>1729</v>
      </c>
      <c r="L5773" s="494">
        <v>70</v>
      </c>
      <c r="P5773" s="271"/>
      <c r="Q5773" s="271"/>
      <c r="R5773" s="271"/>
      <c r="S5773" s="271"/>
      <c r="T5773" s="271"/>
    </row>
    <row r="5774" spans="2:20" ht="30" hidden="1" customHeight="1">
      <c r="B5774" s="439"/>
      <c r="C5774" s="460" t="s">
        <v>1730</v>
      </c>
      <c r="D5774" s="461" t="s">
        <v>3412</v>
      </c>
      <c r="E5774" s="647"/>
      <c r="F5774" s="462">
        <v>869000040913</v>
      </c>
      <c r="G5774" s="463" t="s">
        <v>3413</v>
      </c>
      <c r="H5774" s="535">
        <v>800000</v>
      </c>
      <c r="I5774" s="464">
        <v>800000</v>
      </c>
      <c r="J5774" s="463" t="s">
        <v>3377</v>
      </c>
      <c r="K5774" s="465" t="s">
        <v>1729</v>
      </c>
      <c r="L5774" s="494">
        <v>70</v>
      </c>
      <c r="P5774" s="271"/>
      <c r="Q5774" s="271"/>
      <c r="R5774" s="271"/>
      <c r="S5774" s="271"/>
      <c r="T5774" s="271"/>
    </row>
    <row r="5775" spans="2:20" ht="30" hidden="1" customHeight="1">
      <c r="B5775" s="439"/>
      <c r="C5775" s="460" t="s">
        <v>1730</v>
      </c>
      <c r="D5775" s="461" t="s">
        <v>3414</v>
      </c>
      <c r="E5775" s="647"/>
      <c r="F5775" s="462">
        <v>869000068867</v>
      </c>
      <c r="G5775" s="463" t="s">
        <v>3415</v>
      </c>
      <c r="H5775" s="535">
        <v>270000</v>
      </c>
      <c r="I5775" s="464">
        <v>270000</v>
      </c>
      <c r="J5775" s="463" t="s">
        <v>3377</v>
      </c>
      <c r="K5775" s="465" t="s">
        <v>1729</v>
      </c>
      <c r="L5775" s="494">
        <v>30.6</v>
      </c>
      <c r="P5775" s="271"/>
      <c r="Q5775" s="271"/>
      <c r="R5775" s="271"/>
      <c r="S5775" s="271"/>
      <c r="T5775" s="271"/>
    </row>
    <row r="5776" spans="2:20" ht="30" hidden="1" customHeight="1">
      <c r="B5776" s="439"/>
      <c r="C5776" s="460" t="s">
        <v>1730</v>
      </c>
      <c r="D5776" s="461" t="s">
        <v>3414</v>
      </c>
      <c r="E5776" s="647"/>
      <c r="F5776" s="462">
        <v>869000069525</v>
      </c>
      <c r="G5776" s="463" t="s">
        <v>3416</v>
      </c>
      <c r="H5776" s="535">
        <v>270000</v>
      </c>
      <c r="I5776" s="464">
        <v>270000</v>
      </c>
      <c r="J5776" s="463" t="s">
        <v>3377</v>
      </c>
      <c r="K5776" s="465" t="s">
        <v>1729</v>
      </c>
      <c r="L5776" s="494">
        <v>30.6</v>
      </c>
      <c r="P5776" s="271"/>
      <c r="Q5776" s="271"/>
      <c r="R5776" s="271"/>
      <c r="S5776" s="271"/>
      <c r="T5776" s="271"/>
    </row>
    <row r="5777" spans="2:20" ht="30" hidden="1" customHeight="1">
      <c r="B5777" s="439"/>
      <c r="C5777" s="460" t="s">
        <v>1730</v>
      </c>
      <c r="D5777" s="461" t="s">
        <v>3414</v>
      </c>
      <c r="E5777" s="647"/>
      <c r="F5777" s="462">
        <v>869000069526</v>
      </c>
      <c r="G5777" s="463" t="s">
        <v>3417</v>
      </c>
      <c r="H5777" s="535">
        <v>270000</v>
      </c>
      <c r="I5777" s="464">
        <v>270000</v>
      </c>
      <c r="J5777" s="463" t="s">
        <v>3377</v>
      </c>
      <c r="K5777" s="465" t="s">
        <v>1729</v>
      </c>
      <c r="L5777" s="494">
        <v>30.6</v>
      </c>
      <c r="P5777" s="271"/>
      <c r="Q5777" s="271"/>
      <c r="R5777" s="271"/>
      <c r="S5777" s="271"/>
      <c r="T5777" s="271"/>
    </row>
    <row r="5778" spans="2:20" ht="30" hidden="1" customHeight="1">
      <c r="B5778" s="439"/>
      <c r="C5778" s="460" t="s">
        <v>1730</v>
      </c>
      <c r="D5778" s="461" t="s">
        <v>3418</v>
      </c>
      <c r="E5778" s="647"/>
      <c r="F5778" s="462">
        <v>869000072916</v>
      </c>
      <c r="G5778" s="463" t="s">
        <v>3419</v>
      </c>
      <c r="H5778" s="535">
        <v>382367</v>
      </c>
      <c r="I5778" s="464">
        <v>382367</v>
      </c>
      <c r="J5778" s="463" t="s">
        <v>3377</v>
      </c>
      <c r="K5778" s="465" t="s">
        <v>1729</v>
      </c>
      <c r="L5778" s="494">
        <v>3.1</v>
      </c>
      <c r="P5778" s="271"/>
      <c r="Q5778" s="271"/>
      <c r="R5778" s="271"/>
      <c r="S5778" s="271"/>
      <c r="T5778" s="271"/>
    </row>
    <row r="5779" spans="2:20" ht="30" hidden="1" customHeight="1">
      <c r="B5779" s="439"/>
      <c r="C5779" s="460" t="s">
        <v>1730</v>
      </c>
      <c r="D5779" s="461" t="s">
        <v>3420</v>
      </c>
      <c r="E5779" s="647"/>
      <c r="F5779" s="462">
        <v>869000104449</v>
      </c>
      <c r="G5779" s="463" t="s">
        <v>3421</v>
      </c>
      <c r="H5779" s="535">
        <v>1200000</v>
      </c>
      <c r="I5779" s="464">
        <v>1200000</v>
      </c>
      <c r="J5779" s="463" t="s">
        <v>3377</v>
      </c>
      <c r="K5779" s="465" t="s">
        <v>1729</v>
      </c>
      <c r="L5779" s="494">
        <v>60</v>
      </c>
      <c r="P5779" s="271"/>
      <c r="Q5779" s="271"/>
      <c r="R5779" s="271"/>
      <c r="S5779" s="271"/>
      <c r="T5779" s="271"/>
    </row>
    <row r="5780" spans="2:20" ht="30" hidden="1" customHeight="1">
      <c r="B5780" s="439"/>
      <c r="C5780" s="460" t="s">
        <v>1730</v>
      </c>
      <c r="D5780" s="461" t="s">
        <v>3420</v>
      </c>
      <c r="E5780" s="647"/>
      <c r="F5780" s="462">
        <v>869000104450</v>
      </c>
      <c r="G5780" s="463" t="s">
        <v>3422</v>
      </c>
      <c r="H5780" s="535">
        <v>1200000</v>
      </c>
      <c r="I5780" s="464">
        <v>1200000</v>
      </c>
      <c r="J5780" s="463" t="s">
        <v>3377</v>
      </c>
      <c r="K5780" s="465" t="s">
        <v>1729</v>
      </c>
      <c r="L5780" s="494">
        <v>60</v>
      </c>
      <c r="P5780" s="271"/>
      <c r="Q5780" s="271"/>
      <c r="R5780" s="271"/>
      <c r="S5780" s="271"/>
      <c r="T5780" s="271"/>
    </row>
    <row r="5781" spans="2:20" ht="30" hidden="1" customHeight="1">
      <c r="B5781" s="439"/>
      <c r="C5781" s="460" t="s">
        <v>1730</v>
      </c>
      <c r="D5781" s="461" t="s">
        <v>3420</v>
      </c>
      <c r="E5781" s="647"/>
      <c r="F5781" s="462">
        <v>869000104451</v>
      </c>
      <c r="G5781" s="463" t="s">
        <v>3423</v>
      </c>
      <c r="H5781" s="535">
        <v>1200000</v>
      </c>
      <c r="I5781" s="464">
        <v>1200000</v>
      </c>
      <c r="J5781" s="463" t="s">
        <v>3377</v>
      </c>
      <c r="K5781" s="465" t="s">
        <v>1729</v>
      </c>
      <c r="L5781" s="494">
        <v>60</v>
      </c>
      <c r="P5781" s="271"/>
      <c r="Q5781" s="271"/>
      <c r="R5781" s="271"/>
      <c r="S5781" s="271"/>
      <c r="T5781" s="271"/>
    </row>
    <row r="5782" spans="2:20" ht="30" hidden="1" customHeight="1">
      <c r="B5782" s="439"/>
      <c r="C5782" s="460" t="s">
        <v>1730</v>
      </c>
      <c r="D5782" s="461" t="s">
        <v>3424</v>
      </c>
      <c r="E5782" s="647"/>
      <c r="F5782" s="462">
        <v>869000001744</v>
      </c>
      <c r="G5782" s="463" t="s">
        <v>3425</v>
      </c>
      <c r="H5782" s="535">
        <v>1299000</v>
      </c>
      <c r="I5782" s="464">
        <v>1299000</v>
      </c>
      <c r="J5782" s="463" t="s">
        <v>3377</v>
      </c>
      <c r="K5782" s="465" t="s">
        <v>1729</v>
      </c>
      <c r="L5782" s="494">
        <v>0.61899999999999999</v>
      </c>
      <c r="P5782" s="271"/>
      <c r="Q5782" s="271"/>
      <c r="R5782" s="271"/>
      <c r="S5782" s="271"/>
      <c r="T5782" s="271"/>
    </row>
    <row r="5783" spans="2:20" ht="30" hidden="1" customHeight="1">
      <c r="B5783" s="439"/>
      <c r="C5783" s="460" t="s">
        <v>1730</v>
      </c>
      <c r="D5783" s="461" t="s">
        <v>3426</v>
      </c>
      <c r="E5783" s="647"/>
      <c r="F5783" s="462">
        <v>869000001745</v>
      </c>
      <c r="G5783" s="463" t="s">
        <v>3427</v>
      </c>
      <c r="H5783" s="535">
        <v>841415</v>
      </c>
      <c r="I5783" s="464">
        <v>841415</v>
      </c>
      <c r="J5783" s="463" t="s">
        <v>3377</v>
      </c>
      <c r="K5783" s="465" t="s">
        <v>1729</v>
      </c>
      <c r="L5783" s="494">
        <v>6.8</v>
      </c>
      <c r="P5783" s="271"/>
      <c r="Q5783" s="271"/>
      <c r="R5783" s="271"/>
      <c r="S5783" s="271"/>
      <c r="T5783" s="271"/>
    </row>
    <row r="5784" spans="2:20" ht="30" hidden="1" customHeight="1">
      <c r="B5784" s="439"/>
      <c r="C5784" s="460" t="s">
        <v>1730</v>
      </c>
      <c r="D5784" s="461" t="s">
        <v>3428</v>
      </c>
      <c r="E5784" s="647"/>
      <c r="F5784" s="462">
        <v>869000001747</v>
      </c>
      <c r="G5784" s="463" t="s">
        <v>3429</v>
      </c>
      <c r="H5784" s="535">
        <v>999000</v>
      </c>
      <c r="I5784" s="464">
        <v>999000</v>
      </c>
      <c r="J5784" s="463" t="s">
        <v>3377</v>
      </c>
      <c r="K5784" s="465" t="s">
        <v>1729</v>
      </c>
      <c r="L5784" s="494">
        <v>6.8</v>
      </c>
      <c r="P5784" s="271"/>
      <c r="Q5784" s="271"/>
      <c r="R5784" s="271"/>
      <c r="S5784" s="271"/>
      <c r="T5784" s="271"/>
    </row>
    <row r="5785" spans="2:20" ht="30" hidden="1" customHeight="1">
      <c r="B5785" s="439"/>
      <c r="C5785" s="460" t="s">
        <v>1730</v>
      </c>
      <c r="D5785" s="461" t="s">
        <v>1728</v>
      </c>
      <c r="E5785" s="647"/>
      <c r="F5785" s="462">
        <v>869000005624</v>
      </c>
      <c r="G5785" s="463" t="s">
        <v>3430</v>
      </c>
      <c r="H5785" s="535">
        <v>1079900</v>
      </c>
      <c r="I5785" s="464">
        <v>1079900</v>
      </c>
      <c r="J5785" s="463" t="s">
        <v>3377</v>
      </c>
      <c r="K5785" s="465" t="s">
        <v>1729</v>
      </c>
      <c r="L5785" s="494">
        <v>6.8</v>
      </c>
      <c r="P5785" s="271"/>
      <c r="Q5785" s="271"/>
      <c r="R5785" s="271"/>
      <c r="S5785" s="271"/>
      <c r="T5785" s="271"/>
    </row>
    <row r="5786" spans="2:20" ht="30" hidden="1" customHeight="1">
      <c r="B5786" s="439"/>
      <c r="C5786" s="460" t="s">
        <v>1730</v>
      </c>
      <c r="D5786" s="461" t="s">
        <v>1728</v>
      </c>
      <c r="E5786" s="647"/>
      <c r="F5786" s="462">
        <v>869000005625</v>
      </c>
      <c r="G5786" s="463" t="s">
        <v>3431</v>
      </c>
      <c r="H5786" s="535">
        <v>1079900</v>
      </c>
      <c r="I5786" s="464">
        <v>1079900</v>
      </c>
      <c r="J5786" s="463" t="s">
        <v>3377</v>
      </c>
      <c r="K5786" s="465" t="s">
        <v>1729</v>
      </c>
      <c r="L5786" s="494">
        <v>6.8</v>
      </c>
      <c r="P5786" s="271"/>
      <c r="Q5786" s="271"/>
      <c r="R5786" s="271"/>
      <c r="S5786" s="271"/>
      <c r="T5786" s="271"/>
    </row>
    <row r="5787" spans="2:20" ht="30" hidden="1" customHeight="1">
      <c r="B5787" s="439"/>
      <c r="C5787" s="460" t="s">
        <v>1730</v>
      </c>
      <c r="D5787" s="461" t="s">
        <v>1728</v>
      </c>
      <c r="E5787" s="647"/>
      <c r="F5787" s="462">
        <v>869000005626</v>
      </c>
      <c r="G5787" s="463" t="s">
        <v>3432</v>
      </c>
      <c r="H5787" s="535">
        <v>1079900</v>
      </c>
      <c r="I5787" s="464">
        <v>1079900</v>
      </c>
      <c r="J5787" s="463" t="s">
        <v>3377</v>
      </c>
      <c r="K5787" s="465" t="s">
        <v>1729</v>
      </c>
      <c r="L5787" s="494">
        <v>6.3</v>
      </c>
      <c r="P5787" s="271"/>
      <c r="Q5787" s="271"/>
      <c r="R5787" s="271"/>
      <c r="S5787" s="271"/>
      <c r="T5787" s="271"/>
    </row>
    <row r="5788" spans="2:20" ht="15" hidden="1" customHeight="1">
      <c r="B5788" s="439"/>
      <c r="C5788" s="460" t="s">
        <v>1730</v>
      </c>
      <c r="D5788" s="461" t="s">
        <v>3433</v>
      </c>
      <c r="E5788" s="647"/>
      <c r="F5788" s="462">
        <v>869000000911</v>
      </c>
      <c r="G5788" s="463" t="s">
        <v>3434</v>
      </c>
      <c r="H5788" s="535">
        <v>159870</v>
      </c>
      <c r="I5788" s="464">
        <v>159870</v>
      </c>
      <c r="J5788" s="463" t="s">
        <v>3377</v>
      </c>
      <c r="K5788" s="465" t="s">
        <v>1709</v>
      </c>
      <c r="L5788" s="494">
        <v>150</v>
      </c>
      <c r="P5788" s="271"/>
      <c r="Q5788" s="271"/>
      <c r="R5788" s="271"/>
      <c r="S5788" s="271"/>
      <c r="T5788" s="271"/>
    </row>
    <row r="5789" spans="2:20" ht="15" hidden="1" customHeight="1">
      <c r="B5789" s="439"/>
      <c r="C5789" s="460" t="s">
        <v>1730</v>
      </c>
      <c r="D5789" s="461" t="s">
        <v>3435</v>
      </c>
      <c r="E5789" s="647"/>
      <c r="F5789" s="462">
        <v>869000001666</v>
      </c>
      <c r="G5789" s="463" t="s">
        <v>3436</v>
      </c>
      <c r="H5789" s="535">
        <v>100000</v>
      </c>
      <c r="I5789" s="464">
        <v>100000</v>
      </c>
      <c r="J5789" s="463" t="s">
        <v>3377</v>
      </c>
      <c r="K5789" s="465" t="s">
        <v>1709</v>
      </c>
      <c r="L5789" s="494">
        <v>168</v>
      </c>
      <c r="P5789" s="271"/>
      <c r="Q5789" s="271"/>
      <c r="R5789" s="271"/>
      <c r="S5789" s="271"/>
      <c r="T5789" s="271"/>
    </row>
    <row r="5790" spans="2:20" ht="15" hidden="1" customHeight="1">
      <c r="B5790" s="439"/>
      <c r="C5790" s="460" t="s">
        <v>1730</v>
      </c>
      <c r="D5790" s="461" t="s">
        <v>3437</v>
      </c>
      <c r="E5790" s="647"/>
      <c r="F5790" s="462">
        <v>869000001708</v>
      </c>
      <c r="G5790" s="463" t="s">
        <v>3438</v>
      </c>
      <c r="H5790" s="535">
        <v>70000</v>
      </c>
      <c r="I5790" s="464">
        <v>70000</v>
      </c>
      <c r="J5790" s="463" t="s">
        <v>3377</v>
      </c>
      <c r="K5790" s="465" t="s">
        <v>1709</v>
      </c>
      <c r="L5790" s="494">
        <v>50</v>
      </c>
      <c r="P5790" s="271"/>
      <c r="Q5790" s="271"/>
      <c r="R5790" s="271"/>
      <c r="S5790" s="271"/>
      <c r="T5790" s="271"/>
    </row>
    <row r="5791" spans="2:20" ht="15" hidden="1" customHeight="1">
      <c r="B5791" s="439"/>
      <c r="C5791" s="460" t="s">
        <v>1730</v>
      </c>
      <c r="D5791" s="461" t="s">
        <v>3439</v>
      </c>
      <c r="E5791" s="647"/>
      <c r="F5791" s="462">
        <v>869000003376</v>
      </c>
      <c r="G5791" s="463" t="s">
        <v>3440</v>
      </c>
      <c r="H5791" s="535">
        <v>165607.47</v>
      </c>
      <c r="I5791" s="464">
        <v>165607.47</v>
      </c>
      <c r="J5791" s="463" t="s">
        <v>3377</v>
      </c>
      <c r="K5791" s="465" t="s">
        <v>1709</v>
      </c>
      <c r="L5791" s="494">
        <v>40</v>
      </c>
      <c r="P5791" s="271"/>
      <c r="Q5791" s="271"/>
      <c r="R5791" s="271"/>
      <c r="S5791" s="271"/>
      <c r="T5791" s="271"/>
    </row>
    <row r="5792" spans="2:20" ht="15" hidden="1" customHeight="1">
      <c r="B5792" s="439"/>
      <c r="C5792" s="460" t="s">
        <v>1730</v>
      </c>
      <c r="D5792" s="461" t="s">
        <v>3439</v>
      </c>
      <c r="E5792" s="647"/>
      <c r="F5792" s="462">
        <v>869000003378</v>
      </c>
      <c r="G5792" s="463" t="s">
        <v>3441</v>
      </c>
      <c r="H5792" s="535">
        <v>165607.48000000001</v>
      </c>
      <c r="I5792" s="464">
        <v>165607.48000000001</v>
      </c>
      <c r="J5792" s="463" t="s">
        <v>3377</v>
      </c>
      <c r="K5792" s="465" t="s">
        <v>1709</v>
      </c>
      <c r="L5792" s="494">
        <v>40</v>
      </c>
      <c r="P5792" s="271"/>
      <c r="Q5792" s="271"/>
      <c r="R5792" s="271"/>
      <c r="S5792" s="271"/>
      <c r="T5792" s="271"/>
    </row>
    <row r="5793" spans="2:20" ht="15" hidden="1" customHeight="1">
      <c r="B5793" s="439"/>
      <c r="C5793" s="460" t="s">
        <v>1730</v>
      </c>
      <c r="D5793" s="461" t="s">
        <v>3439</v>
      </c>
      <c r="E5793" s="647"/>
      <c r="F5793" s="462">
        <v>869000003380</v>
      </c>
      <c r="G5793" s="463" t="s">
        <v>3442</v>
      </c>
      <c r="H5793" s="535">
        <v>165607.47</v>
      </c>
      <c r="I5793" s="464">
        <v>165607.47</v>
      </c>
      <c r="J5793" s="463" t="s">
        <v>3377</v>
      </c>
      <c r="K5793" s="465" t="s">
        <v>1709</v>
      </c>
      <c r="L5793" s="494">
        <v>40</v>
      </c>
      <c r="P5793" s="271"/>
      <c r="Q5793" s="271"/>
      <c r="R5793" s="271"/>
      <c r="S5793" s="271"/>
      <c r="T5793" s="271"/>
    </row>
    <row r="5794" spans="2:20" ht="15" hidden="1" customHeight="1">
      <c r="B5794" s="439"/>
      <c r="C5794" s="460" t="s">
        <v>1730</v>
      </c>
      <c r="D5794" s="461" t="s">
        <v>3439</v>
      </c>
      <c r="E5794" s="647"/>
      <c r="F5794" s="462">
        <v>869000003382</v>
      </c>
      <c r="G5794" s="463" t="s">
        <v>3443</v>
      </c>
      <c r="H5794" s="535">
        <v>165607.48000000001</v>
      </c>
      <c r="I5794" s="464">
        <v>165607.48000000001</v>
      </c>
      <c r="J5794" s="463" t="s">
        <v>3377</v>
      </c>
      <c r="K5794" s="465" t="s">
        <v>1709</v>
      </c>
      <c r="L5794" s="494">
        <v>40</v>
      </c>
      <c r="P5794" s="271"/>
      <c r="Q5794" s="271"/>
      <c r="R5794" s="271"/>
      <c r="S5794" s="271"/>
      <c r="T5794" s="271"/>
    </row>
    <row r="5795" spans="2:20" ht="15" hidden="1" customHeight="1">
      <c r="B5795" s="439"/>
      <c r="C5795" s="460" t="s">
        <v>1730</v>
      </c>
      <c r="D5795" s="461" t="s">
        <v>3439</v>
      </c>
      <c r="E5795" s="647"/>
      <c r="F5795" s="462">
        <v>869000003385</v>
      </c>
      <c r="G5795" s="463" t="s">
        <v>3444</v>
      </c>
      <c r="H5795" s="535">
        <v>165607.47</v>
      </c>
      <c r="I5795" s="464">
        <v>165607.47</v>
      </c>
      <c r="J5795" s="463" t="s">
        <v>3377</v>
      </c>
      <c r="K5795" s="465" t="s">
        <v>1709</v>
      </c>
      <c r="L5795" s="494">
        <v>40</v>
      </c>
      <c r="P5795" s="271"/>
      <c r="Q5795" s="271"/>
      <c r="R5795" s="271"/>
      <c r="S5795" s="271"/>
      <c r="T5795" s="271"/>
    </row>
    <row r="5796" spans="2:20" ht="15" hidden="1" customHeight="1">
      <c r="B5796" s="439"/>
      <c r="C5796" s="460" t="s">
        <v>1730</v>
      </c>
      <c r="D5796" s="461" t="s">
        <v>3439</v>
      </c>
      <c r="E5796" s="647"/>
      <c r="F5796" s="462">
        <v>869000003386</v>
      </c>
      <c r="G5796" s="463" t="s">
        <v>3445</v>
      </c>
      <c r="H5796" s="535">
        <v>165607.48000000001</v>
      </c>
      <c r="I5796" s="464">
        <v>165607.48000000001</v>
      </c>
      <c r="J5796" s="463" t="s">
        <v>3377</v>
      </c>
      <c r="K5796" s="465" t="s">
        <v>1709</v>
      </c>
      <c r="L5796" s="494">
        <v>40</v>
      </c>
      <c r="P5796" s="271"/>
      <c r="Q5796" s="271"/>
      <c r="R5796" s="271"/>
      <c r="S5796" s="271"/>
      <c r="T5796" s="271"/>
    </row>
    <row r="5797" spans="2:20" ht="15" hidden="1" customHeight="1">
      <c r="B5797" s="439"/>
      <c r="C5797" s="460" t="s">
        <v>1730</v>
      </c>
      <c r="D5797" s="461" t="s">
        <v>1733</v>
      </c>
      <c r="E5797" s="647"/>
      <c r="F5797" s="462">
        <v>869000003452</v>
      </c>
      <c r="G5797" s="463" t="s">
        <v>3446</v>
      </c>
      <c r="H5797" s="535">
        <v>96570.51</v>
      </c>
      <c r="I5797" s="464">
        <v>96570.51</v>
      </c>
      <c r="J5797" s="463" t="s">
        <v>3377</v>
      </c>
      <c r="K5797" s="465" t="s">
        <v>1709</v>
      </c>
      <c r="L5797" s="494">
        <v>15</v>
      </c>
      <c r="P5797" s="271"/>
      <c r="Q5797" s="271"/>
      <c r="R5797" s="271"/>
      <c r="S5797" s="271"/>
      <c r="T5797" s="271"/>
    </row>
    <row r="5798" spans="2:20" ht="15" hidden="1" customHeight="1">
      <c r="B5798" s="439"/>
      <c r="C5798" s="460" t="s">
        <v>1730</v>
      </c>
      <c r="D5798" s="461" t="s">
        <v>1733</v>
      </c>
      <c r="E5798" s="647"/>
      <c r="F5798" s="462">
        <v>869000003454</v>
      </c>
      <c r="G5798" s="463" t="s">
        <v>3447</v>
      </c>
      <c r="H5798" s="535">
        <v>96570.52</v>
      </c>
      <c r="I5798" s="464">
        <v>96570.52</v>
      </c>
      <c r="J5798" s="463" t="s">
        <v>3377</v>
      </c>
      <c r="K5798" s="465" t="s">
        <v>1709</v>
      </c>
      <c r="L5798" s="494">
        <v>15</v>
      </c>
      <c r="P5798" s="271"/>
      <c r="Q5798" s="271"/>
      <c r="R5798" s="271"/>
      <c r="S5798" s="271"/>
      <c r="T5798" s="271"/>
    </row>
    <row r="5799" spans="2:20" ht="15" hidden="1" customHeight="1">
      <c r="B5799" s="439"/>
      <c r="C5799" s="460" t="s">
        <v>1730</v>
      </c>
      <c r="D5799" s="461" t="s">
        <v>1733</v>
      </c>
      <c r="E5799" s="647"/>
      <c r="F5799" s="462">
        <v>869000003456</v>
      </c>
      <c r="G5799" s="463" t="s">
        <v>3448</v>
      </c>
      <c r="H5799" s="535">
        <v>96570.51</v>
      </c>
      <c r="I5799" s="464">
        <v>96570.51</v>
      </c>
      <c r="J5799" s="463" t="s">
        <v>3377</v>
      </c>
      <c r="K5799" s="465" t="s">
        <v>1709</v>
      </c>
      <c r="L5799" s="494">
        <v>15</v>
      </c>
      <c r="P5799" s="271"/>
      <c r="Q5799" s="271"/>
      <c r="R5799" s="271"/>
      <c r="S5799" s="271"/>
      <c r="T5799" s="271"/>
    </row>
    <row r="5800" spans="2:20" ht="15" hidden="1" customHeight="1">
      <c r="B5800" s="439"/>
      <c r="C5800" s="460" t="s">
        <v>1730</v>
      </c>
      <c r="D5800" s="461" t="s">
        <v>1733</v>
      </c>
      <c r="E5800" s="647"/>
      <c r="F5800" s="462">
        <v>869000003457</v>
      </c>
      <c r="G5800" s="463" t="s">
        <v>3449</v>
      </c>
      <c r="H5800" s="535">
        <v>96570.52</v>
      </c>
      <c r="I5800" s="464">
        <v>96570.52</v>
      </c>
      <c r="J5800" s="463" t="s">
        <v>3377</v>
      </c>
      <c r="K5800" s="465" t="s">
        <v>1709</v>
      </c>
      <c r="L5800" s="494">
        <v>15</v>
      </c>
      <c r="P5800" s="271"/>
      <c r="Q5800" s="271"/>
      <c r="R5800" s="271"/>
      <c r="S5800" s="271"/>
      <c r="T5800" s="271"/>
    </row>
    <row r="5801" spans="2:20" ht="15" hidden="1" customHeight="1">
      <c r="B5801" s="439"/>
      <c r="C5801" s="460" t="s">
        <v>1730</v>
      </c>
      <c r="D5801" s="461" t="s">
        <v>1733</v>
      </c>
      <c r="E5801" s="647"/>
      <c r="F5801" s="462">
        <v>869000003459</v>
      </c>
      <c r="G5801" s="463" t="s">
        <v>3450</v>
      </c>
      <c r="H5801" s="535">
        <v>96570.51</v>
      </c>
      <c r="I5801" s="464">
        <v>96570.51</v>
      </c>
      <c r="J5801" s="463" t="s">
        <v>3377</v>
      </c>
      <c r="K5801" s="465" t="s">
        <v>1709</v>
      </c>
      <c r="L5801" s="494">
        <v>15</v>
      </c>
      <c r="P5801" s="271"/>
      <c r="Q5801" s="271"/>
      <c r="R5801" s="271"/>
      <c r="S5801" s="271"/>
      <c r="T5801" s="271"/>
    </row>
    <row r="5802" spans="2:20" ht="15" hidden="1" customHeight="1">
      <c r="B5802" s="439"/>
      <c r="C5802" s="460" t="s">
        <v>1730</v>
      </c>
      <c r="D5802" s="461" t="s">
        <v>1733</v>
      </c>
      <c r="E5802" s="647"/>
      <c r="F5802" s="462">
        <v>869000003461</v>
      </c>
      <c r="G5802" s="463" t="s">
        <v>3451</v>
      </c>
      <c r="H5802" s="535">
        <v>96570.52</v>
      </c>
      <c r="I5802" s="464">
        <v>96570.52</v>
      </c>
      <c r="J5802" s="463" t="s">
        <v>3377</v>
      </c>
      <c r="K5802" s="465" t="s">
        <v>1709</v>
      </c>
      <c r="L5802" s="494">
        <v>15</v>
      </c>
      <c r="P5802" s="271"/>
      <c r="Q5802" s="271"/>
      <c r="R5802" s="271"/>
      <c r="S5802" s="271"/>
      <c r="T5802" s="271"/>
    </row>
    <row r="5803" spans="2:20" ht="15" hidden="1" customHeight="1">
      <c r="B5803" s="439"/>
      <c r="C5803" s="460" t="s">
        <v>1730</v>
      </c>
      <c r="D5803" s="461" t="s">
        <v>1733</v>
      </c>
      <c r="E5803" s="647"/>
      <c r="F5803" s="462">
        <v>869000003463</v>
      </c>
      <c r="G5803" s="463" t="s">
        <v>3452</v>
      </c>
      <c r="H5803" s="535">
        <v>96570.51</v>
      </c>
      <c r="I5803" s="464">
        <v>96570.51</v>
      </c>
      <c r="J5803" s="463" t="s">
        <v>3377</v>
      </c>
      <c r="K5803" s="465" t="s">
        <v>1709</v>
      </c>
      <c r="L5803" s="494">
        <v>15</v>
      </c>
      <c r="P5803" s="271"/>
      <c r="Q5803" s="271"/>
      <c r="R5803" s="271"/>
      <c r="S5803" s="271"/>
      <c r="T5803" s="271"/>
    </row>
    <row r="5804" spans="2:20" ht="15" hidden="1" customHeight="1">
      <c r="B5804" s="439"/>
      <c r="C5804" s="460" t="s">
        <v>1730</v>
      </c>
      <c r="D5804" s="461" t="s">
        <v>1733</v>
      </c>
      <c r="E5804" s="647"/>
      <c r="F5804" s="462">
        <v>869000003464</v>
      </c>
      <c r="G5804" s="463" t="s">
        <v>3453</v>
      </c>
      <c r="H5804" s="535">
        <v>96570.52</v>
      </c>
      <c r="I5804" s="464">
        <v>96570.52</v>
      </c>
      <c r="J5804" s="463" t="s">
        <v>3377</v>
      </c>
      <c r="K5804" s="465" t="s">
        <v>1709</v>
      </c>
      <c r="L5804" s="494">
        <v>15</v>
      </c>
      <c r="P5804" s="271"/>
      <c r="Q5804" s="271"/>
      <c r="R5804" s="271"/>
      <c r="S5804" s="271"/>
      <c r="T5804" s="271"/>
    </row>
    <row r="5805" spans="2:20" ht="15" hidden="1" customHeight="1">
      <c r="B5805" s="439"/>
      <c r="C5805" s="460" t="s">
        <v>1730</v>
      </c>
      <c r="D5805" s="461" t="s">
        <v>3454</v>
      </c>
      <c r="E5805" s="647"/>
      <c r="F5805" s="462">
        <v>869000003564</v>
      </c>
      <c r="G5805" s="463" t="s">
        <v>3455</v>
      </c>
      <c r="H5805" s="535">
        <v>348000</v>
      </c>
      <c r="I5805" s="464">
        <v>348000</v>
      </c>
      <c r="J5805" s="463" t="s">
        <v>3377</v>
      </c>
      <c r="K5805" s="465" t="s">
        <v>1709</v>
      </c>
      <c r="L5805" s="494">
        <v>17.7</v>
      </c>
      <c r="P5805" s="271"/>
      <c r="Q5805" s="271"/>
      <c r="R5805" s="271"/>
      <c r="S5805" s="271"/>
      <c r="T5805" s="271"/>
    </row>
    <row r="5806" spans="2:20" ht="15" hidden="1" customHeight="1">
      <c r="B5806" s="439"/>
      <c r="C5806" s="460" t="s">
        <v>1730</v>
      </c>
      <c r="D5806" s="461" t="s">
        <v>3454</v>
      </c>
      <c r="E5806" s="647"/>
      <c r="F5806" s="462">
        <v>869000003569</v>
      </c>
      <c r="G5806" s="463" t="s">
        <v>3456</v>
      </c>
      <c r="H5806" s="535">
        <v>348000</v>
      </c>
      <c r="I5806" s="464">
        <v>348000</v>
      </c>
      <c r="J5806" s="463" t="s">
        <v>3377</v>
      </c>
      <c r="K5806" s="465" t="s">
        <v>1709</v>
      </c>
      <c r="L5806" s="494">
        <v>17.7</v>
      </c>
      <c r="P5806" s="271"/>
      <c r="Q5806" s="271"/>
      <c r="R5806" s="271"/>
      <c r="S5806" s="271"/>
      <c r="T5806" s="271"/>
    </row>
    <row r="5807" spans="2:20" ht="15" hidden="1" customHeight="1">
      <c r="B5807" s="439"/>
      <c r="C5807" s="460" t="s">
        <v>1730</v>
      </c>
      <c r="D5807" s="461" t="s">
        <v>3454</v>
      </c>
      <c r="E5807" s="647"/>
      <c r="F5807" s="462">
        <v>869000003602</v>
      </c>
      <c r="G5807" s="463" t="s">
        <v>3457</v>
      </c>
      <c r="H5807" s="535">
        <v>348000</v>
      </c>
      <c r="I5807" s="464">
        <v>348000</v>
      </c>
      <c r="J5807" s="463" t="s">
        <v>3377</v>
      </c>
      <c r="K5807" s="465" t="s">
        <v>1709</v>
      </c>
      <c r="L5807" s="494">
        <v>17.7</v>
      </c>
      <c r="P5807" s="271"/>
      <c r="Q5807" s="271"/>
      <c r="R5807" s="271"/>
      <c r="S5807" s="271"/>
      <c r="T5807" s="271"/>
    </row>
    <row r="5808" spans="2:20" ht="15" hidden="1" customHeight="1">
      <c r="B5808" s="439"/>
      <c r="C5808" s="460" t="s">
        <v>1730</v>
      </c>
      <c r="D5808" s="461" t="s">
        <v>3454</v>
      </c>
      <c r="E5808" s="647"/>
      <c r="F5808" s="462">
        <v>869000003612</v>
      </c>
      <c r="G5808" s="463" t="s">
        <v>3458</v>
      </c>
      <c r="H5808" s="535">
        <v>348000</v>
      </c>
      <c r="I5808" s="464">
        <v>348000</v>
      </c>
      <c r="J5808" s="463" t="s">
        <v>3377</v>
      </c>
      <c r="K5808" s="465" t="s">
        <v>1709</v>
      </c>
      <c r="L5808" s="494">
        <v>17.7</v>
      </c>
      <c r="P5808" s="271"/>
      <c r="Q5808" s="271"/>
      <c r="R5808" s="271"/>
      <c r="S5808" s="271"/>
      <c r="T5808" s="271"/>
    </row>
    <row r="5809" spans="2:20" ht="15" hidden="1" customHeight="1">
      <c r="B5809" s="439"/>
      <c r="C5809" s="460" t="s">
        <v>1730</v>
      </c>
      <c r="D5809" s="461" t="s">
        <v>3459</v>
      </c>
      <c r="E5809" s="647"/>
      <c r="F5809" s="462">
        <v>869000004397</v>
      </c>
      <c r="G5809" s="463" t="s">
        <v>3460</v>
      </c>
      <c r="H5809" s="535">
        <v>375000</v>
      </c>
      <c r="I5809" s="464">
        <v>375000</v>
      </c>
      <c r="J5809" s="463" t="s">
        <v>3377</v>
      </c>
      <c r="K5809" s="465" t="s">
        <v>1709</v>
      </c>
      <c r="L5809" s="494">
        <v>19.399999999999999</v>
      </c>
      <c r="P5809" s="271"/>
      <c r="Q5809" s="271"/>
      <c r="R5809" s="271"/>
      <c r="S5809" s="271"/>
      <c r="T5809" s="271"/>
    </row>
    <row r="5810" spans="2:20" ht="15" hidden="1" customHeight="1">
      <c r="B5810" s="439"/>
      <c r="C5810" s="460" t="s">
        <v>1730</v>
      </c>
      <c r="D5810" s="461" t="s">
        <v>3459</v>
      </c>
      <c r="E5810" s="647"/>
      <c r="F5810" s="462">
        <v>869000004398</v>
      </c>
      <c r="G5810" s="463" t="s">
        <v>3461</v>
      </c>
      <c r="H5810" s="535">
        <v>375000</v>
      </c>
      <c r="I5810" s="464">
        <v>375000</v>
      </c>
      <c r="J5810" s="463" t="s">
        <v>3377</v>
      </c>
      <c r="K5810" s="465" t="s">
        <v>1709</v>
      </c>
      <c r="L5810" s="494">
        <v>19.399999999999999</v>
      </c>
      <c r="P5810" s="271"/>
      <c r="Q5810" s="271"/>
      <c r="R5810" s="271"/>
      <c r="S5810" s="271"/>
      <c r="T5810" s="271"/>
    </row>
    <row r="5811" spans="2:20" ht="15" hidden="1" customHeight="1">
      <c r="B5811" s="439"/>
      <c r="C5811" s="460" t="s">
        <v>1730</v>
      </c>
      <c r="D5811" s="461" t="s">
        <v>3462</v>
      </c>
      <c r="E5811" s="647"/>
      <c r="F5811" s="462">
        <v>869000004449</v>
      </c>
      <c r="G5811" s="463" t="s">
        <v>3463</v>
      </c>
      <c r="H5811" s="535">
        <v>59398</v>
      </c>
      <c r="I5811" s="464">
        <v>59398</v>
      </c>
      <c r="J5811" s="463" t="s">
        <v>3377</v>
      </c>
      <c r="K5811" s="465" t="s">
        <v>1709</v>
      </c>
      <c r="L5811" s="494">
        <v>100</v>
      </c>
      <c r="P5811" s="271"/>
      <c r="Q5811" s="271"/>
      <c r="R5811" s="271"/>
      <c r="S5811" s="271"/>
      <c r="T5811" s="271"/>
    </row>
    <row r="5812" spans="2:20" ht="15" hidden="1" customHeight="1">
      <c r="B5812" s="439"/>
      <c r="C5812" s="460" t="s">
        <v>1730</v>
      </c>
      <c r="D5812" s="461" t="s">
        <v>3462</v>
      </c>
      <c r="E5812" s="647"/>
      <c r="F5812" s="462">
        <v>869000004450</v>
      </c>
      <c r="G5812" s="463" t="s">
        <v>3464</v>
      </c>
      <c r="H5812" s="535">
        <v>59398</v>
      </c>
      <c r="I5812" s="464">
        <v>59398</v>
      </c>
      <c r="J5812" s="463" t="s">
        <v>3377</v>
      </c>
      <c r="K5812" s="465" t="s">
        <v>1709</v>
      </c>
      <c r="L5812" s="494">
        <v>100</v>
      </c>
      <c r="P5812" s="271"/>
      <c r="Q5812" s="271"/>
      <c r="R5812" s="271"/>
      <c r="S5812" s="271"/>
      <c r="T5812" s="271"/>
    </row>
    <row r="5813" spans="2:20" ht="15" hidden="1" customHeight="1">
      <c r="B5813" s="439"/>
      <c r="C5813" s="460" t="s">
        <v>1730</v>
      </c>
      <c r="D5813" s="461" t="s">
        <v>3462</v>
      </c>
      <c r="E5813" s="647"/>
      <c r="F5813" s="462">
        <v>869000004451</v>
      </c>
      <c r="G5813" s="463" t="s">
        <v>3465</v>
      </c>
      <c r="H5813" s="535">
        <v>59398</v>
      </c>
      <c r="I5813" s="464">
        <v>59398</v>
      </c>
      <c r="J5813" s="463" t="s">
        <v>3377</v>
      </c>
      <c r="K5813" s="465" t="s">
        <v>1709</v>
      </c>
      <c r="L5813" s="494">
        <v>100</v>
      </c>
      <c r="P5813" s="271"/>
      <c r="Q5813" s="271"/>
      <c r="R5813" s="271"/>
      <c r="S5813" s="271"/>
      <c r="T5813" s="271"/>
    </row>
    <row r="5814" spans="2:20" ht="15" hidden="1" customHeight="1">
      <c r="B5814" s="439"/>
      <c r="C5814" s="460" t="s">
        <v>1730</v>
      </c>
      <c r="D5814" s="461" t="s">
        <v>3466</v>
      </c>
      <c r="E5814" s="647"/>
      <c r="F5814" s="462">
        <v>869000004472</v>
      </c>
      <c r="G5814" s="463" t="s">
        <v>3467</v>
      </c>
      <c r="H5814" s="535">
        <v>303000</v>
      </c>
      <c r="I5814" s="464">
        <v>303000</v>
      </c>
      <c r="J5814" s="463" t="s">
        <v>3377</v>
      </c>
      <c r="K5814" s="465" t="s">
        <v>1709</v>
      </c>
      <c r="L5814" s="494">
        <v>17.7</v>
      </c>
      <c r="P5814" s="271"/>
      <c r="Q5814" s="271"/>
      <c r="R5814" s="271"/>
      <c r="S5814" s="271"/>
      <c r="T5814" s="271"/>
    </row>
    <row r="5815" spans="2:20" ht="15" hidden="1" customHeight="1">
      <c r="B5815" s="439"/>
      <c r="C5815" s="460" t="s">
        <v>1730</v>
      </c>
      <c r="D5815" s="461" t="s">
        <v>1733</v>
      </c>
      <c r="E5815" s="647"/>
      <c r="F5815" s="462">
        <v>869000004479</v>
      </c>
      <c r="G5815" s="463" t="s">
        <v>3468</v>
      </c>
      <c r="H5815" s="535">
        <v>117071.74</v>
      </c>
      <c r="I5815" s="464">
        <v>117071.74</v>
      </c>
      <c r="J5815" s="463" t="s">
        <v>3377</v>
      </c>
      <c r="K5815" s="465" t="s">
        <v>1709</v>
      </c>
      <c r="L5815" s="494">
        <v>15</v>
      </c>
      <c r="P5815" s="271"/>
      <c r="Q5815" s="271"/>
      <c r="R5815" s="271"/>
      <c r="S5815" s="271"/>
      <c r="T5815" s="271"/>
    </row>
    <row r="5816" spans="2:20" ht="15" hidden="1" customHeight="1">
      <c r="B5816" s="439"/>
      <c r="C5816" s="460" t="s">
        <v>1730</v>
      </c>
      <c r="D5816" s="461" t="s">
        <v>1733</v>
      </c>
      <c r="E5816" s="647"/>
      <c r="F5816" s="462">
        <v>869000004480</v>
      </c>
      <c r="G5816" s="463" t="s">
        <v>3469</v>
      </c>
      <c r="H5816" s="535">
        <v>117071.74</v>
      </c>
      <c r="I5816" s="464">
        <v>117071.74</v>
      </c>
      <c r="J5816" s="463" t="s">
        <v>3377</v>
      </c>
      <c r="K5816" s="465" t="s">
        <v>1709</v>
      </c>
      <c r="L5816" s="494">
        <v>15</v>
      </c>
      <c r="P5816" s="271"/>
      <c r="Q5816" s="271"/>
      <c r="R5816" s="271"/>
      <c r="S5816" s="271"/>
      <c r="T5816" s="271"/>
    </row>
    <row r="5817" spans="2:20" ht="15" hidden="1" customHeight="1">
      <c r="B5817" s="439"/>
      <c r="C5817" s="460" t="s">
        <v>1730</v>
      </c>
      <c r="D5817" s="461" t="s">
        <v>1733</v>
      </c>
      <c r="E5817" s="647"/>
      <c r="F5817" s="462">
        <v>869000004481</v>
      </c>
      <c r="G5817" s="463" t="s">
        <v>3470</v>
      </c>
      <c r="H5817" s="535">
        <v>117071.74</v>
      </c>
      <c r="I5817" s="464">
        <v>117071.74</v>
      </c>
      <c r="J5817" s="463" t="s">
        <v>3377</v>
      </c>
      <c r="K5817" s="465" t="s">
        <v>1709</v>
      </c>
      <c r="L5817" s="494">
        <v>15</v>
      </c>
      <c r="P5817" s="271"/>
      <c r="Q5817" s="271"/>
      <c r="R5817" s="271"/>
      <c r="S5817" s="271"/>
      <c r="T5817" s="271"/>
    </row>
    <row r="5818" spans="2:20" ht="15" hidden="1" customHeight="1">
      <c r="B5818" s="439"/>
      <c r="C5818" s="460" t="s">
        <v>1730</v>
      </c>
      <c r="D5818" s="461" t="s">
        <v>1733</v>
      </c>
      <c r="E5818" s="647"/>
      <c r="F5818" s="462">
        <v>869000004482</v>
      </c>
      <c r="G5818" s="463" t="s">
        <v>3471</v>
      </c>
      <c r="H5818" s="535">
        <v>117071.74</v>
      </c>
      <c r="I5818" s="464">
        <v>117071.74</v>
      </c>
      <c r="J5818" s="463" t="s">
        <v>3377</v>
      </c>
      <c r="K5818" s="465" t="s">
        <v>1709</v>
      </c>
      <c r="L5818" s="494">
        <v>15</v>
      </c>
      <c r="P5818" s="271"/>
      <c r="Q5818" s="271"/>
      <c r="R5818" s="271"/>
      <c r="S5818" s="271"/>
      <c r="T5818" s="271"/>
    </row>
    <row r="5819" spans="2:20" ht="15" hidden="1" customHeight="1">
      <c r="B5819" s="439"/>
      <c r="C5819" s="460" t="s">
        <v>1730</v>
      </c>
      <c r="D5819" s="461" t="s">
        <v>1733</v>
      </c>
      <c r="E5819" s="647"/>
      <c r="F5819" s="462">
        <v>869000004483</v>
      </c>
      <c r="G5819" s="463" t="s">
        <v>3472</v>
      </c>
      <c r="H5819" s="535">
        <v>117071.74</v>
      </c>
      <c r="I5819" s="464">
        <v>117071.74</v>
      </c>
      <c r="J5819" s="463" t="s">
        <v>3377</v>
      </c>
      <c r="K5819" s="465" t="s">
        <v>1709</v>
      </c>
      <c r="L5819" s="494">
        <v>15</v>
      </c>
      <c r="P5819" s="271"/>
      <c r="Q5819" s="271"/>
      <c r="R5819" s="271"/>
      <c r="S5819" s="271"/>
      <c r="T5819" s="271"/>
    </row>
    <row r="5820" spans="2:20" ht="15" hidden="1" customHeight="1">
      <c r="B5820" s="439"/>
      <c r="C5820" s="460" t="s">
        <v>1730</v>
      </c>
      <c r="D5820" s="461" t="s">
        <v>1733</v>
      </c>
      <c r="E5820" s="647"/>
      <c r="F5820" s="462">
        <v>869000004484</v>
      </c>
      <c r="G5820" s="463" t="s">
        <v>3473</v>
      </c>
      <c r="H5820" s="535">
        <v>117071.74</v>
      </c>
      <c r="I5820" s="464">
        <v>117071.74</v>
      </c>
      <c r="J5820" s="463" t="s">
        <v>3377</v>
      </c>
      <c r="K5820" s="465" t="s">
        <v>1709</v>
      </c>
      <c r="L5820" s="494">
        <v>15</v>
      </c>
      <c r="P5820" s="271"/>
      <c r="Q5820" s="271"/>
      <c r="R5820" s="271"/>
      <c r="S5820" s="271"/>
      <c r="T5820" s="271"/>
    </row>
    <row r="5821" spans="2:20" ht="15" hidden="1" customHeight="1">
      <c r="B5821" s="439"/>
      <c r="C5821" s="460" t="s">
        <v>1730</v>
      </c>
      <c r="D5821" s="461" t="s">
        <v>1733</v>
      </c>
      <c r="E5821" s="647"/>
      <c r="F5821" s="462">
        <v>869000004485</v>
      </c>
      <c r="G5821" s="463" t="s">
        <v>3474</v>
      </c>
      <c r="H5821" s="535">
        <v>117071.74</v>
      </c>
      <c r="I5821" s="464">
        <v>117071.74</v>
      </c>
      <c r="J5821" s="463" t="s">
        <v>3377</v>
      </c>
      <c r="K5821" s="465" t="s">
        <v>1709</v>
      </c>
      <c r="L5821" s="494">
        <v>15</v>
      </c>
      <c r="P5821" s="271"/>
      <c r="Q5821" s="271"/>
      <c r="R5821" s="271"/>
      <c r="S5821" s="271"/>
      <c r="T5821" s="271"/>
    </row>
    <row r="5822" spans="2:20" ht="15" hidden="1" customHeight="1">
      <c r="B5822" s="439"/>
      <c r="C5822" s="460" t="s">
        <v>1730</v>
      </c>
      <c r="D5822" s="461" t="s">
        <v>3475</v>
      </c>
      <c r="E5822" s="647"/>
      <c r="F5822" s="462">
        <v>869000004491</v>
      </c>
      <c r="G5822" s="463" t="s">
        <v>3476</v>
      </c>
      <c r="H5822" s="535">
        <v>334065.46999999997</v>
      </c>
      <c r="I5822" s="464">
        <v>334065.46999999997</v>
      </c>
      <c r="J5822" s="463" t="s">
        <v>3377</v>
      </c>
      <c r="K5822" s="465" t="s">
        <v>1709</v>
      </c>
      <c r="L5822" s="494">
        <v>60</v>
      </c>
      <c r="P5822" s="271"/>
      <c r="Q5822" s="271"/>
      <c r="R5822" s="271"/>
      <c r="S5822" s="271"/>
      <c r="T5822" s="271"/>
    </row>
    <row r="5823" spans="2:20" ht="15" hidden="1" customHeight="1">
      <c r="B5823" s="439"/>
      <c r="C5823" s="460" t="s">
        <v>1730</v>
      </c>
      <c r="D5823" s="461" t="s">
        <v>3475</v>
      </c>
      <c r="E5823" s="647"/>
      <c r="F5823" s="462">
        <v>869000004495</v>
      </c>
      <c r="G5823" s="463" t="s">
        <v>3477</v>
      </c>
      <c r="H5823" s="535">
        <v>334065.46999999997</v>
      </c>
      <c r="I5823" s="464">
        <v>334065.46999999997</v>
      </c>
      <c r="J5823" s="463" t="s">
        <v>3377</v>
      </c>
      <c r="K5823" s="465" t="s">
        <v>1709</v>
      </c>
      <c r="L5823" s="494">
        <v>60</v>
      </c>
      <c r="P5823" s="271"/>
      <c r="Q5823" s="271"/>
      <c r="R5823" s="271"/>
      <c r="S5823" s="271"/>
      <c r="T5823" s="271"/>
    </row>
    <row r="5824" spans="2:20" ht="15" hidden="1" customHeight="1">
      <c r="B5824" s="439"/>
      <c r="C5824" s="460" t="s">
        <v>1730</v>
      </c>
      <c r="D5824" s="461" t="s">
        <v>3475</v>
      </c>
      <c r="E5824" s="647"/>
      <c r="F5824" s="462">
        <v>869000004502</v>
      </c>
      <c r="G5824" s="463" t="s">
        <v>3478</v>
      </c>
      <c r="H5824" s="535">
        <v>334065.46999999997</v>
      </c>
      <c r="I5824" s="464">
        <v>334065.46999999997</v>
      </c>
      <c r="J5824" s="463" t="s">
        <v>3377</v>
      </c>
      <c r="K5824" s="465" t="s">
        <v>1709</v>
      </c>
      <c r="L5824" s="494">
        <v>60</v>
      </c>
      <c r="P5824" s="271"/>
      <c r="Q5824" s="271"/>
      <c r="R5824" s="271"/>
      <c r="S5824" s="271"/>
      <c r="T5824" s="271"/>
    </row>
    <row r="5825" spans="2:20" ht="15" hidden="1" customHeight="1">
      <c r="B5825" s="439"/>
      <c r="C5825" s="460" t="s">
        <v>1730</v>
      </c>
      <c r="D5825" s="461" t="s">
        <v>3479</v>
      </c>
      <c r="E5825" s="647"/>
      <c r="F5825" s="462">
        <v>869000004521</v>
      </c>
      <c r="G5825" s="463" t="s">
        <v>3480</v>
      </c>
      <c r="H5825" s="535">
        <v>90000</v>
      </c>
      <c r="I5825" s="464">
        <v>90000</v>
      </c>
      <c r="J5825" s="463" t="s">
        <v>3377</v>
      </c>
      <c r="K5825" s="465" t="s">
        <v>1709</v>
      </c>
      <c r="L5825" s="494">
        <v>17.7</v>
      </c>
      <c r="P5825" s="271"/>
      <c r="Q5825" s="271"/>
      <c r="R5825" s="271"/>
      <c r="S5825" s="271"/>
      <c r="T5825" s="271"/>
    </row>
    <row r="5826" spans="2:20" ht="15" hidden="1" customHeight="1">
      <c r="B5826" s="439"/>
      <c r="C5826" s="460" t="s">
        <v>1730</v>
      </c>
      <c r="D5826" s="461" t="s">
        <v>3479</v>
      </c>
      <c r="E5826" s="647"/>
      <c r="F5826" s="462">
        <v>869000004522</v>
      </c>
      <c r="G5826" s="463" t="s">
        <v>3481</v>
      </c>
      <c r="H5826" s="535">
        <v>90000</v>
      </c>
      <c r="I5826" s="464">
        <v>90000</v>
      </c>
      <c r="J5826" s="463" t="s">
        <v>3377</v>
      </c>
      <c r="K5826" s="465" t="s">
        <v>1709</v>
      </c>
      <c r="L5826" s="494">
        <v>17.7</v>
      </c>
      <c r="P5826" s="271"/>
      <c r="Q5826" s="271"/>
      <c r="R5826" s="271"/>
      <c r="S5826" s="271"/>
      <c r="T5826" s="271"/>
    </row>
    <row r="5827" spans="2:20" ht="15" hidden="1" customHeight="1">
      <c r="B5827" s="439"/>
      <c r="C5827" s="460" t="s">
        <v>1730</v>
      </c>
      <c r="D5827" s="461" t="s">
        <v>3479</v>
      </c>
      <c r="E5827" s="647"/>
      <c r="F5827" s="462">
        <v>869000004523</v>
      </c>
      <c r="G5827" s="463" t="s">
        <v>3482</v>
      </c>
      <c r="H5827" s="535">
        <v>90000</v>
      </c>
      <c r="I5827" s="464">
        <v>90000</v>
      </c>
      <c r="J5827" s="463" t="s">
        <v>3377</v>
      </c>
      <c r="K5827" s="465" t="s">
        <v>1709</v>
      </c>
      <c r="L5827" s="494">
        <v>17.7</v>
      </c>
      <c r="P5827" s="271"/>
      <c r="Q5827" s="271"/>
      <c r="R5827" s="271"/>
      <c r="S5827" s="271"/>
      <c r="T5827" s="271"/>
    </row>
    <row r="5828" spans="2:20" ht="15" hidden="1" customHeight="1">
      <c r="B5828" s="439"/>
      <c r="C5828" s="460" t="s">
        <v>1730</v>
      </c>
      <c r="D5828" s="461" t="s">
        <v>3479</v>
      </c>
      <c r="E5828" s="647"/>
      <c r="F5828" s="462">
        <v>869000004524</v>
      </c>
      <c r="G5828" s="463" t="s">
        <v>3483</v>
      </c>
      <c r="H5828" s="535">
        <v>90000</v>
      </c>
      <c r="I5828" s="464">
        <v>90000</v>
      </c>
      <c r="J5828" s="463" t="s">
        <v>3377</v>
      </c>
      <c r="K5828" s="465" t="s">
        <v>1709</v>
      </c>
      <c r="L5828" s="494">
        <v>17.7</v>
      </c>
      <c r="P5828" s="271"/>
      <c r="Q5828" s="271"/>
      <c r="R5828" s="271"/>
      <c r="S5828" s="271"/>
      <c r="T5828" s="271"/>
    </row>
    <row r="5829" spans="2:20" ht="15" hidden="1" customHeight="1">
      <c r="B5829" s="439"/>
      <c r="C5829" s="460" t="s">
        <v>1730</v>
      </c>
      <c r="D5829" s="461" t="s">
        <v>3484</v>
      </c>
      <c r="E5829" s="647"/>
      <c r="F5829" s="462">
        <v>869000004525</v>
      </c>
      <c r="G5829" s="463" t="s">
        <v>3485</v>
      </c>
      <c r="H5829" s="535">
        <v>900000</v>
      </c>
      <c r="I5829" s="464">
        <v>900000</v>
      </c>
      <c r="J5829" s="463" t="s">
        <v>3377</v>
      </c>
      <c r="K5829" s="465" t="s">
        <v>1709</v>
      </c>
      <c r="L5829" s="494">
        <v>17.7</v>
      </c>
      <c r="P5829" s="271"/>
      <c r="Q5829" s="271"/>
      <c r="R5829" s="271"/>
      <c r="S5829" s="271"/>
      <c r="T5829" s="271"/>
    </row>
    <row r="5830" spans="2:20" ht="15" hidden="1" customHeight="1">
      <c r="B5830" s="439"/>
      <c r="C5830" s="460" t="s">
        <v>1730</v>
      </c>
      <c r="D5830" s="461" t="s">
        <v>3484</v>
      </c>
      <c r="E5830" s="647"/>
      <c r="F5830" s="462">
        <v>869000004526</v>
      </c>
      <c r="G5830" s="463" t="s">
        <v>3486</v>
      </c>
      <c r="H5830" s="535">
        <v>900000</v>
      </c>
      <c r="I5830" s="464">
        <v>900000</v>
      </c>
      <c r="J5830" s="463" t="s">
        <v>3377</v>
      </c>
      <c r="K5830" s="465" t="s">
        <v>1709</v>
      </c>
      <c r="L5830" s="494">
        <v>17.7</v>
      </c>
      <c r="P5830" s="271"/>
      <c r="Q5830" s="271"/>
      <c r="R5830" s="271"/>
      <c r="S5830" s="271"/>
      <c r="T5830" s="271"/>
    </row>
    <row r="5831" spans="2:20" ht="15" hidden="1" customHeight="1">
      <c r="B5831" s="439"/>
      <c r="C5831" s="460" t="s">
        <v>1730</v>
      </c>
      <c r="D5831" s="461" t="s">
        <v>3484</v>
      </c>
      <c r="E5831" s="647"/>
      <c r="F5831" s="462">
        <v>869000004527</v>
      </c>
      <c r="G5831" s="463" t="s">
        <v>3487</v>
      </c>
      <c r="H5831" s="535">
        <v>900000</v>
      </c>
      <c r="I5831" s="464">
        <v>900000</v>
      </c>
      <c r="J5831" s="463" t="s">
        <v>3377</v>
      </c>
      <c r="K5831" s="465" t="s">
        <v>1709</v>
      </c>
      <c r="L5831" s="494">
        <v>17.7</v>
      </c>
      <c r="P5831" s="271"/>
      <c r="Q5831" s="271"/>
      <c r="R5831" s="271"/>
      <c r="S5831" s="271"/>
      <c r="T5831" s="271"/>
    </row>
    <row r="5832" spans="2:20" ht="15" hidden="1" customHeight="1">
      <c r="B5832" s="439"/>
      <c r="C5832" s="460" t="s">
        <v>1730</v>
      </c>
      <c r="D5832" s="461" t="s">
        <v>3488</v>
      </c>
      <c r="E5832" s="647"/>
      <c r="F5832" s="462">
        <v>869000004528</v>
      </c>
      <c r="G5832" s="463" t="s">
        <v>3489</v>
      </c>
      <c r="H5832" s="535">
        <v>600000</v>
      </c>
      <c r="I5832" s="464">
        <v>600000</v>
      </c>
      <c r="J5832" s="463" t="s">
        <v>3377</v>
      </c>
      <c r="K5832" s="465" t="s">
        <v>1709</v>
      </c>
      <c r="L5832" s="494">
        <v>23.7</v>
      </c>
      <c r="P5832" s="271"/>
      <c r="Q5832" s="271"/>
      <c r="R5832" s="271"/>
      <c r="S5832" s="271"/>
      <c r="T5832" s="271"/>
    </row>
    <row r="5833" spans="2:20" ht="15" hidden="1" customHeight="1">
      <c r="B5833" s="439"/>
      <c r="C5833" s="460" t="s">
        <v>1730</v>
      </c>
      <c r="D5833" s="461" t="s">
        <v>3488</v>
      </c>
      <c r="E5833" s="647"/>
      <c r="F5833" s="462">
        <v>869000004529</v>
      </c>
      <c r="G5833" s="463" t="s">
        <v>3490</v>
      </c>
      <c r="H5833" s="535">
        <v>600000</v>
      </c>
      <c r="I5833" s="464">
        <v>600000</v>
      </c>
      <c r="J5833" s="463" t="s">
        <v>3377</v>
      </c>
      <c r="K5833" s="465" t="s">
        <v>1709</v>
      </c>
      <c r="L5833" s="494">
        <v>23.7</v>
      </c>
      <c r="P5833" s="271"/>
      <c r="Q5833" s="271"/>
      <c r="R5833" s="271"/>
      <c r="S5833" s="271"/>
      <c r="T5833" s="271"/>
    </row>
    <row r="5834" spans="2:20" ht="15" hidden="1" customHeight="1">
      <c r="B5834" s="439"/>
      <c r="C5834" s="460" t="s">
        <v>1730</v>
      </c>
      <c r="D5834" s="461" t="s">
        <v>3491</v>
      </c>
      <c r="E5834" s="647"/>
      <c r="F5834" s="462">
        <v>869000004532</v>
      </c>
      <c r="G5834" s="463" t="s">
        <v>3492</v>
      </c>
      <c r="H5834" s="535">
        <v>500000</v>
      </c>
      <c r="I5834" s="464">
        <v>500000</v>
      </c>
      <c r="J5834" s="463" t="s">
        <v>3377</v>
      </c>
      <c r="K5834" s="465" t="s">
        <v>1709</v>
      </c>
      <c r="L5834" s="494">
        <v>30</v>
      </c>
      <c r="P5834" s="271"/>
      <c r="Q5834" s="271"/>
      <c r="R5834" s="271"/>
      <c r="S5834" s="271"/>
      <c r="T5834" s="271"/>
    </row>
    <row r="5835" spans="2:20" ht="15" hidden="1" customHeight="1">
      <c r="B5835" s="439"/>
      <c r="C5835" s="460" t="s">
        <v>1730</v>
      </c>
      <c r="D5835" s="461" t="s">
        <v>3493</v>
      </c>
      <c r="E5835" s="647"/>
      <c r="F5835" s="462">
        <v>869000004622</v>
      </c>
      <c r="G5835" s="463" t="s">
        <v>3494</v>
      </c>
      <c r="H5835" s="535">
        <v>300000</v>
      </c>
      <c r="I5835" s="464">
        <v>300000</v>
      </c>
      <c r="J5835" s="463" t="s">
        <v>3377</v>
      </c>
      <c r="K5835" s="465" t="s">
        <v>1709</v>
      </c>
      <c r="L5835" s="494">
        <v>17.7</v>
      </c>
      <c r="P5835" s="271"/>
      <c r="Q5835" s="271"/>
      <c r="R5835" s="271"/>
      <c r="S5835" s="271"/>
      <c r="T5835" s="271"/>
    </row>
    <row r="5836" spans="2:20" ht="15" hidden="1" customHeight="1">
      <c r="B5836" s="439"/>
      <c r="C5836" s="460" t="s">
        <v>1730</v>
      </c>
      <c r="D5836" s="461" t="s">
        <v>3495</v>
      </c>
      <c r="E5836" s="647"/>
      <c r="F5836" s="462">
        <v>869000004631</v>
      </c>
      <c r="G5836" s="463" t="s">
        <v>3496</v>
      </c>
      <c r="H5836" s="535">
        <v>250000</v>
      </c>
      <c r="I5836" s="464">
        <v>250000</v>
      </c>
      <c r="J5836" s="463" t="s">
        <v>3377</v>
      </c>
      <c r="K5836" s="465" t="s">
        <v>1709</v>
      </c>
      <c r="L5836" s="494">
        <v>17.7</v>
      </c>
      <c r="P5836" s="271"/>
      <c r="Q5836" s="271"/>
      <c r="R5836" s="271"/>
      <c r="S5836" s="271"/>
      <c r="T5836" s="271"/>
    </row>
    <row r="5837" spans="2:20" ht="15" hidden="1" customHeight="1">
      <c r="B5837" s="439"/>
      <c r="C5837" s="460" t="s">
        <v>1730</v>
      </c>
      <c r="D5837" s="461" t="s">
        <v>3495</v>
      </c>
      <c r="E5837" s="647"/>
      <c r="F5837" s="462">
        <v>869000004632</v>
      </c>
      <c r="G5837" s="463" t="s">
        <v>3497</v>
      </c>
      <c r="H5837" s="535">
        <v>250000</v>
      </c>
      <c r="I5837" s="464">
        <v>250000</v>
      </c>
      <c r="J5837" s="463" t="s">
        <v>3377</v>
      </c>
      <c r="K5837" s="465" t="s">
        <v>1709</v>
      </c>
      <c r="L5837" s="494">
        <v>17.7</v>
      </c>
      <c r="P5837" s="271"/>
      <c r="Q5837" s="271"/>
      <c r="R5837" s="271"/>
      <c r="S5837" s="271"/>
      <c r="T5837" s="271"/>
    </row>
    <row r="5838" spans="2:20" ht="15" hidden="1" customHeight="1">
      <c r="B5838" s="439"/>
      <c r="C5838" s="460" t="s">
        <v>1730</v>
      </c>
      <c r="D5838" s="461" t="s">
        <v>3495</v>
      </c>
      <c r="E5838" s="647"/>
      <c r="F5838" s="462">
        <v>869000004633</v>
      </c>
      <c r="G5838" s="463" t="s">
        <v>3498</v>
      </c>
      <c r="H5838" s="535">
        <v>250000</v>
      </c>
      <c r="I5838" s="464">
        <v>250000</v>
      </c>
      <c r="J5838" s="463" t="s">
        <v>3377</v>
      </c>
      <c r="K5838" s="465" t="s">
        <v>1709</v>
      </c>
      <c r="L5838" s="494">
        <v>17.7</v>
      </c>
      <c r="P5838" s="271"/>
      <c r="Q5838" s="271"/>
      <c r="R5838" s="271"/>
      <c r="S5838" s="271"/>
      <c r="T5838" s="271"/>
    </row>
    <row r="5839" spans="2:20" ht="15" hidden="1" customHeight="1">
      <c r="B5839" s="439"/>
      <c r="C5839" s="460" t="s">
        <v>1730</v>
      </c>
      <c r="D5839" s="461" t="s">
        <v>3495</v>
      </c>
      <c r="E5839" s="647"/>
      <c r="F5839" s="462">
        <v>869000004634</v>
      </c>
      <c r="G5839" s="463" t="s">
        <v>3499</v>
      </c>
      <c r="H5839" s="535">
        <v>250000</v>
      </c>
      <c r="I5839" s="464">
        <v>250000</v>
      </c>
      <c r="J5839" s="463" t="s">
        <v>3377</v>
      </c>
      <c r="K5839" s="465" t="s">
        <v>1709</v>
      </c>
      <c r="L5839" s="494">
        <v>17.7</v>
      </c>
      <c r="P5839" s="271"/>
      <c r="Q5839" s="271"/>
      <c r="R5839" s="271"/>
      <c r="S5839" s="271"/>
      <c r="T5839" s="271"/>
    </row>
    <row r="5840" spans="2:20" ht="15" hidden="1" customHeight="1">
      <c r="B5840" s="439"/>
      <c r="C5840" s="460" t="s">
        <v>1730</v>
      </c>
      <c r="D5840" s="461" t="s">
        <v>3495</v>
      </c>
      <c r="E5840" s="647"/>
      <c r="F5840" s="462">
        <v>869000004635</v>
      </c>
      <c r="G5840" s="463" t="s">
        <v>3500</v>
      </c>
      <c r="H5840" s="535">
        <v>250000</v>
      </c>
      <c r="I5840" s="464">
        <v>250000</v>
      </c>
      <c r="J5840" s="463" t="s">
        <v>3377</v>
      </c>
      <c r="K5840" s="465" t="s">
        <v>1709</v>
      </c>
      <c r="L5840" s="494">
        <v>17.7</v>
      </c>
      <c r="P5840" s="271"/>
      <c r="Q5840" s="271"/>
      <c r="R5840" s="271"/>
      <c r="S5840" s="271"/>
      <c r="T5840" s="271"/>
    </row>
    <row r="5841" spans="2:20" ht="15" hidden="1" customHeight="1">
      <c r="B5841" s="439"/>
      <c r="C5841" s="460" t="s">
        <v>1730</v>
      </c>
      <c r="D5841" s="461" t="s">
        <v>3501</v>
      </c>
      <c r="E5841" s="647"/>
      <c r="F5841" s="462">
        <v>869000004648</v>
      </c>
      <c r="G5841" s="463" t="s">
        <v>3502</v>
      </c>
      <c r="H5841" s="535">
        <v>150000</v>
      </c>
      <c r="I5841" s="464">
        <v>150000</v>
      </c>
      <c r="J5841" s="463" t="s">
        <v>3377</v>
      </c>
      <c r="K5841" s="465" t="s">
        <v>1709</v>
      </c>
      <c r="L5841" s="494">
        <v>19.399999999999999</v>
      </c>
      <c r="P5841" s="271"/>
      <c r="Q5841" s="271"/>
      <c r="R5841" s="271"/>
      <c r="S5841" s="271"/>
      <c r="T5841" s="271"/>
    </row>
    <row r="5842" spans="2:20" ht="15" hidden="1" customHeight="1">
      <c r="B5842" s="439"/>
      <c r="C5842" s="460" t="s">
        <v>1730</v>
      </c>
      <c r="D5842" s="461" t="s">
        <v>3501</v>
      </c>
      <c r="E5842" s="647"/>
      <c r="F5842" s="462">
        <v>869000004666</v>
      </c>
      <c r="G5842" s="463" t="s">
        <v>3503</v>
      </c>
      <c r="H5842" s="535">
        <v>150000</v>
      </c>
      <c r="I5842" s="464">
        <v>150000</v>
      </c>
      <c r="J5842" s="463" t="s">
        <v>3377</v>
      </c>
      <c r="K5842" s="465" t="s">
        <v>1709</v>
      </c>
      <c r="L5842" s="494">
        <v>19.399999999999999</v>
      </c>
      <c r="P5842" s="271"/>
      <c r="Q5842" s="271"/>
      <c r="R5842" s="271"/>
      <c r="S5842" s="271"/>
      <c r="T5842" s="271"/>
    </row>
    <row r="5843" spans="2:20" ht="15" hidden="1" customHeight="1">
      <c r="B5843" s="439"/>
      <c r="C5843" s="460" t="s">
        <v>1730</v>
      </c>
      <c r="D5843" s="461" t="s">
        <v>3501</v>
      </c>
      <c r="E5843" s="647"/>
      <c r="F5843" s="462">
        <v>869000004675</v>
      </c>
      <c r="G5843" s="463" t="s">
        <v>3504</v>
      </c>
      <c r="H5843" s="535">
        <v>150000</v>
      </c>
      <c r="I5843" s="464">
        <v>150000</v>
      </c>
      <c r="J5843" s="463" t="s">
        <v>3377</v>
      </c>
      <c r="K5843" s="465" t="s">
        <v>1709</v>
      </c>
      <c r="L5843" s="494">
        <v>19.399999999999999</v>
      </c>
      <c r="P5843" s="271"/>
      <c r="Q5843" s="271"/>
      <c r="R5843" s="271"/>
      <c r="S5843" s="271"/>
      <c r="T5843" s="271"/>
    </row>
    <row r="5844" spans="2:20" ht="15" hidden="1" customHeight="1">
      <c r="B5844" s="439"/>
      <c r="C5844" s="460" t="s">
        <v>1730</v>
      </c>
      <c r="D5844" s="461" t="s">
        <v>3501</v>
      </c>
      <c r="E5844" s="647"/>
      <c r="F5844" s="462">
        <v>869000004677</v>
      </c>
      <c r="G5844" s="463" t="s">
        <v>3505</v>
      </c>
      <c r="H5844" s="535">
        <v>150000</v>
      </c>
      <c r="I5844" s="464">
        <v>150000</v>
      </c>
      <c r="J5844" s="463" t="s">
        <v>3377</v>
      </c>
      <c r="K5844" s="465" t="s">
        <v>1709</v>
      </c>
      <c r="L5844" s="494">
        <v>19.399999999999999</v>
      </c>
      <c r="P5844" s="271"/>
      <c r="Q5844" s="271"/>
      <c r="R5844" s="271"/>
      <c r="S5844" s="271"/>
      <c r="T5844" s="271"/>
    </row>
    <row r="5845" spans="2:20" ht="15" hidden="1" customHeight="1">
      <c r="B5845" s="439"/>
      <c r="C5845" s="460" t="s">
        <v>1730</v>
      </c>
      <c r="D5845" s="461" t="s">
        <v>3501</v>
      </c>
      <c r="E5845" s="647"/>
      <c r="F5845" s="462">
        <v>869000004679</v>
      </c>
      <c r="G5845" s="463" t="s">
        <v>3506</v>
      </c>
      <c r="H5845" s="535">
        <v>150000</v>
      </c>
      <c r="I5845" s="464">
        <v>150000</v>
      </c>
      <c r="J5845" s="463" t="s">
        <v>3377</v>
      </c>
      <c r="K5845" s="465" t="s">
        <v>1709</v>
      </c>
      <c r="L5845" s="494">
        <v>19.399999999999999</v>
      </c>
      <c r="P5845" s="271"/>
      <c r="Q5845" s="271"/>
      <c r="R5845" s="271"/>
      <c r="S5845" s="271"/>
      <c r="T5845" s="271"/>
    </row>
    <row r="5846" spans="2:20" ht="15" hidden="1" customHeight="1">
      <c r="B5846" s="439"/>
      <c r="C5846" s="460" t="s">
        <v>1730</v>
      </c>
      <c r="D5846" s="461" t="s">
        <v>3501</v>
      </c>
      <c r="E5846" s="647"/>
      <c r="F5846" s="462">
        <v>869000004680</v>
      </c>
      <c r="G5846" s="463" t="s">
        <v>3507</v>
      </c>
      <c r="H5846" s="535">
        <v>150000</v>
      </c>
      <c r="I5846" s="464">
        <v>150000</v>
      </c>
      <c r="J5846" s="463" t="s">
        <v>3377</v>
      </c>
      <c r="K5846" s="465" t="s">
        <v>1709</v>
      </c>
      <c r="L5846" s="494">
        <v>19.399999999999999</v>
      </c>
      <c r="P5846" s="271"/>
      <c r="Q5846" s="271"/>
      <c r="R5846" s="271"/>
      <c r="S5846" s="271"/>
      <c r="T5846" s="271"/>
    </row>
    <row r="5847" spans="2:20" ht="15" hidden="1" customHeight="1">
      <c r="B5847" s="439"/>
      <c r="C5847" s="460" t="s">
        <v>1730</v>
      </c>
      <c r="D5847" s="461" t="s">
        <v>3501</v>
      </c>
      <c r="E5847" s="647"/>
      <c r="F5847" s="462">
        <v>869000004682</v>
      </c>
      <c r="G5847" s="463" t="s">
        <v>3508</v>
      </c>
      <c r="H5847" s="535">
        <v>150000</v>
      </c>
      <c r="I5847" s="464">
        <v>150000</v>
      </c>
      <c r="J5847" s="463" t="s">
        <v>3377</v>
      </c>
      <c r="K5847" s="465" t="s">
        <v>1709</v>
      </c>
      <c r="L5847" s="494">
        <v>19.399999999999999</v>
      </c>
      <c r="P5847" s="271"/>
      <c r="Q5847" s="271"/>
      <c r="R5847" s="271"/>
      <c r="S5847" s="271"/>
      <c r="T5847" s="271"/>
    </row>
    <row r="5848" spans="2:20" ht="15" hidden="1" customHeight="1">
      <c r="B5848" s="439"/>
      <c r="C5848" s="460" t="s">
        <v>1730</v>
      </c>
      <c r="D5848" s="461" t="s">
        <v>3501</v>
      </c>
      <c r="E5848" s="647"/>
      <c r="F5848" s="462">
        <v>869000004683</v>
      </c>
      <c r="G5848" s="463" t="s">
        <v>3509</v>
      </c>
      <c r="H5848" s="535">
        <v>150000</v>
      </c>
      <c r="I5848" s="464">
        <v>150000</v>
      </c>
      <c r="J5848" s="463" t="s">
        <v>3377</v>
      </c>
      <c r="K5848" s="465" t="s">
        <v>1709</v>
      </c>
      <c r="L5848" s="494">
        <v>19.399999999999999</v>
      </c>
      <c r="P5848" s="271"/>
      <c r="Q5848" s="271"/>
      <c r="R5848" s="271"/>
      <c r="S5848" s="271"/>
      <c r="T5848" s="271"/>
    </row>
    <row r="5849" spans="2:20" ht="15" hidden="1" customHeight="1">
      <c r="B5849" s="439"/>
      <c r="C5849" s="460" t="s">
        <v>1730</v>
      </c>
      <c r="D5849" s="461" t="s">
        <v>3501</v>
      </c>
      <c r="E5849" s="647"/>
      <c r="F5849" s="462">
        <v>869000004684</v>
      </c>
      <c r="G5849" s="463" t="s">
        <v>3510</v>
      </c>
      <c r="H5849" s="535">
        <v>150000</v>
      </c>
      <c r="I5849" s="464">
        <v>150000</v>
      </c>
      <c r="J5849" s="463" t="s">
        <v>3377</v>
      </c>
      <c r="K5849" s="465" t="s">
        <v>1709</v>
      </c>
      <c r="L5849" s="494">
        <v>19.399999999999999</v>
      </c>
      <c r="P5849" s="271"/>
      <c r="Q5849" s="271"/>
      <c r="R5849" s="271"/>
      <c r="S5849" s="271"/>
      <c r="T5849" s="271"/>
    </row>
    <row r="5850" spans="2:20" ht="15" hidden="1" customHeight="1">
      <c r="B5850" s="439"/>
      <c r="C5850" s="460" t="s">
        <v>1730</v>
      </c>
      <c r="D5850" s="461" t="s">
        <v>3501</v>
      </c>
      <c r="E5850" s="647"/>
      <c r="F5850" s="462">
        <v>869000004685</v>
      </c>
      <c r="G5850" s="463" t="s">
        <v>3511</v>
      </c>
      <c r="H5850" s="535">
        <v>150000</v>
      </c>
      <c r="I5850" s="464">
        <v>150000</v>
      </c>
      <c r="J5850" s="463" t="s">
        <v>3377</v>
      </c>
      <c r="K5850" s="465" t="s">
        <v>1709</v>
      </c>
      <c r="L5850" s="494">
        <v>19.399999999999999</v>
      </c>
      <c r="P5850" s="271"/>
      <c r="Q5850" s="271"/>
      <c r="R5850" s="271"/>
      <c r="S5850" s="271"/>
      <c r="T5850" s="271"/>
    </row>
    <row r="5851" spans="2:20" ht="15" hidden="1" customHeight="1">
      <c r="B5851" s="439"/>
      <c r="C5851" s="460" t="s">
        <v>1730</v>
      </c>
      <c r="D5851" s="461" t="s">
        <v>3501</v>
      </c>
      <c r="E5851" s="647"/>
      <c r="F5851" s="462">
        <v>869000004686</v>
      </c>
      <c r="G5851" s="463" t="s">
        <v>3512</v>
      </c>
      <c r="H5851" s="535">
        <v>150000</v>
      </c>
      <c r="I5851" s="464">
        <v>150000</v>
      </c>
      <c r="J5851" s="463" t="s">
        <v>3377</v>
      </c>
      <c r="K5851" s="465" t="s">
        <v>1709</v>
      </c>
      <c r="L5851" s="494">
        <v>19.399999999999999</v>
      </c>
      <c r="P5851" s="271"/>
      <c r="Q5851" s="271"/>
      <c r="R5851" s="271"/>
      <c r="S5851" s="271"/>
      <c r="T5851" s="271"/>
    </row>
    <row r="5852" spans="2:20" ht="15" hidden="1" customHeight="1">
      <c r="B5852" s="439"/>
      <c r="C5852" s="460" t="s">
        <v>1730</v>
      </c>
      <c r="D5852" s="461" t="s">
        <v>3501</v>
      </c>
      <c r="E5852" s="647"/>
      <c r="F5852" s="462">
        <v>869000004687</v>
      </c>
      <c r="G5852" s="463" t="s">
        <v>3513</v>
      </c>
      <c r="H5852" s="535">
        <v>150000</v>
      </c>
      <c r="I5852" s="464">
        <v>150000</v>
      </c>
      <c r="J5852" s="463" t="s">
        <v>3377</v>
      </c>
      <c r="K5852" s="465" t="s">
        <v>1709</v>
      </c>
      <c r="L5852" s="494">
        <v>19.399999999999999</v>
      </c>
      <c r="P5852" s="271"/>
      <c r="Q5852" s="271"/>
      <c r="R5852" s="271"/>
      <c r="S5852" s="271"/>
      <c r="T5852" s="271"/>
    </row>
    <row r="5853" spans="2:20" ht="15" hidden="1" customHeight="1">
      <c r="B5853" s="439"/>
      <c r="C5853" s="460" t="s">
        <v>1730</v>
      </c>
      <c r="D5853" s="461" t="s">
        <v>3501</v>
      </c>
      <c r="E5853" s="647"/>
      <c r="F5853" s="462">
        <v>869000004688</v>
      </c>
      <c r="G5853" s="463" t="s">
        <v>3514</v>
      </c>
      <c r="H5853" s="535">
        <v>150000</v>
      </c>
      <c r="I5853" s="464">
        <v>150000</v>
      </c>
      <c r="J5853" s="463" t="s">
        <v>3377</v>
      </c>
      <c r="K5853" s="465" t="s">
        <v>1709</v>
      </c>
      <c r="L5853" s="494">
        <v>19.399999999999999</v>
      </c>
      <c r="P5853" s="271"/>
      <c r="Q5853" s="271"/>
      <c r="R5853" s="271"/>
      <c r="S5853" s="271"/>
      <c r="T5853" s="271"/>
    </row>
    <row r="5854" spans="2:20" ht="15" hidden="1" customHeight="1">
      <c r="B5854" s="439"/>
      <c r="C5854" s="460" t="s">
        <v>1730</v>
      </c>
      <c r="D5854" s="461" t="s">
        <v>3501</v>
      </c>
      <c r="E5854" s="647"/>
      <c r="F5854" s="462">
        <v>869000004689</v>
      </c>
      <c r="G5854" s="463" t="s">
        <v>3515</v>
      </c>
      <c r="H5854" s="535">
        <v>150000</v>
      </c>
      <c r="I5854" s="464">
        <v>150000</v>
      </c>
      <c r="J5854" s="463" t="s">
        <v>3377</v>
      </c>
      <c r="K5854" s="465" t="s">
        <v>1709</v>
      </c>
      <c r="L5854" s="494">
        <v>19.399999999999999</v>
      </c>
      <c r="P5854" s="271"/>
      <c r="Q5854" s="271"/>
      <c r="R5854" s="271"/>
      <c r="S5854" s="271"/>
      <c r="T5854" s="271"/>
    </row>
    <row r="5855" spans="2:20" ht="15" hidden="1" customHeight="1">
      <c r="B5855" s="439"/>
      <c r="C5855" s="460" t="s">
        <v>1730</v>
      </c>
      <c r="D5855" s="461" t="s">
        <v>3501</v>
      </c>
      <c r="E5855" s="647"/>
      <c r="F5855" s="462">
        <v>869000004690</v>
      </c>
      <c r="G5855" s="463" t="s">
        <v>3516</v>
      </c>
      <c r="H5855" s="535">
        <v>150000</v>
      </c>
      <c r="I5855" s="464">
        <v>150000</v>
      </c>
      <c r="J5855" s="463" t="s">
        <v>3377</v>
      </c>
      <c r="K5855" s="465" t="s">
        <v>1709</v>
      </c>
      <c r="L5855" s="494">
        <v>19.399999999999999</v>
      </c>
      <c r="P5855" s="271"/>
      <c r="Q5855" s="271"/>
      <c r="R5855" s="271"/>
      <c r="S5855" s="271"/>
      <c r="T5855" s="271"/>
    </row>
    <row r="5856" spans="2:20" ht="15" hidden="1" customHeight="1">
      <c r="B5856" s="439"/>
      <c r="C5856" s="460" t="s">
        <v>1730</v>
      </c>
      <c r="D5856" s="461" t="s">
        <v>3501</v>
      </c>
      <c r="E5856" s="647"/>
      <c r="F5856" s="462">
        <v>869000004691</v>
      </c>
      <c r="G5856" s="463" t="s">
        <v>3517</v>
      </c>
      <c r="H5856" s="535">
        <v>150000</v>
      </c>
      <c r="I5856" s="464">
        <v>150000</v>
      </c>
      <c r="J5856" s="463" t="s">
        <v>3377</v>
      </c>
      <c r="K5856" s="465" t="s">
        <v>1709</v>
      </c>
      <c r="L5856" s="494">
        <v>19.399999999999999</v>
      </c>
      <c r="P5856" s="271"/>
      <c r="Q5856" s="271"/>
      <c r="R5856" s="271"/>
      <c r="S5856" s="271"/>
      <c r="T5856" s="271"/>
    </row>
    <row r="5857" spans="2:20" ht="15" hidden="1" customHeight="1">
      <c r="B5857" s="439"/>
      <c r="C5857" s="460" t="s">
        <v>1730</v>
      </c>
      <c r="D5857" s="461" t="s">
        <v>3501</v>
      </c>
      <c r="E5857" s="647"/>
      <c r="F5857" s="462">
        <v>869000004692</v>
      </c>
      <c r="G5857" s="463" t="s">
        <v>3518</v>
      </c>
      <c r="H5857" s="535">
        <v>150000</v>
      </c>
      <c r="I5857" s="464">
        <v>150000</v>
      </c>
      <c r="J5857" s="463" t="s">
        <v>3377</v>
      </c>
      <c r="K5857" s="465" t="s">
        <v>1709</v>
      </c>
      <c r="L5857" s="494">
        <v>19.399999999999999</v>
      </c>
      <c r="P5857" s="271"/>
      <c r="Q5857" s="271"/>
      <c r="R5857" s="271"/>
      <c r="S5857" s="271"/>
      <c r="T5857" s="271"/>
    </row>
    <row r="5858" spans="2:20" ht="15" hidden="1" customHeight="1">
      <c r="B5858" s="439"/>
      <c r="C5858" s="460" t="s">
        <v>1730</v>
      </c>
      <c r="D5858" s="461" t="s">
        <v>3501</v>
      </c>
      <c r="E5858" s="647"/>
      <c r="F5858" s="462">
        <v>869000004693</v>
      </c>
      <c r="G5858" s="463" t="s">
        <v>3519</v>
      </c>
      <c r="H5858" s="535">
        <v>150000</v>
      </c>
      <c r="I5858" s="464">
        <v>150000</v>
      </c>
      <c r="J5858" s="463" t="s">
        <v>3377</v>
      </c>
      <c r="K5858" s="465" t="s">
        <v>1709</v>
      </c>
      <c r="L5858" s="494">
        <v>19.399999999999999</v>
      </c>
      <c r="P5858" s="271"/>
      <c r="Q5858" s="271"/>
      <c r="R5858" s="271"/>
      <c r="S5858" s="271"/>
      <c r="T5858" s="271"/>
    </row>
    <row r="5859" spans="2:20" ht="15" hidden="1" customHeight="1">
      <c r="B5859" s="439"/>
      <c r="C5859" s="460" t="s">
        <v>1730</v>
      </c>
      <c r="D5859" s="461" t="s">
        <v>3501</v>
      </c>
      <c r="E5859" s="647"/>
      <c r="F5859" s="462">
        <v>869000004694</v>
      </c>
      <c r="G5859" s="463" t="s">
        <v>3520</v>
      </c>
      <c r="H5859" s="535">
        <v>150000</v>
      </c>
      <c r="I5859" s="464">
        <v>150000</v>
      </c>
      <c r="J5859" s="463" t="s">
        <v>3377</v>
      </c>
      <c r="K5859" s="465" t="s">
        <v>1709</v>
      </c>
      <c r="L5859" s="494">
        <v>19.399999999999999</v>
      </c>
      <c r="P5859" s="271"/>
      <c r="Q5859" s="271"/>
      <c r="R5859" s="271"/>
      <c r="S5859" s="271"/>
      <c r="T5859" s="271"/>
    </row>
    <row r="5860" spans="2:20" ht="15" hidden="1" customHeight="1">
      <c r="B5860" s="439"/>
      <c r="C5860" s="460" t="s">
        <v>1730</v>
      </c>
      <c r="D5860" s="461" t="s">
        <v>3501</v>
      </c>
      <c r="E5860" s="647"/>
      <c r="F5860" s="462">
        <v>869000004695</v>
      </c>
      <c r="G5860" s="463" t="s">
        <v>3521</v>
      </c>
      <c r="H5860" s="535">
        <v>150000</v>
      </c>
      <c r="I5860" s="464">
        <v>150000</v>
      </c>
      <c r="J5860" s="463" t="s">
        <v>3377</v>
      </c>
      <c r="K5860" s="465" t="s">
        <v>1709</v>
      </c>
      <c r="L5860" s="494">
        <v>19.399999999999999</v>
      </c>
      <c r="P5860" s="271"/>
      <c r="Q5860" s="271"/>
      <c r="R5860" s="271"/>
      <c r="S5860" s="271"/>
      <c r="T5860" s="271"/>
    </row>
    <row r="5861" spans="2:20" ht="15" hidden="1" customHeight="1">
      <c r="B5861" s="439"/>
      <c r="C5861" s="460" t="s">
        <v>1730</v>
      </c>
      <c r="D5861" s="461" t="s">
        <v>3501</v>
      </c>
      <c r="E5861" s="647"/>
      <c r="F5861" s="462">
        <v>869000004696</v>
      </c>
      <c r="G5861" s="463" t="s">
        <v>3522</v>
      </c>
      <c r="H5861" s="535">
        <v>150000</v>
      </c>
      <c r="I5861" s="464">
        <v>150000</v>
      </c>
      <c r="J5861" s="463" t="s">
        <v>3377</v>
      </c>
      <c r="K5861" s="465" t="s">
        <v>1709</v>
      </c>
      <c r="L5861" s="494">
        <v>19.399999999999999</v>
      </c>
      <c r="P5861" s="271"/>
      <c r="Q5861" s="271"/>
      <c r="R5861" s="271"/>
      <c r="S5861" s="271"/>
      <c r="T5861" s="271"/>
    </row>
    <row r="5862" spans="2:20" ht="15" hidden="1" customHeight="1">
      <c r="B5862" s="439"/>
      <c r="C5862" s="460" t="s">
        <v>1730</v>
      </c>
      <c r="D5862" s="461" t="s">
        <v>3501</v>
      </c>
      <c r="E5862" s="647"/>
      <c r="F5862" s="462">
        <v>869000004697</v>
      </c>
      <c r="G5862" s="463" t="s">
        <v>3523</v>
      </c>
      <c r="H5862" s="535">
        <v>150000</v>
      </c>
      <c r="I5862" s="464">
        <v>150000</v>
      </c>
      <c r="J5862" s="463" t="s">
        <v>3377</v>
      </c>
      <c r="K5862" s="465" t="s">
        <v>1709</v>
      </c>
      <c r="L5862" s="494">
        <v>19.399999999999999</v>
      </c>
      <c r="P5862" s="271"/>
      <c r="Q5862" s="271"/>
      <c r="R5862" s="271"/>
      <c r="S5862" s="271"/>
      <c r="T5862" s="271"/>
    </row>
    <row r="5863" spans="2:20" ht="15" hidden="1" customHeight="1">
      <c r="B5863" s="439"/>
      <c r="C5863" s="460" t="s">
        <v>1730</v>
      </c>
      <c r="D5863" s="461" t="s">
        <v>3501</v>
      </c>
      <c r="E5863" s="647"/>
      <c r="F5863" s="462">
        <v>869000004698</v>
      </c>
      <c r="G5863" s="463" t="s">
        <v>3524</v>
      </c>
      <c r="H5863" s="535">
        <v>150000</v>
      </c>
      <c r="I5863" s="464">
        <v>150000</v>
      </c>
      <c r="J5863" s="463" t="s">
        <v>3377</v>
      </c>
      <c r="K5863" s="465" t="s">
        <v>1709</v>
      </c>
      <c r="L5863" s="494">
        <v>19.399999999999999</v>
      </c>
      <c r="P5863" s="271"/>
      <c r="Q5863" s="271"/>
      <c r="R5863" s="271"/>
      <c r="S5863" s="271"/>
      <c r="T5863" s="271"/>
    </row>
    <row r="5864" spans="2:20" ht="15" hidden="1" customHeight="1">
      <c r="B5864" s="439"/>
      <c r="C5864" s="460" t="s">
        <v>1730</v>
      </c>
      <c r="D5864" s="461" t="s">
        <v>3501</v>
      </c>
      <c r="E5864" s="647"/>
      <c r="F5864" s="462">
        <v>869000004699</v>
      </c>
      <c r="G5864" s="463" t="s">
        <v>3525</v>
      </c>
      <c r="H5864" s="535">
        <v>150000</v>
      </c>
      <c r="I5864" s="464">
        <v>150000</v>
      </c>
      <c r="J5864" s="463" t="s">
        <v>3377</v>
      </c>
      <c r="K5864" s="465" t="s">
        <v>1709</v>
      </c>
      <c r="L5864" s="494">
        <v>19.399999999999999</v>
      </c>
      <c r="P5864" s="271"/>
      <c r="Q5864" s="271"/>
      <c r="R5864" s="271"/>
      <c r="S5864" s="271"/>
      <c r="T5864" s="271"/>
    </row>
    <row r="5865" spans="2:20" ht="15" hidden="1" customHeight="1">
      <c r="B5865" s="439"/>
      <c r="C5865" s="460" t="s">
        <v>1730</v>
      </c>
      <c r="D5865" s="461" t="s">
        <v>3501</v>
      </c>
      <c r="E5865" s="647"/>
      <c r="F5865" s="462">
        <v>869000004700</v>
      </c>
      <c r="G5865" s="463" t="s">
        <v>3526</v>
      </c>
      <c r="H5865" s="535">
        <v>150000</v>
      </c>
      <c r="I5865" s="464">
        <v>150000</v>
      </c>
      <c r="J5865" s="463" t="s">
        <v>3377</v>
      </c>
      <c r="K5865" s="465" t="s">
        <v>1709</v>
      </c>
      <c r="L5865" s="494">
        <v>19.399999999999999</v>
      </c>
      <c r="P5865" s="271"/>
      <c r="Q5865" s="271"/>
      <c r="R5865" s="271"/>
      <c r="S5865" s="271"/>
      <c r="T5865" s="271"/>
    </row>
    <row r="5866" spans="2:20" ht="15" hidden="1" customHeight="1">
      <c r="B5866" s="439"/>
      <c r="C5866" s="460" t="s">
        <v>1730</v>
      </c>
      <c r="D5866" s="461" t="s">
        <v>3501</v>
      </c>
      <c r="E5866" s="647"/>
      <c r="F5866" s="462">
        <v>869000004701</v>
      </c>
      <c r="G5866" s="463" t="s">
        <v>3527</v>
      </c>
      <c r="H5866" s="535">
        <v>150000</v>
      </c>
      <c r="I5866" s="464">
        <v>150000</v>
      </c>
      <c r="J5866" s="463" t="s">
        <v>3377</v>
      </c>
      <c r="K5866" s="465" t="s">
        <v>1709</v>
      </c>
      <c r="L5866" s="494">
        <v>19.399999999999999</v>
      </c>
      <c r="P5866" s="271"/>
      <c r="Q5866" s="271"/>
      <c r="R5866" s="271"/>
      <c r="S5866" s="271"/>
      <c r="T5866" s="271"/>
    </row>
    <row r="5867" spans="2:20" ht="15" hidden="1" customHeight="1">
      <c r="B5867" s="439"/>
      <c r="C5867" s="460" t="s">
        <v>1730</v>
      </c>
      <c r="D5867" s="461" t="s">
        <v>3528</v>
      </c>
      <c r="E5867" s="647"/>
      <c r="F5867" s="462">
        <v>869000004706</v>
      </c>
      <c r="G5867" s="463" t="s">
        <v>3529</v>
      </c>
      <c r="H5867" s="535">
        <v>130000</v>
      </c>
      <c r="I5867" s="464">
        <v>130000</v>
      </c>
      <c r="J5867" s="463" t="s">
        <v>3377</v>
      </c>
      <c r="K5867" s="465" t="s">
        <v>1709</v>
      </c>
      <c r="L5867" s="494">
        <v>19.399999999999999</v>
      </c>
      <c r="P5867" s="271"/>
      <c r="Q5867" s="271"/>
      <c r="R5867" s="271"/>
      <c r="S5867" s="271"/>
      <c r="T5867" s="271"/>
    </row>
    <row r="5868" spans="2:20" ht="15" hidden="1" customHeight="1">
      <c r="B5868" s="439"/>
      <c r="C5868" s="460" t="s">
        <v>1730</v>
      </c>
      <c r="D5868" s="461" t="s">
        <v>3528</v>
      </c>
      <c r="E5868" s="647"/>
      <c r="F5868" s="462">
        <v>869000004710</v>
      </c>
      <c r="G5868" s="463" t="s">
        <v>3530</v>
      </c>
      <c r="H5868" s="535">
        <v>130000</v>
      </c>
      <c r="I5868" s="464">
        <v>130000</v>
      </c>
      <c r="J5868" s="463" t="s">
        <v>3377</v>
      </c>
      <c r="K5868" s="465" t="s">
        <v>1709</v>
      </c>
      <c r="L5868" s="494">
        <v>19.399999999999999</v>
      </c>
      <c r="P5868" s="271"/>
      <c r="Q5868" s="271"/>
      <c r="R5868" s="271"/>
      <c r="S5868" s="271"/>
      <c r="T5868" s="271"/>
    </row>
    <row r="5869" spans="2:20" ht="15" hidden="1" customHeight="1">
      <c r="B5869" s="439"/>
      <c r="C5869" s="460" t="s">
        <v>1730</v>
      </c>
      <c r="D5869" s="461" t="s">
        <v>3528</v>
      </c>
      <c r="E5869" s="647"/>
      <c r="F5869" s="462">
        <v>869000004714</v>
      </c>
      <c r="G5869" s="463" t="s">
        <v>3531</v>
      </c>
      <c r="H5869" s="535">
        <v>130000</v>
      </c>
      <c r="I5869" s="464">
        <v>130000</v>
      </c>
      <c r="J5869" s="463" t="s">
        <v>3377</v>
      </c>
      <c r="K5869" s="465" t="s">
        <v>1709</v>
      </c>
      <c r="L5869" s="494">
        <v>19.399999999999999</v>
      </c>
      <c r="P5869" s="271"/>
      <c r="Q5869" s="271"/>
      <c r="R5869" s="271"/>
      <c r="S5869" s="271"/>
      <c r="T5869" s="271"/>
    </row>
    <row r="5870" spans="2:20" ht="15" hidden="1" customHeight="1">
      <c r="B5870" s="439"/>
      <c r="C5870" s="460" t="s">
        <v>1730</v>
      </c>
      <c r="D5870" s="461" t="s">
        <v>3528</v>
      </c>
      <c r="E5870" s="647"/>
      <c r="F5870" s="462">
        <v>869000004718</v>
      </c>
      <c r="G5870" s="463" t="s">
        <v>3532</v>
      </c>
      <c r="H5870" s="535">
        <v>130000</v>
      </c>
      <c r="I5870" s="464">
        <v>130000</v>
      </c>
      <c r="J5870" s="463" t="s">
        <v>3377</v>
      </c>
      <c r="K5870" s="465" t="s">
        <v>1709</v>
      </c>
      <c r="L5870" s="494">
        <v>19.399999999999999</v>
      </c>
      <c r="P5870" s="271"/>
      <c r="Q5870" s="271"/>
      <c r="R5870" s="271"/>
      <c r="S5870" s="271"/>
      <c r="T5870" s="271"/>
    </row>
    <row r="5871" spans="2:20" ht="15" hidden="1" customHeight="1">
      <c r="B5871" s="439"/>
      <c r="C5871" s="460" t="s">
        <v>1730</v>
      </c>
      <c r="D5871" s="461" t="s">
        <v>3528</v>
      </c>
      <c r="E5871" s="647"/>
      <c r="F5871" s="462">
        <v>869000004719</v>
      </c>
      <c r="G5871" s="463" t="s">
        <v>3533</v>
      </c>
      <c r="H5871" s="535">
        <v>130000</v>
      </c>
      <c r="I5871" s="464">
        <v>130000</v>
      </c>
      <c r="J5871" s="463" t="s">
        <v>3377</v>
      </c>
      <c r="K5871" s="465" t="s">
        <v>1709</v>
      </c>
      <c r="L5871" s="494">
        <v>19.399999999999999</v>
      </c>
      <c r="P5871" s="271"/>
      <c r="Q5871" s="271"/>
      <c r="R5871" s="271"/>
      <c r="S5871" s="271"/>
      <c r="T5871" s="271"/>
    </row>
    <row r="5872" spans="2:20" ht="15" hidden="1" customHeight="1">
      <c r="B5872" s="439"/>
      <c r="C5872" s="460" t="s">
        <v>1730</v>
      </c>
      <c r="D5872" s="461" t="s">
        <v>3528</v>
      </c>
      <c r="E5872" s="647"/>
      <c r="F5872" s="462">
        <v>869000004720</v>
      </c>
      <c r="G5872" s="463" t="s">
        <v>3534</v>
      </c>
      <c r="H5872" s="535">
        <v>130000</v>
      </c>
      <c r="I5872" s="464">
        <v>130000</v>
      </c>
      <c r="J5872" s="463" t="s">
        <v>3377</v>
      </c>
      <c r="K5872" s="465" t="s">
        <v>1709</v>
      </c>
      <c r="L5872" s="494">
        <v>19.399999999999999</v>
      </c>
      <c r="P5872" s="271"/>
      <c r="Q5872" s="271"/>
      <c r="R5872" s="271"/>
      <c r="S5872" s="271"/>
      <c r="T5872" s="271"/>
    </row>
    <row r="5873" spans="2:20" ht="15" hidden="1" customHeight="1">
      <c r="B5873" s="439"/>
      <c r="C5873" s="460" t="s">
        <v>1730</v>
      </c>
      <c r="D5873" s="461" t="s">
        <v>3528</v>
      </c>
      <c r="E5873" s="647"/>
      <c r="F5873" s="462">
        <v>869000004721</v>
      </c>
      <c r="G5873" s="463" t="s">
        <v>3535</v>
      </c>
      <c r="H5873" s="535">
        <v>130000</v>
      </c>
      <c r="I5873" s="464">
        <v>130000</v>
      </c>
      <c r="J5873" s="463" t="s">
        <v>3377</v>
      </c>
      <c r="K5873" s="465" t="s">
        <v>1709</v>
      </c>
      <c r="L5873" s="494">
        <v>19.399999999999999</v>
      </c>
      <c r="P5873" s="271"/>
      <c r="Q5873" s="271"/>
      <c r="R5873" s="271"/>
      <c r="S5873" s="271"/>
      <c r="T5873" s="271"/>
    </row>
    <row r="5874" spans="2:20" ht="15" hidden="1" customHeight="1">
      <c r="B5874" s="439"/>
      <c r="C5874" s="460" t="s">
        <v>1730</v>
      </c>
      <c r="D5874" s="461" t="s">
        <v>1734</v>
      </c>
      <c r="E5874" s="647"/>
      <c r="F5874" s="462">
        <v>869000004728</v>
      </c>
      <c r="G5874" s="463" t="s">
        <v>3536</v>
      </c>
      <c r="H5874" s="535">
        <v>450000</v>
      </c>
      <c r="I5874" s="464">
        <v>450000</v>
      </c>
      <c r="J5874" s="463" t="s">
        <v>3377</v>
      </c>
      <c r="K5874" s="465" t="s">
        <v>1709</v>
      </c>
      <c r="L5874" s="494">
        <v>100</v>
      </c>
      <c r="P5874" s="271"/>
      <c r="Q5874" s="271"/>
      <c r="R5874" s="271"/>
      <c r="S5874" s="271"/>
      <c r="T5874" s="271"/>
    </row>
    <row r="5875" spans="2:20" ht="15" hidden="1" customHeight="1">
      <c r="B5875" s="439"/>
      <c r="C5875" s="460" t="s">
        <v>1730</v>
      </c>
      <c r="D5875" s="461" t="s">
        <v>1734</v>
      </c>
      <c r="E5875" s="647"/>
      <c r="F5875" s="462">
        <v>869000004729</v>
      </c>
      <c r="G5875" s="463" t="s">
        <v>3537</v>
      </c>
      <c r="H5875" s="535">
        <v>450000</v>
      </c>
      <c r="I5875" s="464">
        <v>450000</v>
      </c>
      <c r="J5875" s="463" t="s">
        <v>3377</v>
      </c>
      <c r="K5875" s="465" t="s">
        <v>1709</v>
      </c>
      <c r="L5875" s="494">
        <v>100</v>
      </c>
      <c r="P5875" s="271"/>
      <c r="Q5875" s="271"/>
      <c r="R5875" s="271"/>
      <c r="S5875" s="271"/>
      <c r="T5875" s="271"/>
    </row>
    <row r="5876" spans="2:20" ht="15" hidden="1" customHeight="1">
      <c r="B5876" s="439"/>
      <c r="C5876" s="460" t="s">
        <v>1730</v>
      </c>
      <c r="D5876" s="461" t="s">
        <v>1734</v>
      </c>
      <c r="E5876" s="647"/>
      <c r="F5876" s="462">
        <v>869000004730</v>
      </c>
      <c r="G5876" s="463" t="s">
        <v>3538</v>
      </c>
      <c r="H5876" s="535">
        <v>450000</v>
      </c>
      <c r="I5876" s="464">
        <v>450000</v>
      </c>
      <c r="J5876" s="463" t="s">
        <v>3377</v>
      </c>
      <c r="K5876" s="465" t="s">
        <v>1709</v>
      </c>
      <c r="L5876" s="494">
        <v>100</v>
      </c>
      <c r="P5876" s="271"/>
      <c r="Q5876" s="271"/>
      <c r="R5876" s="271"/>
      <c r="S5876" s="271"/>
      <c r="T5876" s="271"/>
    </row>
    <row r="5877" spans="2:20" ht="15" hidden="1" customHeight="1">
      <c r="B5877" s="439"/>
      <c r="C5877" s="460" t="s">
        <v>1730</v>
      </c>
      <c r="D5877" s="461" t="s">
        <v>1734</v>
      </c>
      <c r="E5877" s="647"/>
      <c r="F5877" s="462">
        <v>869000004731</v>
      </c>
      <c r="G5877" s="463" t="s">
        <v>3539</v>
      </c>
      <c r="H5877" s="535">
        <v>450000</v>
      </c>
      <c r="I5877" s="464">
        <v>450000</v>
      </c>
      <c r="J5877" s="463" t="s">
        <v>3377</v>
      </c>
      <c r="K5877" s="465" t="s">
        <v>1709</v>
      </c>
      <c r="L5877" s="494">
        <v>100</v>
      </c>
      <c r="P5877" s="271"/>
      <c r="Q5877" s="271"/>
      <c r="R5877" s="271"/>
      <c r="S5877" s="271"/>
      <c r="T5877" s="271"/>
    </row>
    <row r="5878" spans="2:20" ht="15" hidden="1" customHeight="1">
      <c r="B5878" s="439"/>
      <c r="C5878" s="460" t="s">
        <v>1730</v>
      </c>
      <c r="D5878" s="461" t="s">
        <v>1734</v>
      </c>
      <c r="E5878" s="647"/>
      <c r="F5878" s="462">
        <v>869000004732</v>
      </c>
      <c r="G5878" s="463" t="s">
        <v>3540</v>
      </c>
      <c r="H5878" s="535">
        <v>450000</v>
      </c>
      <c r="I5878" s="464">
        <v>450000</v>
      </c>
      <c r="J5878" s="463" t="s">
        <v>3377</v>
      </c>
      <c r="K5878" s="465" t="s">
        <v>1709</v>
      </c>
      <c r="L5878" s="494">
        <v>100</v>
      </c>
      <c r="P5878" s="271"/>
      <c r="Q5878" s="271"/>
      <c r="R5878" s="271"/>
      <c r="S5878" s="271"/>
      <c r="T5878" s="271"/>
    </row>
    <row r="5879" spans="2:20" ht="15" hidden="1" customHeight="1">
      <c r="B5879" s="439"/>
      <c r="C5879" s="460" t="s">
        <v>1730</v>
      </c>
      <c r="D5879" s="461" t="s">
        <v>1734</v>
      </c>
      <c r="E5879" s="647"/>
      <c r="F5879" s="462">
        <v>869000004733</v>
      </c>
      <c r="G5879" s="463" t="s">
        <v>3541</v>
      </c>
      <c r="H5879" s="535">
        <v>450000</v>
      </c>
      <c r="I5879" s="464">
        <v>450000</v>
      </c>
      <c r="J5879" s="463" t="s">
        <v>3377</v>
      </c>
      <c r="K5879" s="465" t="s">
        <v>1709</v>
      </c>
      <c r="L5879" s="494">
        <v>100</v>
      </c>
      <c r="P5879" s="271"/>
      <c r="Q5879" s="271"/>
      <c r="R5879" s="271"/>
      <c r="S5879" s="271"/>
      <c r="T5879" s="271"/>
    </row>
    <row r="5880" spans="2:20" ht="15" hidden="1" customHeight="1">
      <c r="B5880" s="439"/>
      <c r="C5880" s="460" t="s">
        <v>1730</v>
      </c>
      <c r="D5880" s="461" t="s">
        <v>3542</v>
      </c>
      <c r="E5880" s="647"/>
      <c r="F5880" s="462">
        <v>869000004745</v>
      </c>
      <c r="G5880" s="463" t="s">
        <v>3543</v>
      </c>
      <c r="H5880" s="535">
        <v>500000</v>
      </c>
      <c r="I5880" s="464">
        <v>500000</v>
      </c>
      <c r="J5880" s="463" t="s">
        <v>3377</v>
      </c>
      <c r="K5880" s="465" t="s">
        <v>1709</v>
      </c>
      <c r="L5880" s="494">
        <v>17.7</v>
      </c>
      <c r="P5880" s="271"/>
      <c r="Q5880" s="271"/>
      <c r="R5880" s="271"/>
      <c r="S5880" s="271"/>
      <c r="T5880" s="271"/>
    </row>
    <row r="5881" spans="2:20" ht="15" hidden="1" customHeight="1">
      <c r="B5881" s="439"/>
      <c r="C5881" s="460" t="s">
        <v>1730</v>
      </c>
      <c r="D5881" s="461" t="s">
        <v>3542</v>
      </c>
      <c r="E5881" s="647"/>
      <c r="F5881" s="462">
        <v>869000004746</v>
      </c>
      <c r="G5881" s="463" t="s">
        <v>3544</v>
      </c>
      <c r="H5881" s="535">
        <v>500000</v>
      </c>
      <c r="I5881" s="464">
        <v>500000</v>
      </c>
      <c r="J5881" s="463" t="s">
        <v>3377</v>
      </c>
      <c r="K5881" s="465" t="s">
        <v>1709</v>
      </c>
      <c r="L5881" s="494">
        <v>17.7</v>
      </c>
      <c r="P5881" s="271"/>
      <c r="Q5881" s="271"/>
      <c r="R5881" s="271"/>
      <c r="S5881" s="271"/>
      <c r="T5881" s="271"/>
    </row>
    <row r="5882" spans="2:20" ht="15" hidden="1" customHeight="1">
      <c r="B5882" s="439"/>
      <c r="C5882" s="460" t="s">
        <v>1730</v>
      </c>
      <c r="D5882" s="461" t="s">
        <v>3542</v>
      </c>
      <c r="E5882" s="647"/>
      <c r="F5882" s="462">
        <v>869000004747</v>
      </c>
      <c r="G5882" s="463" t="s">
        <v>3545</v>
      </c>
      <c r="H5882" s="535">
        <v>500000</v>
      </c>
      <c r="I5882" s="464">
        <v>500000</v>
      </c>
      <c r="J5882" s="463" t="s">
        <v>3377</v>
      </c>
      <c r="K5882" s="465" t="s">
        <v>1709</v>
      </c>
      <c r="L5882" s="494">
        <v>17.7</v>
      </c>
      <c r="P5882" s="271"/>
      <c r="Q5882" s="271"/>
      <c r="R5882" s="271"/>
      <c r="S5882" s="271"/>
      <c r="T5882" s="271"/>
    </row>
    <row r="5883" spans="2:20" ht="15" hidden="1" customHeight="1">
      <c r="B5883" s="439"/>
      <c r="C5883" s="460" t="s">
        <v>1730</v>
      </c>
      <c r="D5883" s="461" t="s">
        <v>3542</v>
      </c>
      <c r="E5883" s="647"/>
      <c r="F5883" s="462">
        <v>869000004748</v>
      </c>
      <c r="G5883" s="463" t="s">
        <v>3546</v>
      </c>
      <c r="H5883" s="535">
        <v>500000</v>
      </c>
      <c r="I5883" s="464">
        <v>500000</v>
      </c>
      <c r="J5883" s="463" t="s">
        <v>3377</v>
      </c>
      <c r="K5883" s="465" t="s">
        <v>1709</v>
      </c>
      <c r="L5883" s="494">
        <v>17.7</v>
      </c>
      <c r="P5883" s="271"/>
      <c r="Q5883" s="271"/>
      <c r="R5883" s="271"/>
      <c r="S5883" s="271"/>
      <c r="T5883" s="271"/>
    </row>
    <row r="5884" spans="2:20" ht="15" hidden="1" customHeight="1">
      <c r="B5884" s="439"/>
      <c r="C5884" s="460" t="s">
        <v>1730</v>
      </c>
      <c r="D5884" s="461" t="s">
        <v>3542</v>
      </c>
      <c r="E5884" s="647"/>
      <c r="F5884" s="462">
        <v>869000004749</v>
      </c>
      <c r="G5884" s="463" t="s">
        <v>3547</v>
      </c>
      <c r="H5884" s="535">
        <v>500000</v>
      </c>
      <c r="I5884" s="464">
        <v>500000</v>
      </c>
      <c r="J5884" s="463" t="s">
        <v>3377</v>
      </c>
      <c r="K5884" s="465" t="s">
        <v>1709</v>
      </c>
      <c r="L5884" s="494">
        <v>17.7</v>
      </c>
      <c r="P5884" s="271"/>
      <c r="Q5884" s="271"/>
      <c r="R5884" s="271"/>
      <c r="S5884" s="271"/>
      <c r="T5884" s="271"/>
    </row>
    <row r="5885" spans="2:20" ht="15" hidden="1" customHeight="1">
      <c r="B5885" s="439"/>
      <c r="C5885" s="460" t="s">
        <v>1730</v>
      </c>
      <c r="D5885" s="461" t="s">
        <v>3548</v>
      </c>
      <c r="E5885" s="647"/>
      <c r="F5885" s="462">
        <v>869000004750</v>
      </c>
      <c r="G5885" s="463" t="s">
        <v>3549</v>
      </c>
      <c r="H5885" s="535">
        <v>140000</v>
      </c>
      <c r="I5885" s="464">
        <v>140000</v>
      </c>
      <c r="J5885" s="463" t="s">
        <v>3377</v>
      </c>
      <c r="K5885" s="465" t="s">
        <v>1709</v>
      </c>
      <c r="L5885" s="494">
        <v>17.7</v>
      </c>
      <c r="P5885" s="271"/>
      <c r="Q5885" s="271"/>
      <c r="R5885" s="271"/>
      <c r="S5885" s="271"/>
      <c r="T5885" s="271"/>
    </row>
    <row r="5886" spans="2:20" ht="15" hidden="1" customHeight="1">
      <c r="B5886" s="439"/>
      <c r="C5886" s="460" t="s">
        <v>1730</v>
      </c>
      <c r="D5886" s="461" t="s">
        <v>3548</v>
      </c>
      <c r="E5886" s="647"/>
      <c r="F5886" s="462">
        <v>869000004751</v>
      </c>
      <c r="G5886" s="463" t="s">
        <v>3550</v>
      </c>
      <c r="H5886" s="535">
        <v>140000</v>
      </c>
      <c r="I5886" s="464">
        <v>140000</v>
      </c>
      <c r="J5886" s="463" t="s">
        <v>3377</v>
      </c>
      <c r="K5886" s="465" t="s">
        <v>1709</v>
      </c>
      <c r="L5886" s="494">
        <v>17.7</v>
      </c>
      <c r="P5886" s="271"/>
      <c r="Q5886" s="271"/>
      <c r="R5886" s="271"/>
      <c r="S5886" s="271"/>
      <c r="T5886" s="271"/>
    </row>
    <row r="5887" spans="2:20" ht="15" hidden="1" customHeight="1">
      <c r="B5887" s="439"/>
      <c r="C5887" s="460" t="s">
        <v>1730</v>
      </c>
      <c r="D5887" s="461" t="s">
        <v>1735</v>
      </c>
      <c r="E5887" s="647"/>
      <c r="F5887" s="462">
        <v>869000004876</v>
      </c>
      <c r="G5887" s="463" t="s">
        <v>3551</v>
      </c>
      <c r="H5887" s="535">
        <v>293954.23</v>
      </c>
      <c r="I5887" s="464">
        <v>293954.23</v>
      </c>
      <c r="J5887" s="463" t="s">
        <v>3377</v>
      </c>
      <c r="K5887" s="465" t="s">
        <v>1709</v>
      </c>
      <c r="L5887" s="494">
        <v>17.7</v>
      </c>
      <c r="P5887" s="271"/>
      <c r="Q5887" s="271"/>
      <c r="R5887" s="271"/>
      <c r="S5887" s="271"/>
      <c r="T5887" s="271"/>
    </row>
    <row r="5888" spans="2:20" ht="15" hidden="1" customHeight="1">
      <c r="B5888" s="439"/>
      <c r="C5888" s="460" t="s">
        <v>1730</v>
      </c>
      <c r="D5888" s="461" t="s">
        <v>3552</v>
      </c>
      <c r="E5888" s="647"/>
      <c r="F5888" s="462">
        <v>869000041708</v>
      </c>
      <c r="G5888" s="463" t="s">
        <v>3553</v>
      </c>
      <c r="H5888" s="535">
        <v>418007.13</v>
      </c>
      <c r="I5888" s="464">
        <v>418007.13</v>
      </c>
      <c r="J5888" s="463" t="s">
        <v>3377</v>
      </c>
      <c r="K5888" s="465" t="s">
        <v>1709</v>
      </c>
      <c r="L5888" s="494">
        <v>24</v>
      </c>
      <c r="P5888" s="271"/>
      <c r="Q5888" s="271"/>
      <c r="R5888" s="271"/>
      <c r="S5888" s="271"/>
      <c r="T5888" s="271"/>
    </row>
    <row r="5889" spans="2:20" ht="15" hidden="1" customHeight="1">
      <c r="B5889" s="439"/>
      <c r="C5889" s="460" t="s">
        <v>1730</v>
      </c>
      <c r="D5889" s="461" t="s">
        <v>3554</v>
      </c>
      <c r="E5889" s="647"/>
      <c r="F5889" s="462">
        <v>869000068861</v>
      </c>
      <c r="G5889" s="463" t="s">
        <v>3555</v>
      </c>
      <c r="H5889" s="535">
        <v>170000</v>
      </c>
      <c r="I5889" s="464">
        <v>170000</v>
      </c>
      <c r="J5889" s="463" t="s">
        <v>3377</v>
      </c>
      <c r="K5889" s="465" t="s">
        <v>1709</v>
      </c>
      <c r="L5889" s="494">
        <v>31.8</v>
      </c>
      <c r="P5889" s="271"/>
      <c r="Q5889" s="271"/>
      <c r="R5889" s="271"/>
      <c r="S5889" s="271"/>
      <c r="T5889" s="271"/>
    </row>
    <row r="5890" spans="2:20" ht="15" hidden="1" customHeight="1">
      <c r="B5890" s="439"/>
      <c r="C5890" s="460" t="s">
        <v>1730</v>
      </c>
      <c r="D5890" s="461" t="s">
        <v>3556</v>
      </c>
      <c r="E5890" s="647"/>
      <c r="F5890" s="462">
        <v>869000001834</v>
      </c>
      <c r="G5890" s="463" t="s">
        <v>3557</v>
      </c>
      <c r="H5890" s="535">
        <v>15400</v>
      </c>
      <c r="I5890" s="464">
        <v>15400</v>
      </c>
      <c r="J5890" s="463" t="s">
        <v>3377</v>
      </c>
      <c r="K5890" s="465" t="s">
        <v>3558</v>
      </c>
      <c r="L5890" s="494">
        <v>18</v>
      </c>
      <c r="P5890" s="271"/>
      <c r="Q5890" s="271"/>
      <c r="R5890" s="271"/>
      <c r="S5890" s="271"/>
      <c r="T5890" s="271"/>
    </row>
    <row r="5891" spans="2:20" ht="15" hidden="1" customHeight="1">
      <c r="B5891" s="439"/>
      <c r="C5891" s="460" t="s">
        <v>1730</v>
      </c>
      <c r="D5891" s="461" t="s">
        <v>3559</v>
      </c>
      <c r="E5891" s="647"/>
      <c r="F5891" s="462">
        <v>869000001839</v>
      </c>
      <c r="G5891" s="463" t="s">
        <v>3560</v>
      </c>
      <c r="H5891" s="535">
        <v>12500</v>
      </c>
      <c r="I5891" s="464">
        <v>12500</v>
      </c>
      <c r="J5891" s="463" t="s">
        <v>3377</v>
      </c>
      <c r="K5891" s="465" t="s">
        <v>3558</v>
      </c>
      <c r="L5891" s="494">
        <v>27</v>
      </c>
      <c r="P5891" s="271"/>
      <c r="Q5891" s="271"/>
      <c r="R5891" s="271"/>
      <c r="S5891" s="271"/>
      <c r="T5891" s="271"/>
    </row>
    <row r="5892" spans="2:20" ht="15" hidden="1" customHeight="1">
      <c r="B5892" s="439"/>
      <c r="C5892" s="460" t="s">
        <v>1730</v>
      </c>
      <c r="D5892" s="461" t="s">
        <v>3559</v>
      </c>
      <c r="E5892" s="647"/>
      <c r="F5892" s="462">
        <v>869000001841</v>
      </c>
      <c r="G5892" s="463" t="s">
        <v>3561</v>
      </c>
      <c r="H5892" s="535">
        <v>12500</v>
      </c>
      <c r="I5892" s="464">
        <v>12500</v>
      </c>
      <c r="J5892" s="463" t="s">
        <v>3377</v>
      </c>
      <c r="K5892" s="465" t="s">
        <v>3558</v>
      </c>
      <c r="L5892" s="494">
        <v>41</v>
      </c>
      <c r="P5892" s="271"/>
      <c r="Q5892" s="271"/>
      <c r="R5892" s="271"/>
      <c r="S5892" s="271"/>
      <c r="T5892" s="271"/>
    </row>
    <row r="5893" spans="2:20" ht="15" hidden="1" customHeight="1">
      <c r="B5893" s="439"/>
      <c r="C5893" s="460" t="s">
        <v>1730</v>
      </c>
      <c r="D5893" s="461" t="s">
        <v>3562</v>
      </c>
      <c r="E5893" s="647"/>
      <c r="F5893" s="462">
        <v>869000005011</v>
      </c>
      <c r="G5893" s="463" t="s">
        <v>3563</v>
      </c>
      <c r="H5893" s="535">
        <v>158661.51</v>
      </c>
      <c r="I5893" s="464">
        <v>158661.51</v>
      </c>
      <c r="J5893" s="463" t="s">
        <v>3377</v>
      </c>
      <c r="K5893" s="465" t="s">
        <v>1707</v>
      </c>
      <c r="L5893" s="494">
        <v>30</v>
      </c>
      <c r="P5893" s="271"/>
      <c r="Q5893" s="271"/>
      <c r="R5893" s="271"/>
      <c r="S5893" s="271"/>
      <c r="T5893" s="271"/>
    </row>
    <row r="5894" spans="2:20" ht="15" hidden="1" customHeight="1">
      <c r="B5894" s="439"/>
      <c r="C5894" s="460" t="s">
        <v>1730</v>
      </c>
      <c r="D5894" s="461" t="s">
        <v>3562</v>
      </c>
      <c r="E5894" s="647"/>
      <c r="F5894" s="462">
        <v>869000005039</v>
      </c>
      <c r="G5894" s="463" t="s">
        <v>3564</v>
      </c>
      <c r="H5894" s="535">
        <v>158661.51</v>
      </c>
      <c r="I5894" s="464">
        <v>158661.51</v>
      </c>
      <c r="J5894" s="463" t="s">
        <v>3377</v>
      </c>
      <c r="K5894" s="465" t="s">
        <v>1707</v>
      </c>
      <c r="L5894" s="494">
        <v>30</v>
      </c>
      <c r="P5894" s="271"/>
      <c r="Q5894" s="271"/>
      <c r="R5894" s="271"/>
      <c r="S5894" s="271"/>
      <c r="T5894" s="271"/>
    </row>
    <row r="5895" spans="2:20" ht="15" hidden="1" customHeight="1">
      <c r="B5895" s="439"/>
      <c r="C5895" s="460" t="s">
        <v>1730</v>
      </c>
      <c r="D5895" s="461" t="s">
        <v>3565</v>
      </c>
      <c r="E5895" s="647"/>
      <c r="F5895" s="462">
        <v>869000072922</v>
      </c>
      <c r="G5895" s="463" t="s">
        <v>3566</v>
      </c>
      <c r="H5895" s="535">
        <v>526427.5</v>
      </c>
      <c r="I5895" s="464">
        <v>526427.5</v>
      </c>
      <c r="J5895" s="463" t="s">
        <v>3377</v>
      </c>
      <c r="K5895" s="465" t="s">
        <v>1707</v>
      </c>
      <c r="L5895" s="494">
        <v>200</v>
      </c>
      <c r="P5895" s="271"/>
      <c r="Q5895" s="271"/>
      <c r="R5895" s="271"/>
      <c r="S5895" s="271"/>
      <c r="T5895" s="271"/>
    </row>
    <row r="5896" spans="2:20" ht="15" hidden="1" customHeight="1">
      <c r="B5896" s="439"/>
      <c r="C5896" s="460" t="s">
        <v>1730</v>
      </c>
      <c r="D5896" s="461" t="s">
        <v>3565</v>
      </c>
      <c r="E5896" s="647"/>
      <c r="F5896" s="462">
        <v>869000072923</v>
      </c>
      <c r="G5896" s="463" t="s">
        <v>3567</v>
      </c>
      <c r="H5896" s="535">
        <v>526427.5</v>
      </c>
      <c r="I5896" s="464">
        <v>526427.5</v>
      </c>
      <c r="J5896" s="463" t="s">
        <v>3377</v>
      </c>
      <c r="K5896" s="465" t="s">
        <v>1707</v>
      </c>
      <c r="L5896" s="494">
        <v>200</v>
      </c>
      <c r="P5896" s="271"/>
      <c r="Q5896" s="271"/>
      <c r="R5896" s="271"/>
      <c r="S5896" s="271"/>
      <c r="T5896" s="271"/>
    </row>
    <row r="5897" spans="2:20" ht="15" hidden="1" customHeight="1">
      <c r="B5897" s="439"/>
      <c r="C5897" s="460" t="s">
        <v>1730</v>
      </c>
      <c r="D5897" s="461" t="s">
        <v>3568</v>
      </c>
      <c r="E5897" s="647"/>
      <c r="F5897" s="462">
        <v>869000001646</v>
      </c>
      <c r="G5897" s="463" t="s">
        <v>3569</v>
      </c>
      <c r="H5897" s="535">
        <v>420000</v>
      </c>
      <c r="I5897" s="464">
        <v>420000</v>
      </c>
      <c r="J5897" s="463" t="s">
        <v>3377</v>
      </c>
      <c r="K5897" s="465" t="s">
        <v>1711</v>
      </c>
      <c r="L5897" s="494">
        <v>80</v>
      </c>
      <c r="P5897" s="271"/>
      <c r="Q5897" s="271"/>
      <c r="R5897" s="271"/>
      <c r="S5897" s="271"/>
      <c r="T5897" s="271"/>
    </row>
    <row r="5898" spans="2:20" ht="15" hidden="1" customHeight="1">
      <c r="B5898" s="439"/>
      <c r="C5898" s="460" t="s">
        <v>1730</v>
      </c>
      <c r="D5898" s="461" t="s">
        <v>3570</v>
      </c>
      <c r="E5898" s="647"/>
      <c r="F5898" s="462">
        <v>869000004153</v>
      </c>
      <c r="G5898" s="463" t="s">
        <v>3571</v>
      </c>
      <c r="H5898" s="535">
        <v>30000</v>
      </c>
      <c r="I5898" s="464">
        <v>30000</v>
      </c>
      <c r="J5898" s="463" t="s">
        <v>3377</v>
      </c>
      <c r="K5898" s="465" t="s">
        <v>1711</v>
      </c>
      <c r="L5898" s="494">
        <v>40</v>
      </c>
      <c r="P5898" s="271"/>
      <c r="Q5898" s="271"/>
      <c r="R5898" s="271"/>
      <c r="S5898" s="271"/>
      <c r="T5898" s="271"/>
    </row>
    <row r="5899" spans="2:20" ht="15" hidden="1" customHeight="1">
      <c r="B5899" s="439"/>
      <c r="C5899" s="460" t="s">
        <v>1730</v>
      </c>
      <c r="D5899" s="461" t="s">
        <v>3572</v>
      </c>
      <c r="E5899" s="647"/>
      <c r="F5899" s="462">
        <v>869000005004</v>
      </c>
      <c r="G5899" s="463" t="s">
        <v>3573</v>
      </c>
      <c r="H5899" s="535">
        <v>342151.59</v>
      </c>
      <c r="I5899" s="464">
        <v>342151.59</v>
      </c>
      <c r="J5899" s="463" t="s">
        <v>3377</v>
      </c>
      <c r="K5899" s="465" t="s">
        <v>1711</v>
      </c>
      <c r="L5899" s="494">
        <v>18</v>
      </c>
      <c r="P5899" s="271"/>
      <c r="Q5899" s="271"/>
      <c r="R5899" s="271"/>
      <c r="S5899" s="271"/>
      <c r="T5899" s="271"/>
    </row>
    <row r="5900" spans="2:20" ht="15" hidden="1" customHeight="1">
      <c r="B5900" s="439"/>
      <c r="C5900" s="460" t="s">
        <v>1730</v>
      </c>
      <c r="D5900" s="461" t="s">
        <v>3572</v>
      </c>
      <c r="E5900" s="647"/>
      <c r="F5900" s="462">
        <v>869000005038</v>
      </c>
      <c r="G5900" s="463" t="s">
        <v>3574</v>
      </c>
      <c r="H5900" s="535">
        <v>342151.59</v>
      </c>
      <c r="I5900" s="464">
        <v>342151.59</v>
      </c>
      <c r="J5900" s="463" t="s">
        <v>3377</v>
      </c>
      <c r="K5900" s="465" t="s">
        <v>1711</v>
      </c>
      <c r="L5900" s="494">
        <v>18</v>
      </c>
      <c r="P5900" s="271"/>
      <c r="Q5900" s="271"/>
      <c r="R5900" s="271"/>
      <c r="S5900" s="271"/>
      <c r="T5900" s="271"/>
    </row>
    <row r="5901" spans="2:20" ht="15" hidden="1" customHeight="1">
      <c r="B5901" s="439"/>
      <c r="C5901" s="460" t="s">
        <v>1730</v>
      </c>
      <c r="D5901" s="461" t="s">
        <v>3575</v>
      </c>
      <c r="E5901" s="647"/>
      <c r="F5901" s="462">
        <v>869000000190</v>
      </c>
      <c r="G5901" s="463" t="s">
        <v>3576</v>
      </c>
      <c r="H5901" s="535">
        <v>287752.5</v>
      </c>
      <c r="I5901" s="464">
        <v>287752.5</v>
      </c>
      <c r="J5901" s="463" t="s">
        <v>3377</v>
      </c>
      <c r="K5901" s="465" t="s">
        <v>3577</v>
      </c>
      <c r="L5901" s="494">
        <v>19.399999999999999</v>
      </c>
      <c r="P5901" s="271"/>
      <c r="Q5901" s="271"/>
      <c r="R5901" s="271"/>
      <c r="S5901" s="271"/>
      <c r="T5901" s="271"/>
    </row>
    <row r="5902" spans="2:20" ht="15" hidden="1" customHeight="1">
      <c r="B5902" s="439"/>
      <c r="C5902" s="460" t="s">
        <v>1730</v>
      </c>
      <c r="D5902" s="461" t="s">
        <v>3575</v>
      </c>
      <c r="E5902" s="647"/>
      <c r="F5902" s="462">
        <v>869000003982</v>
      </c>
      <c r="G5902" s="463" t="s">
        <v>3578</v>
      </c>
      <c r="H5902" s="535">
        <v>287752.5</v>
      </c>
      <c r="I5902" s="464">
        <v>287752.5</v>
      </c>
      <c r="J5902" s="463" t="s">
        <v>3377</v>
      </c>
      <c r="K5902" s="465" t="s">
        <v>3577</v>
      </c>
      <c r="L5902" s="494">
        <v>19.399999999999999</v>
      </c>
      <c r="P5902" s="271"/>
      <c r="Q5902" s="271"/>
      <c r="R5902" s="271"/>
      <c r="S5902" s="271"/>
      <c r="T5902" s="271"/>
    </row>
    <row r="5903" spans="2:20" ht="15" hidden="1" customHeight="1">
      <c r="B5903" s="439"/>
      <c r="C5903" s="460" t="s">
        <v>1730</v>
      </c>
      <c r="D5903" s="461" t="s">
        <v>3579</v>
      </c>
      <c r="E5903" s="647"/>
      <c r="F5903" s="462">
        <v>869000004533</v>
      </c>
      <c r="G5903" s="463" t="s">
        <v>3580</v>
      </c>
      <c r="H5903" s="535">
        <v>600000</v>
      </c>
      <c r="I5903" s="464">
        <v>600000</v>
      </c>
      <c r="J5903" s="463" t="s">
        <v>3377</v>
      </c>
      <c r="K5903" s="465" t="s">
        <v>3577</v>
      </c>
      <c r="L5903" s="494">
        <v>19.399999999999999</v>
      </c>
      <c r="P5903" s="271"/>
      <c r="Q5903" s="271"/>
      <c r="R5903" s="271"/>
      <c r="S5903" s="271"/>
      <c r="T5903" s="271"/>
    </row>
    <row r="5904" spans="2:20" ht="15" hidden="1" customHeight="1">
      <c r="B5904" s="439"/>
      <c r="C5904" s="460" t="s">
        <v>1730</v>
      </c>
      <c r="D5904" s="461" t="s">
        <v>3581</v>
      </c>
      <c r="E5904" s="647"/>
      <c r="F5904" s="462">
        <v>869000004780</v>
      </c>
      <c r="G5904" s="463" t="s">
        <v>3582</v>
      </c>
      <c r="H5904" s="535">
        <v>410000</v>
      </c>
      <c r="I5904" s="464">
        <v>410000</v>
      </c>
      <c r="J5904" s="463" t="s">
        <v>3377</v>
      </c>
      <c r="K5904" s="465" t="s">
        <v>3577</v>
      </c>
      <c r="L5904" s="494">
        <v>5</v>
      </c>
      <c r="P5904" s="271"/>
      <c r="Q5904" s="271"/>
      <c r="R5904" s="271"/>
      <c r="S5904" s="271"/>
      <c r="T5904" s="271"/>
    </row>
    <row r="5905" spans="2:20" ht="15" hidden="1" customHeight="1">
      <c r="B5905" s="439"/>
      <c r="C5905" s="460" t="s">
        <v>1730</v>
      </c>
      <c r="D5905" s="461" t="s">
        <v>3581</v>
      </c>
      <c r="E5905" s="647"/>
      <c r="F5905" s="462">
        <v>869000004781</v>
      </c>
      <c r="G5905" s="463" t="s">
        <v>3583</v>
      </c>
      <c r="H5905" s="535">
        <v>410000</v>
      </c>
      <c r="I5905" s="464">
        <v>410000</v>
      </c>
      <c r="J5905" s="463" t="s">
        <v>3377</v>
      </c>
      <c r="K5905" s="465" t="s">
        <v>3577</v>
      </c>
      <c r="L5905" s="494">
        <v>5</v>
      </c>
      <c r="P5905" s="271"/>
      <c r="Q5905" s="271"/>
      <c r="R5905" s="271"/>
      <c r="S5905" s="271"/>
      <c r="T5905" s="271"/>
    </row>
    <row r="5906" spans="2:20" ht="15" hidden="1" customHeight="1">
      <c r="B5906" s="439"/>
      <c r="C5906" s="460" t="s">
        <v>1730</v>
      </c>
      <c r="D5906" s="461" t="s">
        <v>3584</v>
      </c>
      <c r="E5906" s="647"/>
      <c r="F5906" s="462">
        <v>869000004800</v>
      </c>
      <c r="G5906" s="463" t="s">
        <v>3585</v>
      </c>
      <c r="H5906" s="535">
        <v>600000</v>
      </c>
      <c r="I5906" s="464">
        <v>600000</v>
      </c>
      <c r="J5906" s="463" t="s">
        <v>3377</v>
      </c>
      <c r="K5906" s="465" t="s">
        <v>3577</v>
      </c>
      <c r="L5906" s="494">
        <v>23.5</v>
      </c>
      <c r="P5906" s="271"/>
      <c r="Q5906" s="271"/>
      <c r="R5906" s="271"/>
      <c r="S5906" s="271"/>
      <c r="T5906" s="271"/>
    </row>
    <row r="5907" spans="2:20" ht="15" hidden="1" customHeight="1">
      <c r="B5907" s="439"/>
      <c r="C5907" s="460" t="s">
        <v>1730</v>
      </c>
      <c r="D5907" s="461" t="s">
        <v>3586</v>
      </c>
      <c r="E5907" s="647"/>
      <c r="F5907" s="462">
        <v>869000072907</v>
      </c>
      <c r="G5907" s="463" t="s">
        <v>3587</v>
      </c>
      <c r="H5907" s="535">
        <v>197342</v>
      </c>
      <c r="I5907" s="464">
        <v>197342</v>
      </c>
      <c r="J5907" s="463" t="s">
        <v>3377</v>
      </c>
      <c r="K5907" s="465" t="s">
        <v>3577</v>
      </c>
      <c r="L5907" s="494">
        <v>1</v>
      </c>
      <c r="P5907" s="271"/>
      <c r="Q5907" s="271"/>
      <c r="R5907" s="271"/>
      <c r="S5907" s="271"/>
      <c r="T5907" s="271"/>
    </row>
    <row r="5908" spans="2:20" ht="15" hidden="1" customHeight="1">
      <c r="B5908" s="439"/>
      <c r="C5908" s="460" t="s">
        <v>1730</v>
      </c>
      <c r="D5908" s="461" t="s">
        <v>3586</v>
      </c>
      <c r="E5908" s="647"/>
      <c r="F5908" s="462">
        <v>869000072909</v>
      </c>
      <c r="G5908" s="463" t="s">
        <v>3588</v>
      </c>
      <c r="H5908" s="535">
        <v>197342</v>
      </c>
      <c r="I5908" s="464">
        <v>197342</v>
      </c>
      <c r="J5908" s="463" t="s">
        <v>3377</v>
      </c>
      <c r="K5908" s="465" t="s">
        <v>3577</v>
      </c>
      <c r="L5908" s="494">
        <v>1</v>
      </c>
      <c r="P5908" s="271"/>
      <c r="Q5908" s="271"/>
      <c r="R5908" s="271"/>
      <c r="S5908" s="271"/>
      <c r="T5908" s="271"/>
    </row>
    <row r="5909" spans="2:20" ht="15" hidden="1" customHeight="1">
      <c r="B5909" s="439"/>
      <c r="C5909" s="460" t="s">
        <v>1730</v>
      </c>
      <c r="D5909" s="461" t="s">
        <v>3589</v>
      </c>
      <c r="E5909" s="647"/>
      <c r="F5909" s="462">
        <v>869000072910</v>
      </c>
      <c r="G5909" s="463" t="s">
        <v>3590</v>
      </c>
      <c r="H5909" s="535">
        <v>309816.5</v>
      </c>
      <c r="I5909" s="464">
        <v>309816.5</v>
      </c>
      <c r="J5909" s="463" t="s">
        <v>3377</v>
      </c>
      <c r="K5909" s="465" t="s">
        <v>3577</v>
      </c>
      <c r="L5909" s="494">
        <v>9.6</v>
      </c>
      <c r="P5909" s="271"/>
      <c r="Q5909" s="271"/>
      <c r="R5909" s="271"/>
      <c r="S5909" s="271"/>
      <c r="T5909" s="271"/>
    </row>
    <row r="5910" spans="2:20" ht="15" hidden="1" customHeight="1">
      <c r="B5910" s="439"/>
      <c r="C5910" s="460" t="s">
        <v>1730</v>
      </c>
      <c r="D5910" s="461" t="s">
        <v>3589</v>
      </c>
      <c r="E5910" s="647"/>
      <c r="F5910" s="462">
        <v>869000072911</v>
      </c>
      <c r="G5910" s="463" t="s">
        <v>3591</v>
      </c>
      <c r="H5910" s="535">
        <v>309816.5</v>
      </c>
      <c r="I5910" s="464">
        <v>309816.5</v>
      </c>
      <c r="J5910" s="463" t="s">
        <v>3377</v>
      </c>
      <c r="K5910" s="465" t="s">
        <v>3577</v>
      </c>
      <c r="L5910" s="494">
        <v>9.6</v>
      </c>
      <c r="P5910" s="271"/>
      <c r="Q5910" s="271"/>
      <c r="R5910" s="271"/>
      <c r="S5910" s="271"/>
      <c r="T5910" s="271"/>
    </row>
    <row r="5911" spans="2:20" ht="15" hidden="1" customHeight="1">
      <c r="B5911" s="439"/>
      <c r="C5911" s="460" t="s">
        <v>1730</v>
      </c>
      <c r="D5911" s="461" t="s">
        <v>3589</v>
      </c>
      <c r="E5911" s="647"/>
      <c r="F5911" s="462">
        <v>869000072912</v>
      </c>
      <c r="G5911" s="463" t="s">
        <v>3592</v>
      </c>
      <c r="H5911" s="535">
        <v>309816.5</v>
      </c>
      <c r="I5911" s="464">
        <v>309816.5</v>
      </c>
      <c r="J5911" s="463" t="s">
        <v>3377</v>
      </c>
      <c r="K5911" s="465" t="s">
        <v>3577</v>
      </c>
      <c r="L5911" s="494">
        <v>9.6</v>
      </c>
      <c r="P5911" s="271"/>
      <c r="Q5911" s="271"/>
      <c r="R5911" s="271"/>
      <c r="S5911" s="271"/>
      <c r="T5911" s="271"/>
    </row>
    <row r="5912" spans="2:20" ht="15" hidden="1" customHeight="1">
      <c r="B5912" s="439"/>
      <c r="C5912" s="460" t="s">
        <v>1730</v>
      </c>
      <c r="D5912" s="461" t="s">
        <v>3589</v>
      </c>
      <c r="E5912" s="647"/>
      <c r="F5912" s="462">
        <v>869000072913</v>
      </c>
      <c r="G5912" s="463" t="s">
        <v>3593</v>
      </c>
      <c r="H5912" s="535">
        <v>309816.5</v>
      </c>
      <c r="I5912" s="464">
        <v>309816.5</v>
      </c>
      <c r="J5912" s="463" t="s">
        <v>3377</v>
      </c>
      <c r="K5912" s="465" t="s">
        <v>3577</v>
      </c>
      <c r="L5912" s="494">
        <v>9.6</v>
      </c>
      <c r="P5912" s="271"/>
      <c r="Q5912" s="271"/>
      <c r="R5912" s="271"/>
      <c r="S5912" s="271"/>
      <c r="T5912" s="271"/>
    </row>
    <row r="5913" spans="2:20" ht="15" hidden="1" customHeight="1">
      <c r="B5913" s="439"/>
      <c r="C5913" s="460" t="s">
        <v>1730</v>
      </c>
      <c r="D5913" s="461" t="s">
        <v>3594</v>
      </c>
      <c r="E5913" s="647"/>
      <c r="F5913" s="462">
        <v>869000072914</v>
      </c>
      <c r="G5913" s="463" t="s">
        <v>3595</v>
      </c>
      <c r="H5913" s="535">
        <v>354025</v>
      </c>
      <c r="I5913" s="464">
        <v>354025</v>
      </c>
      <c r="J5913" s="463" t="s">
        <v>3377</v>
      </c>
      <c r="K5913" s="465" t="s">
        <v>3577</v>
      </c>
      <c r="L5913" s="494">
        <v>5.7</v>
      </c>
      <c r="P5913" s="271"/>
      <c r="Q5913" s="271"/>
      <c r="R5913" s="271"/>
      <c r="S5913" s="271"/>
      <c r="T5913" s="271"/>
    </row>
    <row r="5914" spans="2:20" ht="15" hidden="1" customHeight="1">
      <c r="B5914" s="439"/>
      <c r="C5914" s="460" t="s">
        <v>1730</v>
      </c>
      <c r="D5914" s="461" t="s">
        <v>3594</v>
      </c>
      <c r="E5914" s="647"/>
      <c r="F5914" s="462">
        <v>869000072915</v>
      </c>
      <c r="G5914" s="463" t="s">
        <v>3596</v>
      </c>
      <c r="H5914" s="535">
        <v>354025</v>
      </c>
      <c r="I5914" s="464">
        <v>354025</v>
      </c>
      <c r="J5914" s="463" t="s">
        <v>3377</v>
      </c>
      <c r="K5914" s="465" t="s">
        <v>3577</v>
      </c>
      <c r="L5914" s="494">
        <v>5.7</v>
      </c>
      <c r="P5914" s="271"/>
      <c r="Q5914" s="271"/>
      <c r="R5914" s="271"/>
      <c r="S5914" s="271"/>
      <c r="T5914" s="271"/>
    </row>
    <row r="5915" spans="2:20" ht="15" hidden="1" customHeight="1">
      <c r="B5915" s="439"/>
      <c r="C5915" s="460" t="s">
        <v>1730</v>
      </c>
      <c r="D5915" s="461" t="s">
        <v>3418</v>
      </c>
      <c r="E5915" s="647"/>
      <c r="F5915" s="462">
        <v>869000072917</v>
      </c>
      <c r="G5915" s="463" t="s">
        <v>3597</v>
      </c>
      <c r="H5915" s="535">
        <v>382367</v>
      </c>
      <c r="I5915" s="464">
        <v>382367</v>
      </c>
      <c r="J5915" s="463" t="s">
        <v>3377</v>
      </c>
      <c r="K5915" s="465" t="s">
        <v>3577</v>
      </c>
      <c r="L5915" s="494">
        <v>3.1</v>
      </c>
      <c r="P5915" s="271"/>
      <c r="Q5915" s="271"/>
      <c r="R5915" s="271"/>
      <c r="S5915" s="271"/>
      <c r="T5915" s="271"/>
    </row>
    <row r="5916" spans="2:20" ht="15" hidden="1" customHeight="1">
      <c r="B5916" s="439"/>
      <c r="C5916" s="460" t="s">
        <v>1730</v>
      </c>
      <c r="D5916" s="461" t="s">
        <v>3598</v>
      </c>
      <c r="E5916" s="647"/>
      <c r="F5916" s="462">
        <v>869000072918</v>
      </c>
      <c r="G5916" s="463" t="s">
        <v>3599</v>
      </c>
      <c r="H5916" s="535">
        <v>436039</v>
      </c>
      <c r="I5916" s="464">
        <v>436039</v>
      </c>
      <c r="J5916" s="463" t="s">
        <v>3377</v>
      </c>
      <c r="K5916" s="465" t="s">
        <v>3577</v>
      </c>
      <c r="L5916" s="494">
        <v>3.1</v>
      </c>
      <c r="P5916" s="271"/>
      <c r="Q5916" s="271"/>
      <c r="R5916" s="271"/>
      <c r="S5916" s="271"/>
      <c r="T5916" s="271"/>
    </row>
    <row r="5917" spans="2:20" ht="15" hidden="1" customHeight="1">
      <c r="B5917" s="439"/>
      <c r="C5917" s="460" t="s">
        <v>1730</v>
      </c>
      <c r="D5917" s="461" t="s">
        <v>3598</v>
      </c>
      <c r="E5917" s="647"/>
      <c r="F5917" s="462">
        <v>869000072919</v>
      </c>
      <c r="G5917" s="463" t="s">
        <v>3600</v>
      </c>
      <c r="H5917" s="535">
        <v>436039</v>
      </c>
      <c r="I5917" s="464">
        <v>436039</v>
      </c>
      <c r="J5917" s="463" t="s">
        <v>3377</v>
      </c>
      <c r="K5917" s="465" t="s">
        <v>3577</v>
      </c>
      <c r="L5917" s="494">
        <v>3.1</v>
      </c>
      <c r="P5917" s="271"/>
      <c r="Q5917" s="271"/>
      <c r="R5917" s="271"/>
      <c r="S5917" s="271"/>
      <c r="T5917" s="271"/>
    </row>
    <row r="5918" spans="2:20" ht="15" hidden="1" customHeight="1">
      <c r="B5918" s="439"/>
      <c r="C5918" s="460" t="s">
        <v>1730</v>
      </c>
      <c r="D5918" s="461" t="s">
        <v>3598</v>
      </c>
      <c r="E5918" s="647"/>
      <c r="F5918" s="462">
        <v>869000072920</v>
      </c>
      <c r="G5918" s="463" t="s">
        <v>3601</v>
      </c>
      <c r="H5918" s="535">
        <v>436039</v>
      </c>
      <c r="I5918" s="464">
        <v>436039</v>
      </c>
      <c r="J5918" s="463" t="s">
        <v>3377</v>
      </c>
      <c r="K5918" s="465" t="s">
        <v>3577</v>
      </c>
      <c r="L5918" s="494">
        <v>3.1</v>
      </c>
      <c r="P5918" s="271"/>
      <c r="Q5918" s="271"/>
      <c r="R5918" s="271"/>
      <c r="S5918" s="271"/>
      <c r="T5918" s="271"/>
    </row>
    <row r="5919" spans="2:20" ht="15" hidden="1" customHeight="1">
      <c r="B5919" s="439"/>
      <c r="C5919" s="460" t="s">
        <v>1730</v>
      </c>
      <c r="D5919" s="461" t="s">
        <v>3598</v>
      </c>
      <c r="E5919" s="647"/>
      <c r="F5919" s="462">
        <v>869000072921</v>
      </c>
      <c r="G5919" s="463" t="s">
        <v>3602</v>
      </c>
      <c r="H5919" s="535">
        <v>436039</v>
      </c>
      <c r="I5919" s="464">
        <v>436039</v>
      </c>
      <c r="J5919" s="463" t="s">
        <v>3377</v>
      </c>
      <c r="K5919" s="465" t="s">
        <v>3577</v>
      </c>
      <c r="L5919" s="494">
        <v>3.1</v>
      </c>
      <c r="P5919" s="271"/>
      <c r="Q5919" s="271"/>
      <c r="R5919" s="271"/>
      <c r="S5919" s="271"/>
      <c r="T5919" s="271"/>
    </row>
    <row r="5920" spans="2:20" ht="15" hidden="1" customHeight="1">
      <c r="B5920" s="439"/>
      <c r="C5920" s="460" t="s">
        <v>1730</v>
      </c>
      <c r="D5920" s="461" t="s">
        <v>3586</v>
      </c>
      <c r="E5920" s="647"/>
      <c r="F5920" s="462">
        <v>869000072924</v>
      </c>
      <c r="G5920" s="463" t="s">
        <v>3603</v>
      </c>
      <c r="H5920" s="535">
        <v>614834</v>
      </c>
      <c r="I5920" s="464">
        <v>614834</v>
      </c>
      <c r="J5920" s="463" t="s">
        <v>3377</v>
      </c>
      <c r="K5920" s="465" t="s">
        <v>3577</v>
      </c>
      <c r="L5920" s="494">
        <v>1</v>
      </c>
      <c r="P5920" s="271"/>
      <c r="Q5920" s="271"/>
      <c r="R5920" s="271"/>
      <c r="S5920" s="271"/>
      <c r="T5920" s="271"/>
    </row>
    <row r="5921" spans="2:20" ht="15" hidden="1" customHeight="1">
      <c r="B5921" s="439"/>
      <c r="C5921" s="460" t="s">
        <v>1730</v>
      </c>
      <c r="D5921" s="461" t="s">
        <v>3586</v>
      </c>
      <c r="E5921" s="647"/>
      <c r="F5921" s="462">
        <v>869000072925</v>
      </c>
      <c r="G5921" s="463" t="s">
        <v>3604</v>
      </c>
      <c r="H5921" s="535">
        <v>614834</v>
      </c>
      <c r="I5921" s="464">
        <v>614834</v>
      </c>
      <c r="J5921" s="463" t="s">
        <v>3377</v>
      </c>
      <c r="K5921" s="465" t="s">
        <v>3577</v>
      </c>
      <c r="L5921" s="494">
        <v>1</v>
      </c>
      <c r="P5921" s="271"/>
      <c r="Q5921" s="271"/>
      <c r="R5921" s="271"/>
      <c r="S5921" s="271"/>
      <c r="T5921" s="271"/>
    </row>
    <row r="5922" spans="2:20" ht="15" hidden="1" customHeight="1">
      <c r="B5922" s="439"/>
      <c r="C5922" s="460" t="s">
        <v>1730</v>
      </c>
      <c r="D5922" s="461" t="s">
        <v>3586</v>
      </c>
      <c r="E5922" s="647"/>
      <c r="F5922" s="462">
        <v>869000072926</v>
      </c>
      <c r="G5922" s="463" t="s">
        <v>3605</v>
      </c>
      <c r="H5922" s="535">
        <v>614834</v>
      </c>
      <c r="I5922" s="464">
        <v>614834</v>
      </c>
      <c r="J5922" s="463" t="s">
        <v>3377</v>
      </c>
      <c r="K5922" s="465" t="s">
        <v>3577</v>
      </c>
      <c r="L5922" s="494">
        <v>1</v>
      </c>
      <c r="P5922" s="271"/>
      <c r="Q5922" s="271"/>
      <c r="R5922" s="271"/>
      <c r="S5922" s="271"/>
      <c r="T5922" s="271"/>
    </row>
    <row r="5923" spans="2:20" ht="15" hidden="1" customHeight="1">
      <c r="B5923" s="439"/>
      <c r="C5923" s="460" t="s">
        <v>1730</v>
      </c>
      <c r="D5923" s="461" t="s">
        <v>3606</v>
      </c>
      <c r="E5923" s="647"/>
      <c r="F5923" s="462">
        <v>869000072927</v>
      </c>
      <c r="G5923" s="463" t="s">
        <v>3607</v>
      </c>
      <c r="H5923" s="535">
        <v>694166</v>
      </c>
      <c r="I5923" s="464">
        <v>694166</v>
      </c>
      <c r="J5923" s="463" t="s">
        <v>3377</v>
      </c>
      <c r="K5923" s="465" t="s">
        <v>3577</v>
      </c>
      <c r="L5923" s="494">
        <v>1.8</v>
      </c>
      <c r="P5923" s="271"/>
      <c r="Q5923" s="271"/>
      <c r="R5923" s="271"/>
      <c r="S5923" s="271"/>
      <c r="T5923" s="271"/>
    </row>
    <row r="5924" spans="2:20" ht="15" hidden="1" customHeight="1">
      <c r="B5924" s="439"/>
      <c r="C5924" s="460" t="s">
        <v>1730</v>
      </c>
      <c r="D5924" s="461" t="s">
        <v>3608</v>
      </c>
      <c r="E5924" s="647"/>
      <c r="F5924" s="462">
        <v>869000072928</v>
      </c>
      <c r="G5924" s="463" t="s">
        <v>3609</v>
      </c>
      <c r="H5924" s="535">
        <v>808321.8</v>
      </c>
      <c r="I5924" s="464">
        <v>808321.8</v>
      </c>
      <c r="J5924" s="463" t="s">
        <v>3377</v>
      </c>
      <c r="K5924" s="465" t="s">
        <v>3577</v>
      </c>
      <c r="L5924" s="494">
        <v>5.7</v>
      </c>
      <c r="P5924" s="271"/>
      <c r="Q5924" s="271"/>
      <c r="R5924" s="271"/>
      <c r="S5924" s="271"/>
      <c r="T5924" s="271"/>
    </row>
    <row r="5925" spans="2:20" ht="15" hidden="1" customHeight="1">
      <c r="B5925" s="439"/>
      <c r="C5925" s="460" t="s">
        <v>1730</v>
      </c>
      <c r="D5925" s="461" t="s">
        <v>3608</v>
      </c>
      <c r="E5925" s="647"/>
      <c r="F5925" s="462">
        <v>869000072930</v>
      </c>
      <c r="G5925" s="463" t="s">
        <v>3610</v>
      </c>
      <c r="H5925" s="535">
        <v>808321.8</v>
      </c>
      <c r="I5925" s="464">
        <v>808321.8</v>
      </c>
      <c r="J5925" s="463" t="s">
        <v>3377</v>
      </c>
      <c r="K5925" s="465" t="s">
        <v>3577</v>
      </c>
      <c r="L5925" s="494">
        <v>5.7</v>
      </c>
      <c r="P5925" s="271"/>
      <c r="Q5925" s="271"/>
      <c r="R5925" s="271"/>
      <c r="S5925" s="271"/>
      <c r="T5925" s="271"/>
    </row>
    <row r="5926" spans="2:20" ht="15" hidden="1" customHeight="1">
      <c r="B5926" s="439"/>
      <c r="C5926" s="460" t="s">
        <v>1730</v>
      </c>
      <c r="D5926" s="461" t="s">
        <v>3608</v>
      </c>
      <c r="E5926" s="647"/>
      <c r="F5926" s="462">
        <v>869000072931</v>
      </c>
      <c r="G5926" s="463" t="s">
        <v>3611</v>
      </c>
      <c r="H5926" s="535">
        <v>808321.8</v>
      </c>
      <c r="I5926" s="464">
        <v>808321.8</v>
      </c>
      <c r="J5926" s="463" t="s">
        <v>3377</v>
      </c>
      <c r="K5926" s="465" t="s">
        <v>3577</v>
      </c>
      <c r="L5926" s="494">
        <v>5.7</v>
      </c>
      <c r="P5926" s="271"/>
      <c r="Q5926" s="271"/>
      <c r="R5926" s="271"/>
      <c r="S5926" s="271"/>
      <c r="T5926" s="271"/>
    </row>
    <row r="5927" spans="2:20" ht="15" hidden="1" customHeight="1">
      <c r="B5927" s="439"/>
      <c r="C5927" s="460" t="s">
        <v>1730</v>
      </c>
      <c r="D5927" s="461" t="s">
        <v>3575</v>
      </c>
      <c r="E5927" s="647"/>
      <c r="F5927" s="462">
        <v>869000074708</v>
      </c>
      <c r="G5927" s="463" t="s">
        <v>3612</v>
      </c>
      <c r="H5927" s="535">
        <v>470000</v>
      </c>
      <c r="I5927" s="464">
        <v>470000</v>
      </c>
      <c r="J5927" s="463" t="s">
        <v>3377</v>
      </c>
      <c r="K5927" s="465" t="s">
        <v>3577</v>
      </c>
      <c r="L5927" s="494">
        <v>19.399999999999999</v>
      </c>
      <c r="P5927" s="271"/>
      <c r="Q5927" s="271"/>
      <c r="R5927" s="271"/>
      <c r="S5927" s="271"/>
      <c r="T5927" s="271"/>
    </row>
    <row r="5928" spans="2:20" ht="15" hidden="1" customHeight="1">
      <c r="B5928" s="439"/>
      <c r="C5928" s="460" t="s">
        <v>1730</v>
      </c>
      <c r="D5928" s="461" t="s">
        <v>3575</v>
      </c>
      <c r="E5928" s="647"/>
      <c r="F5928" s="462">
        <v>869000074709</v>
      </c>
      <c r="G5928" s="463" t="s">
        <v>3613</v>
      </c>
      <c r="H5928" s="535">
        <v>470000</v>
      </c>
      <c r="I5928" s="464">
        <v>470000</v>
      </c>
      <c r="J5928" s="463" t="s">
        <v>3377</v>
      </c>
      <c r="K5928" s="465" t="s">
        <v>3577</v>
      </c>
      <c r="L5928" s="494">
        <v>19.399999999999999</v>
      </c>
      <c r="P5928" s="271"/>
      <c r="Q5928" s="271"/>
      <c r="R5928" s="271"/>
      <c r="S5928" s="271"/>
      <c r="T5928" s="271"/>
    </row>
    <row r="5929" spans="2:20" ht="15" hidden="1" customHeight="1">
      <c r="B5929" s="439"/>
      <c r="C5929" s="460" t="s">
        <v>1730</v>
      </c>
      <c r="D5929" s="461" t="s">
        <v>3575</v>
      </c>
      <c r="E5929" s="647"/>
      <c r="F5929" s="462">
        <v>869000074710</v>
      </c>
      <c r="G5929" s="463" t="s">
        <v>3614</v>
      </c>
      <c r="H5929" s="535">
        <v>470000</v>
      </c>
      <c r="I5929" s="464">
        <v>470000</v>
      </c>
      <c r="J5929" s="463" t="s">
        <v>3377</v>
      </c>
      <c r="K5929" s="465" t="s">
        <v>3577</v>
      </c>
      <c r="L5929" s="494">
        <v>19.399999999999999</v>
      </c>
      <c r="P5929" s="271"/>
      <c r="Q5929" s="271"/>
      <c r="R5929" s="271"/>
      <c r="S5929" s="271"/>
      <c r="T5929" s="271"/>
    </row>
    <row r="5930" spans="2:20" ht="15" hidden="1" customHeight="1">
      <c r="B5930" s="439"/>
      <c r="C5930" s="460" t="s">
        <v>1730</v>
      </c>
      <c r="D5930" s="461" t="s">
        <v>3575</v>
      </c>
      <c r="E5930" s="647"/>
      <c r="F5930" s="462">
        <v>869000074710</v>
      </c>
      <c r="G5930" s="463" t="s">
        <v>3614</v>
      </c>
      <c r="H5930" s="535">
        <v>470000</v>
      </c>
      <c r="I5930" s="464">
        <v>470000</v>
      </c>
      <c r="J5930" s="463" t="s">
        <v>3377</v>
      </c>
      <c r="K5930" s="465" t="s">
        <v>3577</v>
      </c>
      <c r="L5930" s="494">
        <v>19.399999999999999</v>
      </c>
      <c r="P5930" s="271"/>
      <c r="Q5930" s="271"/>
      <c r="R5930" s="271"/>
      <c r="S5930" s="271"/>
      <c r="T5930" s="271"/>
    </row>
    <row r="5931" spans="2:20" ht="15" hidden="1" customHeight="1">
      <c r="B5931" s="439"/>
      <c r="C5931" s="460" t="s">
        <v>1730</v>
      </c>
      <c r="D5931" s="461" t="s">
        <v>3575</v>
      </c>
      <c r="E5931" s="647"/>
      <c r="F5931" s="462">
        <v>869000074711</v>
      </c>
      <c r="G5931" s="463" t="s">
        <v>3615</v>
      </c>
      <c r="H5931" s="535">
        <v>470000</v>
      </c>
      <c r="I5931" s="464">
        <v>470000</v>
      </c>
      <c r="J5931" s="463" t="s">
        <v>3377</v>
      </c>
      <c r="K5931" s="465" t="s">
        <v>3577</v>
      </c>
      <c r="L5931" s="494">
        <v>19.399999999999999</v>
      </c>
      <c r="P5931" s="271"/>
      <c r="Q5931" s="271"/>
      <c r="R5931" s="271"/>
      <c r="S5931" s="271"/>
      <c r="T5931" s="271"/>
    </row>
    <row r="5932" spans="2:20" ht="15" hidden="1" customHeight="1">
      <c r="B5932" s="439"/>
      <c r="C5932" s="460" t="s">
        <v>1730</v>
      </c>
      <c r="D5932" s="461" t="s">
        <v>3575</v>
      </c>
      <c r="E5932" s="647"/>
      <c r="F5932" s="462">
        <v>869000074712</v>
      </c>
      <c r="G5932" s="463" t="s">
        <v>3616</v>
      </c>
      <c r="H5932" s="535">
        <v>470000</v>
      </c>
      <c r="I5932" s="464">
        <v>470000</v>
      </c>
      <c r="J5932" s="463" t="s">
        <v>3377</v>
      </c>
      <c r="K5932" s="465" t="s">
        <v>3577</v>
      </c>
      <c r="L5932" s="494">
        <v>19.399999999999999</v>
      </c>
      <c r="P5932" s="271"/>
      <c r="Q5932" s="271"/>
      <c r="R5932" s="271"/>
      <c r="S5932" s="271"/>
      <c r="T5932" s="271"/>
    </row>
    <row r="5933" spans="2:20" ht="15" hidden="1" customHeight="1">
      <c r="B5933" s="439"/>
      <c r="C5933" s="460" t="s">
        <v>1730</v>
      </c>
      <c r="D5933" s="461" t="s">
        <v>3575</v>
      </c>
      <c r="E5933" s="647"/>
      <c r="F5933" s="462">
        <v>869000074713</v>
      </c>
      <c r="G5933" s="463" t="s">
        <v>3617</v>
      </c>
      <c r="H5933" s="535">
        <v>470000</v>
      </c>
      <c r="I5933" s="464">
        <v>470000</v>
      </c>
      <c r="J5933" s="463" t="s">
        <v>3377</v>
      </c>
      <c r="K5933" s="465" t="s">
        <v>3577</v>
      </c>
      <c r="L5933" s="494">
        <v>19.399999999999999</v>
      </c>
      <c r="P5933" s="271"/>
      <c r="Q5933" s="271"/>
      <c r="R5933" s="271"/>
      <c r="S5933" s="271"/>
      <c r="T5933" s="271"/>
    </row>
    <row r="5934" spans="2:20" ht="15" hidden="1" customHeight="1">
      <c r="B5934" s="439"/>
      <c r="C5934" s="460" t="s">
        <v>1730</v>
      </c>
      <c r="D5934" s="461" t="s">
        <v>3575</v>
      </c>
      <c r="E5934" s="647"/>
      <c r="F5934" s="462">
        <v>869000074714</v>
      </c>
      <c r="G5934" s="463" t="s">
        <v>3618</v>
      </c>
      <c r="H5934" s="535">
        <v>470000</v>
      </c>
      <c r="I5934" s="464">
        <v>470000</v>
      </c>
      <c r="J5934" s="463" t="s">
        <v>3377</v>
      </c>
      <c r="K5934" s="465" t="s">
        <v>3577</v>
      </c>
      <c r="L5934" s="494">
        <v>19.399999999999999</v>
      </c>
      <c r="P5934" s="271"/>
      <c r="Q5934" s="271"/>
      <c r="R5934" s="271"/>
      <c r="S5934" s="271"/>
      <c r="T5934" s="271"/>
    </row>
    <row r="5935" spans="2:20" ht="15" hidden="1" customHeight="1">
      <c r="B5935" s="439"/>
      <c r="C5935" s="460" t="s">
        <v>1730</v>
      </c>
      <c r="D5935" s="461" t="s">
        <v>3575</v>
      </c>
      <c r="E5935" s="647"/>
      <c r="F5935" s="462">
        <v>869000074714</v>
      </c>
      <c r="G5935" s="463" t="s">
        <v>3618</v>
      </c>
      <c r="H5935" s="535">
        <v>470000</v>
      </c>
      <c r="I5935" s="464">
        <v>470000</v>
      </c>
      <c r="J5935" s="463" t="s">
        <v>3377</v>
      </c>
      <c r="K5935" s="465" t="s">
        <v>3577</v>
      </c>
      <c r="L5935" s="494">
        <v>19.399999999999999</v>
      </c>
      <c r="P5935" s="271"/>
      <c r="Q5935" s="271"/>
      <c r="R5935" s="271"/>
      <c r="S5935" s="271"/>
      <c r="T5935" s="271"/>
    </row>
    <row r="5936" spans="2:20" ht="15" hidden="1" customHeight="1">
      <c r="B5936" s="439"/>
      <c r="C5936" s="460" t="s">
        <v>1730</v>
      </c>
      <c r="D5936" s="461" t="s">
        <v>3575</v>
      </c>
      <c r="E5936" s="647"/>
      <c r="F5936" s="462">
        <v>869000074715</v>
      </c>
      <c r="G5936" s="463" t="s">
        <v>3619</v>
      </c>
      <c r="H5936" s="535">
        <v>470000</v>
      </c>
      <c r="I5936" s="464">
        <v>470000</v>
      </c>
      <c r="J5936" s="463" t="s">
        <v>3377</v>
      </c>
      <c r="K5936" s="465" t="s">
        <v>3577</v>
      </c>
      <c r="L5936" s="494">
        <v>19.399999999999999</v>
      </c>
      <c r="P5936" s="271"/>
      <c r="Q5936" s="271"/>
      <c r="R5936" s="271"/>
      <c r="S5936" s="271"/>
      <c r="T5936" s="271"/>
    </row>
    <row r="5937" spans="2:20" ht="15" hidden="1" customHeight="1">
      <c r="B5937" s="439"/>
      <c r="C5937" s="460" t="s">
        <v>1730</v>
      </c>
      <c r="D5937" s="461" t="s">
        <v>3575</v>
      </c>
      <c r="E5937" s="647"/>
      <c r="F5937" s="462">
        <v>869000074716</v>
      </c>
      <c r="G5937" s="463" t="s">
        <v>3620</v>
      </c>
      <c r="H5937" s="535">
        <v>470000</v>
      </c>
      <c r="I5937" s="464">
        <v>470000</v>
      </c>
      <c r="J5937" s="463" t="s">
        <v>3377</v>
      </c>
      <c r="K5937" s="465" t="s">
        <v>3577</v>
      </c>
      <c r="L5937" s="494">
        <v>19.399999999999999</v>
      </c>
      <c r="P5937" s="271"/>
      <c r="Q5937" s="271"/>
      <c r="R5937" s="271"/>
      <c r="S5937" s="271"/>
      <c r="T5937" s="271"/>
    </row>
    <row r="5938" spans="2:20" ht="15" hidden="1" customHeight="1">
      <c r="B5938" s="439"/>
      <c r="C5938" s="460" t="s">
        <v>1730</v>
      </c>
      <c r="D5938" s="461" t="s">
        <v>3575</v>
      </c>
      <c r="E5938" s="647"/>
      <c r="F5938" s="462">
        <v>869000074717</v>
      </c>
      <c r="G5938" s="463" t="s">
        <v>3621</v>
      </c>
      <c r="H5938" s="535">
        <v>470000</v>
      </c>
      <c r="I5938" s="464">
        <v>470000</v>
      </c>
      <c r="J5938" s="463" t="s">
        <v>3377</v>
      </c>
      <c r="K5938" s="465" t="s">
        <v>3577</v>
      </c>
      <c r="L5938" s="494">
        <v>19.399999999999999</v>
      </c>
      <c r="P5938" s="271"/>
      <c r="Q5938" s="271"/>
      <c r="R5938" s="271"/>
      <c r="S5938" s="271"/>
      <c r="T5938" s="271"/>
    </row>
    <row r="5939" spans="2:20" ht="15" hidden="1" customHeight="1">
      <c r="B5939" s="439"/>
      <c r="C5939" s="460" t="s">
        <v>1730</v>
      </c>
      <c r="D5939" s="461" t="s">
        <v>3575</v>
      </c>
      <c r="E5939" s="647"/>
      <c r="F5939" s="462">
        <v>869000074718</v>
      </c>
      <c r="G5939" s="463" t="s">
        <v>3622</v>
      </c>
      <c r="H5939" s="535">
        <v>470000</v>
      </c>
      <c r="I5939" s="464">
        <v>470000</v>
      </c>
      <c r="J5939" s="463" t="s">
        <v>3377</v>
      </c>
      <c r="K5939" s="465" t="s">
        <v>3577</v>
      </c>
      <c r="L5939" s="494">
        <v>19.399999999999999</v>
      </c>
      <c r="P5939" s="271"/>
      <c r="Q5939" s="271"/>
      <c r="R5939" s="271"/>
      <c r="S5939" s="271"/>
      <c r="T5939" s="271"/>
    </row>
    <row r="5940" spans="2:20" ht="15" hidden="1" customHeight="1">
      <c r="B5940" s="439"/>
      <c r="C5940" s="460" t="s">
        <v>1730</v>
      </c>
      <c r="D5940" s="461" t="s">
        <v>3575</v>
      </c>
      <c r="E5940" s="647"/>
      <c r="F5940" s="462">
        <v>869000074718</v>
      </c>
      <c r="G5940" s="463" t="s">
        <v>3622</v>
      </c>
      <c r="H5940" s="535">
        <v>470000</v>
      </c>
      <c r="I5940" s="464">
        <v>470000</v>
      </c>
      <c r="J5940" s="463" t="s">
        <v>3377</v>
      </c>
      <c r="K5940" s="465" t="s">
        <v>3577</v>
      </c>
      <c r="L5940" s="494">
        <v>19.399999999999999</v>
      </c>
      <c r="P5940" s="271"/>
      <c r="Q5940" s="271"/>
      <c r="R5940" s="271"/>
      <c r="S5940" s="271"/>
      <c r="T5940" s="271"/>
    </row>
    <row r="5941" spans="2:20" ht="15" hidden="1" customHeight="1">
      <c r="B5941" s="439"/>
      <c r="C5941" s="460" t="s">
        <v>1730</v>
      </c>
      <c r="D5941" s="461" t="s">
        <v>3575</v>
      </c>
      <c r="E5941" s="647"/>
      <c r="F5941" s="462">
        <v>869000074719</v>
      </c>
      <c r="G5941" s="463" t="s">
        <v>3623</v>
      </c>
      <c r="H5941" s="535">
        <v>470000</v>
      </c>
      <c r="I5941" s="464">
        <v>470000</v>
      </c>
      <c r="J5941" s="463" t="s">
        <v>3377</v>
      </c>
      <c r="K5941" s="465" t="s">
        <v>3577</v>
      </c>
      <c r="L5941" s="494">
        <v>19.399999999999999</v>
      </c>
      <c r="P5941" s="271"/>
      <c r="Q5941" s="271"/>
      <c r="R5941" s="271"/>
      <c r="S5941" s="271"/>
      <c r="T5941" s="271"/>
    </row>
    <row r="5942" spans="2:20" ht="15" hidden="1" customHeight="1">
      <c r="B5942" s="439"/>
      <c r="C5942" s="460" t="s">
        <v>1730</v>
      </c>
      <c r="D5942" s="461" t="s">
        <v>3575</v>
      </c>
      <c r="E5942" s="647"/>
      <c r="F5942" s="462">
        <v>869000074719</v>
      </c>
      <c r="G5942" s="463" t="s">
        <v>3623</v>
      </c>
      <c r="H5942" s="535">
        <v>470000</v>
      </c>
      <c r="I5942" s="464">
        <v>470000</v>
      </c>
      <c r="J5942" s="463" t="s">
        <v>3377</v>
      </c>
      <c r="K5942" s="465" t="s">
        <v>3577</v>
      </c>
      <c r="L5942" s="494">
        <v>19.399999999999999</v>
      </c>
      <c r="P5942" s="271"/>
      <c r="Q5942" s="271"/>
      <c r="R5942" s="271"/>
      <c r="S5942" s="271"/>
      <c r="T5942" s="271"/>
    </row>
    <row r="5943" spans="2:20" ht="30" hidden="1" customHeight="1">
      <c r="B5943" s="439"/>
      <c r="C5943" s="466" t="s">
        <v>3624</v>
      </c>
      <c r="D5943" s="461" t="s">
        <v>3625</v>
      </c>
      <c r="E5943" s="647"/>
      <c r="F5943" s="462">
        <v>166500002733</v>
      </c>
      <c r="G5943" s="463" t="s">
        <v>3626</v>
      </c>
      <c r="H5943" s="535">
        <v>1885000</v>
      </c>
      <c r="I5943" s="464">
        <v>255424.64000000001</v>
      </c>
      <c r="J5943" s="463" t="s">
        <v>3377</v>
      </c>
      <c r="K5943" s="465" t="s">
        <v>1729</v>
      </c>
      <c r="L5943" s="494">
        <v>60</v>
      </c>
      <c r="P5943" s="271"/>
      <c r="Q5943" s="271"/>
      <c r="R5943" s="271"/>
      <c r="S5943" s="271"/>
      <c r="T5943" s="271"/>
    </row>
    <row r="5944" spans="2:20" ht="30" hidden="1" customHeight="1">
      <c r="B5944" s="439"/>
      <c r="C5944" s="466" t="s">
        <v>3624</v>
      </c>
      <c r="D5944" s="461" t="s">
        <v>3627</v>
      </c>
      <c r="E5944" s="647"/>
      <c r="F5944" s="462">
        <v>166500006125</v>
      </c>
      <c r="G5944" s="463" t="s">
        <v>3628</v>
      </c>
      <c r="H5944" s="535">
        <v>1999000</v>
      </c>
      <c r="I5944" s="464">
        <v>1316008.33</v>
      </c>
      <c r="J5944" s="463" t="s">
        <v>3377</v>
      </c>
      <c r="K5944" s="465" t="s">
        <v>1729</v>
      </c>
      <c r="L5944" s="494">
        <v>55</v>
      </c>
      <c r="P5944" s="271"/>
      <c r="Q5944" s="271"/>
      <c r="R5944" s="271"/>
      <c r="S5944" s="271"/>
      <c r="T5944" s="271"/>
    </row>
    <row r="5945" spans="2:20" ht="30" hidden="1" customHeight="1">
      <c r="B5945" s="439"/>
      <c r="C5945" s="466" t="s">
        <v>3624</v>
      </c>
      <c r="D5945" s="461" t="s">
        <v>3629</v>
      </c>
      <c r="E5945" s="647"/>
      <c r="F5945" s="462">
        <v>166500006957</v>
      </c>
      <c r="G5945" s="463" t="s">
        <v>3630</v>
      </c>
      <c r="H5945" s="535">
        <v>1830000</v>
      </c>
      <c r="I5945" s="464">
        <v>1464000</v>
      </c>
      <c r="J5945" s="463" t="s">
        <v>3377</v>
      </c>
      <c r="K5945" s="465" t="s">
        <v>1729</v>
      </c>
      <c r="L5945" s="494">
        <v>43.3</v>
      </c>
      <c r="P5945" s="271"/>
      <c r="Q5945" s="271"/>
      <c r="R5945" s="271"/>
      <c r="S5945" s="271"/>
      <c r="T5945" s="271"/>
    </row>
    <row r="5946" spans="2:20" ht="30" hidden="1" customHeight="1">
      <c r="B5946" s="439"/>
      <c r="C5946" s="466" t="s">
        <v>3624</v>
      </c>
      <c r="D5946" s="461" t="s">
        <v>3629</v>
      </c>
      <c r="E5946" s="647"/>
      <c r="F5946" s="462">
        <v>166500006958</v>
      </c>
      <c r="G5946" s="463" t="s">
        <v>3631</v>
      </c>
      <c r="H5946" s="535">
        <v>1830000</v>
      </c>
      <c r="I5946" s="464">
        <v>1464000</v>
      </c>
      <c r="J5946" s="463" t="s">
        <v>3377</v>
      </c>
      <c r="K5946" s="465" t="s">
        <v>1729</v>
      </c>
      <c r="L5946" s="494">
        <v>43.3</v>
      </c>
      <c r="P5946" s="271"/>
      <c r="Q5946" s="271"/>
      <c r="R5946" s="271"/>
      <c r="S5946" s="271"/>
      <c r="T5946" s="271"/>
    </row>
    <row r="5947" spans="2:20" ht="30" hidden="1" customHeight="1">
      <c r="B5947" s="439"/>
      <c r="C5947" s="466" t="s">
        <v>3624</v>
      </c>
      <c r="D5947" s="461" t="s">
        <v>3629</v>
      </c>
      <c r="E5947" s="647"/>
      <c r="F5947" s="462">
        <v>166500006959</v>
      </c>
      <c r="G5947" s="463" t="s">
        <v>3632</v>
      </c>
      <c r="H5947" s="535">
        <v>1830000</v>
      </c>
      <c r="I5947" s="464">
        <v>1464000</v>
      </c>
      <c r="J5947" s="463" t="s">
        <v>3377</v>
      </c>
      <c r="K5947" s="465" t="s">
        <v>1729</v>
      </c>
      <c r="L5947" s="494">
        <v>43.3</v>
      </c>
      <c r="P5947" s="271"/>
      <c r="Q5947" s="271"/>
      <c r="R5947" s="271"/>
      <c r="S5947" s="271"/>
      <c r="T5947" s="271"/>
    </row>
    <row r="5948" spans="2:20" ht="30" hidden="1" customHeight="1">
      <c r="B5948" s="439"/>
      <c r="C5948" s="466" t="s">
        <v>3624</v>
      </c>
      <c r="D5948" s="461" t="s">
        <v>3633</v>
      </c>
      <c r="E5948" s="647"/>
      <c r="F5948" s="462">
        <v>869000001648</v>
      </c>
      <c r="G5948" s="463" t="s">
        <v>3634</v>
      </c>
      <c r="H5948" s="535">
        <v>1160000</v>
      </c>
      <c r="I5948" s="464">
        <v>1160000</v>
      </c>
      <c r="J5948" s="463" t="s">
        <v>3377</v>
      </c>
      <c r="K5948" s="465" t="s">
        <v>1729</v>
      </c>
      <c r="L5948" s="494">
        <v>55</v>
      </c>
      <c r="P5948" s="271"/>
      <c r="Q5948" s="271"/>
      <c r="R5948" s="271"/>
      <c r="S5948" s="271"/>
      <c r="T5948" s="271"/>
    </row>
    <row r="5949" spans="2:20" ht="30" hidden="1" customHeight="1">
      <c r="B5949" s="439"/>
      <c r="C5949" s="466" t="s">
        <v>3624</v>
      </c>
      <c r="D5949" s="461" t="s">
        <v>3635</v>
      </c>
      <c r="E5949" s="647"/>
      <c r="F5949" s="462">
        <v>869000003905</v>
      </c>
      <c r="G5949" s="463" t="s">
        <v>3636</v>
      </c>
      <c r="H5949" s="535">
        <v>1160000</v>
      </c>
      <c r="I5949" s="464">
        <v>1160000</v>
      </c>
      <c r="J5949" s="463" t="s">
        <v>3377</v>
      </c>
      <c r="K5949" s="465" t="s">
        <v>1729</v>
      </c>
      <c r="L5949" s="494">
        <v>60</v>
      </c>
      <c r="P5949" s="271"/>
      <c r="Q5949" s="271"/>
      <c r="R5949" s="271"/>
      <c r="S5949" s="271"/>
      <c r="T5949" s="271"/>
    </row>
    <row r="5950" spans="2:20" ht="30" hidden="1" customHeight="1">
      <c r="B5950" s="439"/>
      <c r="C5950" s="466" t="s">
        <v>3624</v>
      </c>
      <c r="D5950" s="461" t="s">
        <v>3635</v>
      </c>
      <c r="E5950" s="647"/>
      <c r="F5950" s="462">
        <v>869000003907</v>
      </c>
      <c r="G5950" s="463" t="s">
        <v>3637</v>
      </c>
      <c r="H5950" s="535">
        <v>1160000</v>
      </c>
      <c r="I5950" s="464">
        <v>1160000</v>
      </c>
      <c r="J5950" s="463" t="s">
        <v>3377</v>
      </c>
      <c r="K5950" s="465" t="s">
        <v>1729</v>
      </c>
      <c r="L5950" s="494">
        <v>60</v>
      </c>
      <c r="P5950" s="271"/>
      <c r="Q5950" s="271"/>
      <c r="R5950" s="271"/>
      <c r="S5950" s="271"/>
      <c r="T5950" s="271"/>
    </row>
    <row r="5951" spans="2:20" ht="30" hidden="1" customHeight="1">
      <c r="B5951" s="439"/>
      <c r="C5951" s="466" t="s">
        <v>3624</v>
      </c>
      <c r="D5951" s="461" t="s">
        <v>3633</v>
      </c>
      <c r="E5951" s="647"/>
      <c r="F5951" s="462">
        <v>869000004166</v>
      </c>
      <c r="G5951" s="463" t="s">
        <v>3638</v>
      </c>
      <c r="H5951" s="535">
        <v>1160000</v>
      </c>
      <c r="I5951" s="464">
        <v>1160000</v>
      </c>
      <c r="J5951" s="463" t="s">
        <v>3377</v>
      </c>
      <c r="K5951" s="465" t="s">
        <v>1729</v>
      </c>
      <c r="L5951" s="494">
        <v>60</v>
      </c>
      <c r="P5951" s="271"/>
      <c r="Q5951" s="271"/>
      <c r="R5951" s="271"/>
      <c r="S5951" s="271"/>
      <c r="T5951" s="271"/>
    </row>
    <row r="5952" spans="2:20" ht="30" hidden="1" customHeight="1">
      <c r="B5952" s="439"/>
      <c r="C5952" s="466" t="s">
        <v>3624</v>
      </c>
      <c r="D5952" s="461" t="s">
        <v>3633</v>
      </c>
      <c r="E5952" s="647"/>
      <c r="F5952" s="462">
        <v>869000004167</v>
      </c>
      <c r="G5952" s="463" t="s">
        <v>3639</v>
      </c>
      <c r="H5952" s="535">
        <v>1160000</v>
      </c>
      <c r="I5952" s="464">
        <v>1160000</v>
      </c>
      <c r="J5952" s="463" t="s">
        <v>3377</v>
      </c>
      <c r="K5952" s="465" t="s">
        <v>1729</v>
      </c>
      <c r="L5952" s="494">
        <v>60</v>
      </c>
      <c r="P5952" s="271"/>
      <c r="Q5952" s="271"/>
      <c r="R5952" s="271"/>
      <c r="S5952" s="271"/>
      <c r="T5952" s="271"/>
    </row>
    <row r="5953" spans="2:20" ht="30" hidden="1" customHeight="1">
      <c r="B5953" s="439"/>
      <c r="C5953" s="466" t="s">
        <v>3624</v>
      </c>
      <c r="D5953" s="461" t="s">
        <v>3633</v>
      </c>
      <c r="E5953" s="647"/>
      <c r="F5953" s="462">
        <v>869000004167</v>
      </c>
      <c r="G5953" s="463" t="s">
        <v>3639</v>
      </c>
      <c r="H5953" s="535">
        <v>1160000</v>
      </c>
      <c r="I5953" s="464">
        <v>1160000</v>
      </c>
      <c r="J5953" s="463" t="s">
        <v>3377</v>
      </c>
      <c r="K5953" s="465" t="s">
        <v>1729</v>
      </c>
      <c r="L5953" s="494">
        <v>60</v>
      </c>
      <c r="P5953" s="271"/>
      <c r="Q5953" s="271"/>
      <c r="R5953" s="271"/>
      <c r="S5953" s="271"/>
      <c r="T5953" s="271"/>
    </row>
    <row r="5954" spans="2:20" ht="30" hidden="1" customHeight="1">
      <c r="B5954" s="439"/>
      <c r="C5954" s="466" t="s">
        <v>3624</v>
      </c>
      <c r="D5954" s="461" t="s">
        <v>3640</v>
      </c>
      <c r="E5954" s="647"/>
      <c r="F5954" s="462">
        <v>869000005515</v>
      </c>
      <c r="G5954" s="463" t="s">
        <v>3641</v>
      </c>
      <c r="H5954" s="535">
        <v>41250</v>
      </c>
      <c r="I5954" s="464">
        <v>41250</v>
      </c>
      <c r="J5954" s="463" t="s">
        <v>3377</v>
      </c>
      <c r="K5954" s="465" t="s">
        <v>1729</v>
      </c>
      <c r="L5954" s="494">
        <v>0.1</v>
      </c>
      <c r="P5954" s="271"/>
      <c r="Q5954" s="271"/>
      <c r="R5954" s="271"/>
      <c r="S5954" s="271"/>
      <c r="T5954" s="271"/>
    </row>
    <row r="5955" spans="2:20" ht="30" hidden="1" customHeight="1">
      <c r="B5955" s="439"/>
      <c r="C5955" s="466" t="s">
        <v>3624</v>
      </c>
      <c r="D5955" s="461" t="s">
        <v>3642</v>
      </c>
      <c r="E5955" s="647"/>
      <c r="F5955" s="462">
        <v>869000005516</v>
      </c>
      <c r="G5955" s="463" t="s">
        <v>3643</v>
      </c>
      <c r="H5955" s="535">
        <v>100000</v>
      </c>
      <c r="I5955" s="464">
        <v>100000</v>
      </c>
      <c r="J5955" s="463" t="s">
        <v>3377</v>
      </c>
      <c r="K5955" s="465" t="s">
        <v>1729</v>
      </c>
      <c r="L5955" s="494">
        <v>0.2</v>
      </c>
      <c r="P5955" s="271"/>
      <c r="Q5955" s="271"/>
      <c r="R5955" s="271"/>
      <c r="S5955" s="271"/>
      <c r="T5955" s="271"/>
    </row>
    <row r="5956" spans="2:20" ht="30" hidden="1" customHeight="1">
      <c r="B5956" s="439"/>
      <c r="C5956" s="466" t="s">
        <v>3624</v>
      </c>
      <c r="D5956" s="461" t="s">
        <v>3642</v>
      </c>
      <c r="E5956" s="647"/>
      <c r="F5956" s="462">
        <v>869000005517</v>
      </c>
      <c r="G5956" s="463" t="s">
        <v>3644</v>
      </c>
      <c r="H5956" s="535">
        <v>100000</v>
      </c>
      <c r="I5956" s="464">
        <v>100000</v>
      </c>
      <c r="J5956" s="463" t="s">
        <v>3377</v>
      </c>
      <c r="K5956" s="465" t="s">
        <v>1729</v>
      </c>
      <c r="L5956" s="494">
        <v>0.2</v>
      </c>
      <c r="P5956" s="271"/>
      <c r="Q5956" s="271"/>
      <c r="R5956" s="271"/>
      <c r="S5956" s="271"/>
      <c r="T5956" s="271"/>
    </row>
    <row r="5957" spans="2:20" ht="30" hidden="1" customHeight="1">
      <c r="B5957" s="439"/>
      <c r="C5957" s="466" t="s">
        <v>3624</v>
      </c>
      <c r="D5957" s="461" t="s">
        <v>3642</v>
      </c>
      <c r="E5957" s="647"/>
      <c r="F5957" s="462">
        <v>869000005518</v>
      </c>
      <c r="G5957" s="463" t="s">
        <v>3645</v>
      </c>
      <c r="H5957" s="535">
        <v>100000</v>
      </c>
      <c r="I5957" s="464">
        <v>100000</v>
      </c>
      <c r="J5957" s="463" t="s">
        <v>3377</v>
      </c>
      <c r="K5957" s="465" t="s">
        <v>1729</v>
      </c>
      <c r="L5957" s="494">
        <v>0.2</v>
      </c>
      <c r="P5957" s="271"/>
      <c r="Q5957" s="271"/>
      <c r="R5957" s="271"/>
      <c r="S5957" s="271"/>
      <c r="T5957" s="271"/>
    </row>
    <row r="5958" spans="2:20" ht="30" hidden="1" customHeight="1">
      <c r="B5958" s="439"/>
      <c r="C5958" s="466" t="s">
        <v>3624</v>
      </c>
      <c r="D5958" s="461" t="s">
        <v>3642</v>
      </c>
      <c r="E5958" s="647"/>
      <c r="F5958" s="462">
        <v>869000005519</v>
      </c>
      <c r="G5958" s="463" t="s">
        <v>3646</v>
      </c>
      <c r="H5958" s="535">
        <v>100000</v>
      </c>
      <c r="I5958" s="464">
        <v>100000</v>
      </c>
      <c r="J5958" s="463" t="s">
        <v>3377</v>
      </c>
      <c r="K5958" s="465" t="s">
        <v>1729</v>
      </c>
      <c r="L5958" s="494">
        <v>0.2</v>
      </c>
      <c r="P5958" s="271"/>
      <c r="Q5958" s="271"/>
      <c r="R5958" s="271"/>
      <c r="S5958" s="271"/>
      <c r="T5958" s="271"/>
    </row>
    <row r="5959" spans="2:20" ht="30" hidden="1" customHeight="1">
      <c r="B5959" s="439"/>
      <c r="C5959" s="466" t="s">
        <v>3624</v>
      </c>
      <c r="D5959" s="461" t="s">
        <v>3647</v>
      </c>
      <c r="E5959" s="647"/>
      <c r="F5959" s="462">
        <v>869000005520</v>
      </c>
      <c r="G5959" s="463" t="s">
        <v>3648</v>
      </c>
      <c r="H5959" s="535">
        <v>120000</v>
      </c>
      <c r="I5959" s="464">
        <v>120000</v>
      </c>
      <c r="J5959" s="463" t="s">
        <v>3377</v>
      </c>
      <c r="K5959" s="465" t="s">
        <v>1729</v>
      </c>
      <c r="L5959" s="494">
        <v>0.2</v>
      </c>
      <c r="P5959" s="271"/>
      <c r="Q5959" s="271"/>
      <c r="R5959" s="271"/>
      <c r="S5959" s="271"/>
      <c r="T5959" s="271"/>
    </row>
    <row r="5960" spans="2:20" ht="30" hidden="1" customHeight="1">
      <c r="B5960" s="439"/>
      <c r="C5960" s="466" t="s">
        <v>3624</v>
      </c>
      <c r="D5960" s="461" t="s">
        <v>3647</v>
      </c>
      <c r="E5960" s="647"/>
      <c r="F5960" s="462">
        <v>869000005521</v>
      </c>
      <c r="G5960" s="463" t="s">
        <v>3649</v>
      </c>
      <c r="H5960" s="535">
        <v>120000</v>
      </c>
      <c r="I5960" s="464">
        <v>120000</v>
      </c>
      <c r="J5960" s="463" t="s">
        <v>3377</v>
      </c>
      <c r="K5960" s="465" t="s">
        <v>1729</v>
      </c>
      <c r="L5960" s="494">
        <v>0.2</v>
      </c>
      <c r="P5960" s="271"/>
      <c r="Q5960" s="271"/>
      <c r="R5960" s="271"/>
      <c r="S5960" s="271"/>
      <c r="T5960" s="271"/>
    </row>
    <row r="5961" spans="2:20" ht="30" hidden="1" customHeight="1">
      <c r="B5961" s="439"/>
      <c r="C5961" s="466" t="s">
        <v>3624</v>
      </c>
      <c r="D5961" s="461" t="s">
        <v>3647</v>
      </c>
      <c r="E5961" s="647"/>
      <c r="F5961" s="462">
        <v>869000005522</v>
      </c>
      <c r="G5961" s="463" t="s">
        <v>3650</v>
      </c>
      <c r="H5961" s="535">
        <v>120000</v>
      </c>
      <c r="I5961" s="464">
        <v>120000</v>
      </c>
      <c r="J5961" s="463" t="s">
        <v>3377</v>
      </c>
      <c r="K5961" s="465" t="s">
        <v>1729</v>
      </c>
      <c r="L5961" s="494">
        <v>0.2</v>
      </c>
      <c r="P5961" s="271"/>
      <c r="Q5961" s="271"/>
      <c r="R5961" s="271"/>
      <c r="S5961" s="271"/>
      <c r="T5961" s="271"/>
    </row>
    <row r="5962" spans="2:20" ht="30" hidden="1" customHeight="1">
      <c r="B5962" s="439"/>
      <c r="C5962" s="466" t="s">
        <v>3624</v>
      </c>
      <c r="D5962" s="461" t="s">
        <v>3647</v>
      </c>
      <c r="E5962" s="647"/>
      <c r="F5962" s="462">
        <v>869000005523</v>
      </c>
      <c r="G5962" s="463" t="s">
        <v>3651</v>
      </c>
      <c r="H5962" s="535">
        <v>120000</v>
      </c>
      <c r="I5962" s="464">
        <v>120000</v>
      </c>
      <c r="J5962" s="463" t="s">
        <v>3377</v>
      </c>
      <c r="K5962" s="465" t="s">
        <v>1729</v>
      </c>
      <c r="L5962" s="494">
        <v>0.2</v>
      </c>
      <c r="P5962" s="271"/>
      <c r="Q5962" s="271"/>
      <c r="R5962" s="271"/>
      <c r="S5962" s="271"/>
      <c r="T5962" s="271"/>
    </row>
    <row r="5963" spans="2:20" ht="30" hidden="1" customHeight="1">
      <c r="B5963" s="439"/>
      <c r="C5963" s="466" t="s">
        <v>3624</v>
      </c>
      <c r="D5963" s="461" t="s">
        <v>3647</v>
      </c>
      <c r="E5963" s="647"/>
      <c r="F5963" s="462">
        <v>869000005524</v>
      </c>
      <c r="G5963" s="463" t="s">
        <v>3652</v>
      </c>
      <c r="H5963" s="535">
        <v>120000</v>
      </c>
      <c r="I5963" s="464">
        <v>120000</v>
      </c>
      <c r="J5963" s="463" t="s">
        <v>3377</v>
      </c>
      <c r="K5963" s="465" t="s">
        <v>1729</v>
      </c>
      <c r="L5963" s="494">
        <v>0.2</v>
      </c>
      <c r="P5963" s="271"/>
      <c r="Q5963" s="271"/>
      <c r="R5963" s="271"/>
      <c r="S5963" s="271"/>
      <c r="T5963" s="271"/>
    </row>
    <row r="5964" spans="2:20" ht="30" hidden="1" customHeight="1">
      <c r="B5964" s="439"/>
      <c r="C5964" s="466" t="s">
        <v>3624</v>
      </c>
      <c r="D5964" s="461" t="s">
        <v>3653</v>
      </c>
      <c r="E5964" s="647"/>
      <c r="F5964" s="462">
        <v>869000005525</v>
      </c>
      <c r="G5964" s="463" t="s">
        <v>3654</v>
      </c>
      <c r="H5964" s="535">
        <v>41250</v>
      </c>
      <c r="I5964" s="464">
        <v>41250</v>
      </c>
      <c r="J5964" s="463" t="s">
        <v>3377</v>
      </c>
      <c r="K5964" s="465" t="s">
        <v>1729</v>
      </c>
      <c r="L5964" s="494">
        <v>0.5</v>
      </c>
      <c r="P5964" s="271"/>
      <c r="Q5964" s="271"/>
      <c r="R5964" s="271"/>
      <c r="S5964" s="271"/>
      <c r="T5964" s="271"/>
    </row>
    <row r="5965" spans="2:20" ht="15" hidden="1" customHeight="1">
      <c r="B5965" s="439"/>
      <c r="C5965" s="466" t="s">
        <v>3624</v>
      </c>
      <c r="D5965" s="461" t="s">
        <v>3655</v>
      </c>
      <c r="E5965" s="647"/>
      <c r="F5965" s="462">
        <v>869000000434</v>
      </c>
      <c r="G5965" s="463" t="s">
        <v>3656</v>
      </c>
      <c r="H5965" s="535">
        <v>222184.24</v>
      </c>
      <c r="I5965" s="464">
        <v>222184.24</v>
      </c>
      <c r="J5965" s="463" t="s">
        <v>3377</v>
      </c>
      <c r="K5965" s="465" t="s">
        <v>1709</v>
      </c>
      <c r="L5965" s="494">
        <v>26</v>
      </c>
      <c r="P5965" s="271"/>
      <c r="Q5965" s="271"/>
      <c r="R5965" s="271"/>
      <c r="S5965" s="271"/>
      <c r="T5965" s="271"/>
    </row>
    <row r="5966" spans="2:20" ht="15" hidden="1" customHeight="1">
      <c r="B5966" s="439"/>
      <c r="C5966" s="466" t="s">
        <v>3624</v>
      </c>
      <c r="D5966" s="461" t="s">
        <v>3657</v>
      </c>
      <c r="E5966" s="647"/>
      <c r="F5966" s="462">
        <v>869000001650</v>
      </c>
      <c r="G5966" s="463" t="s">
        <v>3658</v>
      </c>
      <c r="H5966" s="535">
        <v>132368.31</v>
      </c>
      <c r="I5966" s="464">
        <v>132368.31</v>
      </c>
      <c r="J5966" s="463" t="s">
        <v>3377</v>
      </c>
      <c r="K5966" s="465" t="s">
        <v>1709</v>
      </c>
      <c r="L5966" s="494">
        <v>201.6</v>
      </c>
      <c r="P5966" s="271"/>
      <c r="Q5966" s="271"/>
      <c r="R5966" s="271"/>
      <c r="S5966" s="271"/>
      <c r="T5966" s="271"/>
    </row>
    <row r="5967" spans="2:20" ht="15" hidden="1" customHeight="1">
      <c r="B5967" s="439"/>
      <c r="C5967" s="466" t="s">
        <v>3624</v>
      </c>
      <c r="D5967" s="461" t="s">
        <v>3659</v>
      </c>
      <c r="E5967" s="647"/>
      <c r="F5967" s="462">
        <v>869000003118</v>
      </c>
      <c r="G5967" s="463" t="s">
        <v>3660</v>
      </c>
      <c r="H5967" s="535">
        <v>222184.25</v>
      </c>
      <c r="I5967" s="464">
        <v>222184.25</v>
      </c>
      <c r="J5967" s="463" t="s">
        <v>3377</v>
      </c>
      <c r="K5967" s="465" t="s">
        <v>1709</v>
      </c>
      <c r="L5967" s="494">
        <v>26</v>
      </c>
      <c r="P5967" s="271"/>
      <c r="Q5967" s="271"/>
      <c r="R5967" s="271"/>
      <c r="S5967" s="271"/>
      <c r="T5967" s="271"/>
    </row>
    <row r="5968" spans="2:20" ht="15" hidden="1" customHeight="1">
      <c r="B5968" s="439"/>
      <c r="C5968" s="466" t="s">
        <v>3624</v>
      </c>
      <c r="D5968" s="461" t="s">
        <v>3435</v>
      </c>
      <c r="E5968" s="647"/>
      <c r="F5968" s="462">
        <v>869000003908</v>
      </c>
      <c r="G5968" s="463" t="s">
        <v>3661</v>
      </c>
      <c r="H5968" s="535">
        <v>100000</v>
      </c>
      <c r="I5968" s="464">
        <v>100000</v>
      </c>
      <c r="J5968" s="463" t="s">
        <v>3377</v>
      </c>
      <c r="K5968" s="465" t="s">
        <v>1709</v>
      </c>
      <c r="L5968" s="494">
        <v>168</v>
      </c>
      <c r="P5968" s="271"/>
      <c r="Q5968" s="271"/>
      <c r="R5968" s="271"/>
      <c r="S5968" s="271"/>
      <c r="T5968" s="271"/>
    </row>
    <row r="5969" spans="2:20" ht="15" hidden="1" customHeight="1">
      <c r="B5969" s="439"/>
      <c r="C5969" s="466" t="s">
        <v>3624</v>
      </c>
      <c r="D5969" s="461" t="s">
        <v>3435</v>
      </c>
      <c r="E5969" s="647"/>
      <c r="F5969" s="462">
        <v>869000003908</v>
      </c>
      <c r="G5969" s="463" t="s">
        <v>3661</v>
      </c>
      <c r="H5969" s="535">
        <v>100000</v>
      </c>
      <c r="I5969" s="464">
        <v>100000</v>
      </c>
      <c r="J5969" s="463" t="s">
        <v>3377</v>
      </c>
      <c r="K5969" s="465" t="s">
        <v>1709</v>
      </c>
      <c r="L5969" s="494">
        <v>168</v>
      </c>
      <c r="P5969" s="271"/>
      <c r="Q5969" s="271"/>
      <c r="R5969" s="271"/>
      <c r="S5969" s="271"/>
      <c r="T5969" s="271"/>
    </row>
    <row r="5970" spans="2:20" ht="15" hidden="1" customHeight="1">
      <c r="B5970" s="439"/>
      <c r="C5970" s="466" t="s">
        <v>3624</v>
      </c>
      <c r="D5970" s="461" t="s">
        <v>3435</v>
      </c>
      <c r="E5970" s="647"/>
      <c r="F5970" s="462">
        <v>869000003915</v>
      </c>
      <c r="G5970" s="463" t="s">
        <v>3662</v>
      </c>
      <c r="H5970" s="535">
        <v>100000</v>
      </c>
      <c r="I5970" s="464">
        <v>100000</v>
      </c>
      <c r="J5970" s="463" t="s">
        <v>3377</v>
      </c>
      <c r="K5970" s="465" t="s">
        <v>1709</v>
      </c>
      <c r="L5970" s="494">
        <v>168</v>
      </c>
      <c r="P5970" s="271"/>
      <c r="Q5970" s="271"/>
      <c r="R5970" s="271"/>
      <c r="S5970" s="271"/>
      <c r="T5970" s="271"/>
    </row>
    <row r="5971" spans="2:20" ht="15" hidden="1" customHeight="1">
      <c r="B5971" s="439"/>
      <c r="C5971" s="466" t="s">
        <v>3624</v>
      </c>
      <c r="D5971" s="461" t="s">
        <v>3435</v>
      </c>
      <c r="E5971" s="647"/>
      <c r="F5971" s="462">
        <v>869000003917</v>
      </c>
      <c r="G5971" s="463" t="s">
        <v>3663</v>
      </c>
      <c r="H5971" s="535">
        <v>100000</v>
      </c>
      <c r="I5971" s="464">
        <v>100000</v>
      </c>
      <c r="J5971" s="463" t="s">
        <v>3377</v>
      </c>
      <c r="K5971" s="465" t="s">
        <v>1709</v>
      </c>
      <c r="L5971" s="494">
        <v>168</v>
      </c>
      <c r="P5971" s="271"/>
      <c r="Q5971" s="271"/>
      <c r="R5971" s="271"/>
      <c r="S5971" s="271"/>
      <c r="T5971" s="271"/>
    </row>
    <row r="5972" spans="2:20" ht="15" hidden="1" customHeight="1">
      <c r="B5972" s="439"/>
      <c r="C5972" s="466" t="s">
        <v>3624</v>
      </c>
      <c r="D5972" s="461" t="s">
        <v>3435</v>
      </c>
      <c r="E5972" s="647"/>
      <c r="F5972" s="462">
        <v>869000003920</v>
      </c>
      <c r="G5972" s="463" t="s">
        <v>3664</v>
      </c>
      <c r="H5972" s="535">
        <v>100000</v>
      </c>
      <c r="I5972" s="464">
        <v>100000</v>
      </c>
      <c r="J5972" s="463" t="s">
        <v>3377</v>
      </c>
      <c r="K5972" s="465" t="s">
        <v>1709</v>
      </c>
      <c r="L5972" s="494">
        <v>168</v>
      </c>
      <c r="P5972" s="271"/>
      <c r="Q5972" s="271"/>
      <c r="R5972" s="271"/>
      <c r="S5972" s="271"/>
      <c r="T5972" s="271"/>
    </row>
    <row r="5973" spans="2:20" ht="15" hidden="1" customHeight="1">
      <c r="B5973" s="439"/>
      <c r="C5973" s="466" t="s">
        <v>3624</v>
      </c>
      <c r="D5973" s="461" t="s">
        <v>3435</v>
      </c>
      <c r="E5973" s="647"/>
      <c r="F5973" s="462">
        <v>869000003920</v>
      </c>
      <c r="G5973" s="463" t="s">
        <v>3664</v>
      </c>
      <c r="H5973" s="535">
        <v>100000</v>
      </c>
      <c r="I5973" s="464">
        <v>100000</v>
      </c>
      <c r="J5973" s="463" t="s">
        <v>3377</v>
      </c>
      <c r="K5973" s="465" t="s">
        <v>1709</v>
      </c>
      <c r="L5973" s="494">
        <v>168</v>
      </c>
      <c r="P5973" s="271"/>
      <c r="Q5973" s="271"/>
      <c r="R5973" s="271"/>
      <c r="S5973" s="271"/>
      <c r="T5973" s="271"/>
    </row>
    <row r="5974" spans="2:20" ht="15" hidden="1" customHeight="1">
      <c r="B5974" s="439"/>
      <c r="C5974" s="466" t="s">
        <v>3624</v>
      </c>
      <c r="D5974" s="461" t="s">
        <v>3435</v>
      </c>
      <c r="E5974" s="647"/>
      <c r="F5974" s="462">
        <v>869000003921</v>
      </c>
      <c r="G5974" s="463" t="s">
        <v>3665</v>
      </c>
      <c r="H5974" s="535">
        <v>100000</v>
      </c>
      <c r="I5974" s="464">
        <v>100000</v>
      </c>
      <c r="J5974" s="463" t="s">
        <v>3377</v>
      </c>
      <c r="K5974" s="465" t="s">
        <v>1709</v>
      </c>
      <c r="L5974" s="494">
        <v>168</v>
      </c>
      <c r="P5974" s="271"/>
      <c r="Q5974" s="271"/>
      <c r="R5974" s="271"/>
      <c r="S5974" s="271"/>
      <c r="T5974" s="271"/>
    </row>
    <row r="5975" spans="2:20" ht="15" hidden="1" customHeight="1">
      <c r="B5975" s="439"/>
      <c r="C5975" s="466" t="s">
        <v>3624</v>
      </c>
      <c r="D5975" s="461" t="s">
        <v>3435</v>
      </c>
      <c r="E5975" s="647"/>
      <c r="F5975" s="462">
        <v>869000003921</v>
      </c>
      <c r="G5975" s="463" t="s">
        <v>3665</v>
      </c>
      <c r="H5975" s="535">
        <v>100000</v>
      </c>
      <c r="I5975" s="464">
        <v>100000</v>
      </c>
      <c r="J5975" s="463" t="s">
        <v>3377</v>
      </c>
      <c r="K5975" s="465" t="s">
        <v>1709</v>
      </c>
      <c r="L5975" s="494">
        <v>168</v>
      </c>
      <c r="P5975" s="271"/>
      <c r="Q5975" s="271"/>
      <c r="R5975" s="271"/>
      <c r="S5975" s="271"/>
      <c r="T5975" s="271"/>
    </row>
    <row r="5976" spans="2:20" ht="15" hidden="1" customHeight="1">
      <c r="B5976" s="439"/>
      <c r="C5976" s="466" t="s">
        <v>3624</v>
      </c>
      <c r="D5976" s="461" t="s">
        <v>3666</v>
      </c>
      <c r="E5976" s="647"/>
      <c r="F5976" s="462">
        <v>869000003940</v>
      </c>
      <c r="G5976" s="463" t="s">
        <v>3667</v>
      </c>
      <c r="H5976" s="535">
        <v>41414.74</v>
      </c>
      <c r="I5976" s="464">
        <v>41414.74</v>
      </c>
      <c r="J5976" s="463" t="s">
        <v>3377</v>
      </c>
      <c r="K5976" s="465" t="s">
        <v>1709</v>
      </c>
      <c r="L5976" s="494">
        <v>3</v>
      </c>
      <c r="P5976" s="271"/>
      <c r="Q5976" s="271"/>
      <c r="R5976" s="271"/>
      <c r="S5976" s="271"/>
      <c r="T5976" s="271"/>
    </row>
    <row r="5977" spans="2:20" ht="15" hidden="1" customHeight="1">
      <c r="B5977" s="439"/>
      <c r="C5977" s="466" t="s">
        <v>3624</v>
      </c>
      <c r="D5977" s="461" t="s">
        <v>3657</v>
      </c>
      <c r="E5977" s="647"/>
      <c r="F5977" s="462">
        <v>869000003942</v>
      </c>
      <c r="G5977" s="463" t="s">
        <v>3668</v>
      </c>
      <c r="H5977" s="535">
        <v>132368.31</v>
      </c>
      <c r="I5977" s="464">
        <v>132368.31</v>
      </c>
      <c r="J5977" s="463" t="s">
        <v>3377</v>
      </c>
      <c r="K5977" s="465" t="s">
        <v>1709</v>
      </c>
      <c r="L5977" s="494">
        <v>201.6</v>
      </c>
      <c r="P5977" s="271"/>
      <c r="Q5977" s="271"/>
      <c r="R5977" s="271"/>
      <c r="S5977" s="271"/>
      <c r="T5977" s="271"/>
    </row>
    <row r="5978" spans="2:20" ht="15" hidden="1" customHeight="1">
      <c r="B5978" s="439"/>
      <c r="C5978" s="466" t="s">
        <v>3624</v>
      </c>
      <c r="D5978" s="461" t="s">
        <v>3435</v>
      </c>
      <c r="E5978" s="647"/>
      <c r="F5978" s="462">
        <v>869000004168</v>
      </c>
      <c r="G5978" s="463" t="s">
        <v>3669</v>
      </c>
      <c r="H5978" s="535">
        <v>100000</v>
      </c>
      <c r="I5978" s="464">
        <v>100000</v>
      </c>
      <c r="J5978" s="463" t="s">
        <v>3377</v>
      </c>
      <c r="K5978" s="465" t="s">
        <v>1709</v>
      </c>
      <c r="L5978" s="494">
        <v>168</v>
      </c>
      <c r="P5978" s="271"/>
      <c r="Q5978" s="271"/>
      <c r="R5978" s="271"/>
      <c r="S5978" s="271"/>
      <c r="T5978" s="271"/>
    </row>
    <row r="5979" spans="2:20" ht="15" hidden="1" customHeight="1">
      <c r="B5979" s="439"/>
      <c r="C5979" s="466" t="s">
        <v>3624</v>
      </c>
      <c r="D5979" s="461" t="s">
        <v>3435</v>
      </c>
      <c r="E5979" s="647"/>
      <c r="F5979" s="462">
        <v>869000004169</v>
      </c>
      <c r="G5979" s="463" t="s">
        <v>3670</v>
      </c>
      <c r="H5979" s="535">
        <v>200000</v>
      </c>
      <c r="I5979" s="464">
        <v>200000</v>
      </c>
      <c r="J5979" s="463" t="s">
        <v>3377</v>
      </c>
      <c r="K5979" s="465" t="s">
        <v>1709</v>
      </c>
      <c r="L5979" s="494">
        <v>168</v>
      </c>
      <c r="P5979" s="271"/>
      <c r="Q5979" s="271"/>
      <c r="R5979" s="271"/>
      <c r="S5979" s="271"/>
      <c r="T5979" s="271"/>
    </row>
    <row r="5980" spans="2:20" ht="15" hidden="1" customHeight="1">
      <c r="B5980" s="439"/>
      <c r="C5980" s="466" t="s">
        <v>3624</v>
      </c>
      <c r="D5980" s="461" t="s">
        <v>3671</v>
      </c>
      <c r="E5980" s="647"/>
      <c r="F5980" s="462">
        <v>869000004171</v>
      </c>
      <c r="G5980" s="463" t="s">
        <v>3672</v>
      </c>
      <c r="H5980" s="535">
        <v>221506.87</v>
      </c>
      <c r="I5980" s="464">
        <v>221506.87</v>
      </c>
      <c r="J5980" s="463" t="s">
        <v>3377</v>
      </c>
      <c r="K5980" s="465" t="s">
        <v>1709</v>
      </c>
      <c r="L5980" s="494">
        <v>17</v>
      </c>
      <c r="P5980" s="271"/>
      <c r="Q5980" s="271"/>
      <c r="R5980" s="271"/>
      <c r="S5980" s="271"/>
      <c r="T5980" s="271"/>
    </row>
    <row r="5981" spans="2:20" ht="15" hidden="1" customHeight="1">
      <c r="B5981" s="439"/>
      <c r="C5981" s="466" t="s">
        <v>3624</v>
      </c>
      <c r="D5981" s="461" t="s">
        <v>3673</v>
      </c>
      <c r="E5981" s="647"/>
      <c r="F5981" s="462">
        <v>869000004320</v>
      </c>
      <c r="G5981" s="463" t="s">
        <v>3674</v>
      </c>
      <c r="H5981" s="535">
        <v>222184.25</v>
      </c>
      <c r="I5981" s="464">
        <v>222184.25</v>
      </c>
      <c r="J5981" s="463" t="s">
        <v>3377</v>
      </c>
      <c r="K5981" s="465" t="s">
        <v>1709</v>
      </c>
      <c r="L5981" s="494">
        <v>26</v>
      </c>
      <c r="P5981" s="271"/>
      <c r="Q5981" s="271"/>
      <c r="R5981" s="271"/>
      <c r="S5981" s="271"/>
      <c r="T5981" s="271"/>
    </row>
    <row r="5982" spans="2:20" ht="15" hidden="1" customHeight="1">
      <c r="B5982" s="439"/>
      <c r="C5982" s="466" t="s">
        <v>3624</v>
      </c>
      <c r="D5982" s="461" t="s">
        <v>3673</v>
      </c>
      <c r="E5982" s="647"/>
      <c r="F5982" s="462">
        <v>869000004320</v>
      </c>
      <c r="G5982" s="463" t="s">
        <v>3674</v>
      </c>
      <c r="H5982" s="535">
        <v>222184.25</v>
      </c>
      <c r="I5982" s="464">
        <v>222184.25</v>
      </c>
      <c r="J5982" s="463" t="s">
        <v>3377</v>
      </c>
      <c r="K5982" s="465" t="s">
        <v>1709</v>
      </c>
      <c r="L5982" s="494">
        <v>26</v>
      </c>
      <c r="P5982" s="271"/>
      <c r="Q5982" s="271"/>
      <c r="R5982" s="271"/>
      <c r="S5982" s="271"/>
      <c r="T5982" s="271"/>
    </row>
    <row r="5983" spans="2:20" ht="15" hidden="1" customHeight="1">
      <c r="B5983" s="439"/>
      <c r="C5983" s="466" t="s">
        <v>3624</v>
      </c>
      <c r="D5983" s="461" t="s">
        <v>3671</v>
      </c>
      <c r="E5983" s="647"/>
      <c r="F5983" s="462">
        <v>869000004394</v>
      </c>
      <c r="G5983" s="463" t="s">
        <v>3675</v>
      </c>
      <c r="H5983" s="535">
        <v>221506.87</v>
      </c>
      <c r="I5983" s="464">
        <v>221506.87</v>
      </c>
      <c r="J5983" s="463" t="s">
        <v>3377</v>
      </c>
      <c r="K5983" s="465" t="s">
        <v>1709</v>
      </c>
      <c r="L5983" s="494">
        <v>17</v>
      </c>
      <c r="P5983" s="271"/>
      <c r="Q5983" s="271"/>
      <c r="R5983" s="271"/>
      <c r="S5983" s="271"/>
      <c r="T5983" s="271"/>
    </row>
    <row r="5984" spans="2:20" ht="15" hidden="1" customHeight="1">
      <c r="B5984" s="439"/>
      <c r="C5984" s="466" t="s">
        <v>3624</v>
      </c>
      <c r="D5984" s="461" t="s">
        <v>3676</v>
      </c>
      <c r="E5984" s="647"/>
      <c r="F5984" s="462">
        <v>166500003736</v>
      </c>
      <c r="G5984" s="463" t="s">
        <v>3677</v>
      </c>
      <c r="H5984" s="535">
        <v>8600341.5800000001</v>
      </c>
      <c r="I5984" s="464">
        <v>5052996.45</v>
      </c>
      <c r="J5984" s="463" t="s">
        <v>3377</v>
      </c>
      <c r="K5984" s="465" t="s">
        <v>1707</v>
      </c>
      <c r="L5984" s="494">
        <v>35</v>
      </c>
      <c r="P5984" s="271"/>
      <c r="Q5984" s="271"/>
      <c r="R5984" s="271"/>
      <c r="S5984" s="271"/>
      <c r="T5984" s="271"/>
    </row>
    <row r="5985" spans="2:20" ht="15" hidden="1" customHeight="1">
      <c r="B5985" s="439"/>
      <c r="C5985" s="466" t="s">
        <v>3624</v>
      </c>
      <c r="D5985" s="461" t="s">
        <v>3676</v>
      </c>
      <c r="E5985" s="647"/>
      <c r="F5985" s="462">
        <v>166500003737</v>
      </c>
      <c r="G5985" s="463" t="s">
        <v>3678</v>
      </c>
      <c r="H5985" s="535">
        <v>4300170.79</v>
      </c>
      <c r="I5985" s="464">
        <v>2526498.2400000002</v>
      </c>
      <c r="J5985" s="463" t="s">
        <v>3377</v>
      </c>
      <c r="K5985" s="465" t="s">
        <v>1707</v>
      </c>
      <c r="L5985" s="494">
        <v>35</v>
      </c>
      <c r="P5985" s="271"/>
      <c r="Q5985" s="271"/>
      <c r="R5985" s="271"/>
      <c r="S5985" s="271"/>
      <c r="T5985" s="271"/>
    </row>
    <row r="5986" spans="2:20" ht="15" hidden="1" customHeight="1">
      <c r="B5986" s="439"/>
      <c r="C5986" s="466" t="s">
        <v>3624</v>
      </c>
      <c r="D5986" s="461" t="s">
        <v>3679</v>
      </c>
      <c r="E5986" s="647"/>
      <c r="F5986" s="462">
        <v>869000002969</v>
      </c>
      <c r="G5986" s="463" t="s">
        <v>3680</v>
      </c>
      <c r="H5986" s="535">
        <v>9000</v>
      </c>
      <c r="I5986" s="464">
        <v>9000</v>
      </c>
      <c r="J5986" s="463" t="s">
        <v>3377</v>
      </c>
      <c r="K5986" s="465" t="s">
        <v>1707</v>
      </c>
      <c r="L5986" s="494">
        <v>0.1</v>
      </c>
      <c r="P5986" s="271"/>
      <c r="Q5986" s="271"/>
      <c r="R5986" s="271"/>
      <c r="S5986" s="271"/>
      <c r="T5986" s="271"/>
    </row>
    <row r="5987" spans="2:20" ht="15" hidden="1" customHeight="1">
      <c r="B5987" s="439"/>
      <c r="C5987" s="466" t="s">
        <v>3624</v>
      </c>
      <c r="D5987" s="461" t="s">
        <v>3681</v>
      </c>
      <c r="E5987" s="647"/>
      <c r="F5987" s="462">
        <v>869000003923</v>
      </c>
      <c r="G5987" s="463" t="s">
        <v>3682</v>
      </c>
      <c r="H5987" s="535">
        <v>137784.14000000001</v>
      </c>
      <c r="I5987" s="464">
        <v>137784.14000000001</v>
      </c>
      <c r="J5987" s="463" t="s">
        <v>3377</v>
      </c>
      <c r="K5987" s="465" t="s">
        <v>1707</v>
      </c>
      <c r="L5987" s="494">
        <v>162</v>
      </c>
      <c r="P5987" s="271"/>
      <c r="Q5987" s="271"/>
      <c r="R5987" s="271"/>
      <c r="S5987" s="271"/>
      <c r="T5987" s="271"/>
    </row>
    <row r="5988" spans="2:20" ht="15" hidden="1" customHeight="1">
      <c r="B5988" s="439"/>
      <c r="C5988" s="466" t="s">
        <v>3624</v>
      </c>
      <c r="D5988" s="461" t="s">
        <v>3681</v>
      </c>
      <c r="E5988" s="647"/>
      <c r="F5988" s="462">
        <v>869000003925</v>
      </c>
      <c r="G5988" s="463" t="s">
        <v>3683</v>
      </c>
      <c r="H5988" s="535">
        <v>137784.14000000001</v>
      </c>
      <c r="I5988" s="464">
        <v>137784.14000000001</v>
      </c>
      <c r="J5988" s="463" t="s">
        <v>3377</v>
      </c>
      <c r="K5988" s="465" t="s">
        <v>1707</v>
      </c>
      <c r="L5988" s="494">
        <v>162</v>
      </c>
      <c r="P5988" s="271"/>
      <c r="Q5988" s="271"/>
      <c r="R5988" s="271"/>
      <c r="S5988" s="271"/>
      <c r="T5988" s="271"/>
    </row>
    <row r="5989" spans="2:20" ht="15" hidden="1" customHeight="1">
      <c r="B5989" s="439"/>
      <c r="C5989" s="466" t="s">
        <v>3624</v>
      </c>
      <c r="D5989" s="461" t="s">
        <v>3684</v>
      </c>
      <c r="E5989" s="647"/>
      <c r="F5989" s="462">
        <v>869000003927</v>
      </c>
      <c r="G5989" s="463" t="s">
        <v>3685</v>
      </c>
      <c r="H5989" s="535">
        <v>174085</v>
      </c>
      <c r="I5989" s="464">
        <v>174085</v>
      </c>
      <c r="J5989" s="463" t="s">
        <v>3377</v>
      </c>
      <c r="K5989" s="465" t="s">
        <v>1707</v>
      </c>
      <c r="L5989" s="494">
        <v>19.399999999999999</v>
      </c>
      <c r="P5989" s="271"/>
      <c r="Q5989" s="271"/>
      <c r="R5989" s="271"/>
      <c r="S5989" s="271"/>
      <c r="T5989" s="271"/>
    </row>
    <row r="5990" spans="2:20" ht="15" hidden="1" customHeight="1">
      <c r="B5990" s="439"/>
      <c r="C5990" s="466" t="s">
        <v>3624</v>
      </c>
      <c r="D5990" s="461" t="s">
        <v>3681</v>
      </c>
      <c r="E5990" s="647"/>
      <c r="F5990" s="462">
        <v>869000003929</v>
      </c>
      <c r="G5990" s="463" t="s">
        <v>3686</v>
      </c>
      <c r="H5990" s="535">
        <v>137784.14000000001</v>
      </c>
      <c r="I5990" s="464">
        <v>137784.14000000001</v>
      </c>
      <c r="J5990" s="463" t="s">
        <v>3377</v>
      </c>
      <c r="K5990" s="465" t="s">
        <v>1707</v>
      </c>
      <c r="L5990" s="494">
        <v>162</v>
      </c>
      <c r="P5990" s="271"/>
      <c r="Q5990" s="271"/>
      <c r="R5990" s="271"/>
      <c r="S5990" s="271"/>
      <c r="T5990" s="271"/>
    </row>
    <row r="5991" spans="2:20" ht="15" hidden="1" customHeight="1">
      <c r="B5991" s="439"/>
      <c r="C5991" s="466" t="s">
        <v>3624</v>
      </c>
      <c r="D5991" s="461" t="s">
        <v>3681</v>
      </c>
      <c r="E5991" s="647"/>
      <c r="F5991" s="462">
        <v>869000004172</v>
      </c>
      <c r="G5991" s="463" t="s">
        <v>3687</v>
      </c>
      <c r="H5991" s="535">
        <v>137784.14000000001</v>
      </c>
      <c r="I5991" s="464">
        <v>137784.14000000001</v>
      </c>
      <c r="J5991" s="463" t="s">
        <v>3377</v>
      </c>
      <c r="K5991" s="465" t="s">
        <v>1707</v>
      </c>
      <c r="L5991" s="494">
        <v>162</v>
      </c>
      <c r="P5991" s="271"/>
      <c r="Q5991" s="271"/>
      <c r="R5991" s="271"/>
      <c r="S5991" s="271"/>
      <c r="T5991" s="271"/>
    </row>
    <row r="5992" spans="2:20" ht="15" hidden="1" customHeight="1">
      <c r="B5992" s="439"/>
      <c r="C5992" s="466" t="s">
        <v>3624</v>
      </c>
      <c r="D5992" s="461" t="s">
        <v>3688</v>
      </c>
      <c r="E5992" s="647"/>
      <c r="F5992" s="462">
        <v>869000004565</v>
      </c>
      <c r="G5992" s="463" t="s">
        <v>3689</v>
      </c>
      <c r="H5992" s="535">
        <v>56840</v>
      </c>
      <c r="I5992" s="464">
        <v>56840</v>
      </c>
      <c r="J5992" s="463" t="s">
        <v>3377</v>
      </c>
      <c r="K5992" s="465" t="s">
        <v>1707</v>
      </c>
      <c r="L5992" s="494">
        <v>25</v>
      </c>
      <c r="P5992" s="271"/>
      <c r="Q5992" s="271"/>
      <c r="R5992" s="271"/>
      <c r="S5992" s="271"/>
      <c r="T5992" s="271"/>
    </row>
    <row r="5993" spans="2:20" ht="15" hidden="1" customHeight="1">
      <c r="B5993" s="439"/>
      <c r="C5993" s="466" t="s">
        <v>3624</v>
      </c>
      <c r="D5993" s="461" t="s">
        <v>3688</v>
      </c>
      <c r="E5993" s="647"/>
      <c r="F5993" s="462">
        <v>869000004566</v>
      </c>
      <c r="G5993" s="463" t="s">
        <v>3690</v>
      </c>
      <c r="H5993" s="535">
        <v>56840</v>
      </c>
      <c r="I5993" s="464">
        <v>56840</v>
      </c>
      <c r="J5993" s="463" t="s">
        <v>3377</v>
      </c>
      <c r="K5993" s="465" t="s">
        <v>1707</v>
      </c>
      <c r="L5993" s="494">
        <v>25</v>
      </c>
      <c r="P5993" s="271"/>
      <c r="Q5993" s="271"/>
      <c r="R5993" s="271"/>
      <c r="S5993" s="271"/>
      <c r="T5993" s="271"/>
    </row>
    <row r="5994" spans="2:20" ht="15" hidden="1" customHeight="1">
      <c r="B5994" s="439"/>
      <c r="C5994" s="466" t="s">
        <v>3624</v>
      </c>
      <c r="D5994" s="461" t="s">
        <v>3688</v>
      </c>
      <c r="E5994" s="647"/>
      <c r="F5994" s="462">
        <v>869000004567</v>
      </c>
      <c r="G5994" s="463" t="s">
        <v>3691</v>
      </c>
      <c r="H5994" s="535">
        <v>56840</v>
      </c>
      <c r="I5994" s="464">
        <v>56840</v>
      </c>
      <c r="J5994" s="463" t="s">
        <v>3377</v>
      </c>
      <c r="K5994" s="465" t="s">
        <v>1707</v>
      </c>
      <c r="L5994" s="494">
        <v>25</v>
      </c>
      <c r="P5994" s="271"/>
      <c r="Q5994" s="271"/>
      <c r="R5994" s="271"/>
      <c r="S5994" s="271"/>
      <c r="T5994" s="271"/>
    </row>
    <row r="5995" spans="2:20" ht="15" hidden="1" customHeight="1">
      <c r="B5995" s="439"/>
      <c r="C5995" s="466" t="s">
        <v>3624</v>
      </c>
      <c r="D5995" s="461" t="s">
        <v>3692</v>
      </c>
      <c r="E5995" s="647"/>
      <c r="F5995" s="462">
        <v>869000004569</v>
      </c>
      <c r="G5995" s="463" t="s">
        <v>3693</v>
      </c>
      <c r="H5995" s="535">
        <v>39000</v>
      </c>
      <c r="I5995" s="464">
        <v>39000</v>
      </c>
      <c r="J5995" s="463" t="s">
        <v>3377</v>
      </c>
      <c r="K5995" s="465" t="s">
        <v>1707</v>
      </c>
      <c r="L5995" s="494">
        <v>25</v>
      </c>
      <c r="P5995" s="271"/>
      <c r="Q5995" s="271"/>
      <c r="R5995" s="271"/>
      <c r="S5995" s="271"/>
      <c r="T5995" s="271"/>
    </row>
    <row r="5996" spans="2:20" ht="15" hidden="1" customHeight="1">
      <c r="B5996" s="439"/>
      <c r="C5996" s="466" t="s">
        <v>3624</v>
      </c>
      <c r="D5996" s="461" t="s">
        <v>3692</v>
      </c>
      <c r="E5996" s="647"/>
      <c r="F5996" s="462">
        <v>869000004570</v>
      </c>
      <c r="G5996" s="463" t="s">
        <v>3694</v>
      </c>
      <c r="H5996" s="535">
        <v>39000</v>
      </c>
      <c r="I5996" s="464">
        <v>39000</v>
      </c>
      <c r="J5996" s="463" t="s">
        <v>3377</v>
      </c>
      <c r="K5996" s="465" t="s">
        <v>1707</v>
      </c>
      <c r="L5996" s="494">
        <v>25</v>
      </c>
      <c r="P5996" s="271"/>
      <c r="Q5996" s="271"/>
      <c r="R5996" s="271"/>
      <c r="S5996" s="271"/>
      <c r="T5996" s="271"/>
    </row>
    <row r="5997" spans="2:20" ht="15" hidden="1" customHeight="1">
      <c r="B5997" s="439"/>
      <c r="C5997" s="466" t="s">
        <v>3624</v>
      </c>
      <c r="D5997" s="461" t="s">
        <v>3692</v>
      </c>
      <c r="E5997" s="647"/>
      <c r="F5997" s="462">
        <v>869000004571</v>
      </c>
      <c r="G5997" s="463" t="s">
        <v>3695</v>
      </c>
      <c r="H5997" s="535">
        <v>39000</v>
      </c>
      <c r="I5997" s="464">
        <v>39000</v>
      </c>
      <c r="J5997" s="463" t="s">
        <v>3377</v>
      </c>
      <c r="K5997" s="465" t="s">
        <v>1707</v>
      </c>
      <c r="L5997" s="494">
        <v>25</v>
      </c>
      <c r="P5997" s="271"/>
      <c r="Q5997" s="271"/>
      <c r="R5997" s="271"/>
      <c r="S5997" s="271"/>
      <c r="T5997" s="271"/>
    </row>
    <row r="5998" spans="2:20" ht="15" hidden="1" customHeight="1">
      <c r="B5998" s="439"/>
      <c r="C5998" s="466" t="s">
        <v>3624</v>
      </c>
      <c r="D5998" s="461" t="s">
        <v>3692</v>
      </c>
      <c r="E5998" s="647"/>
      <c r="F5998" s="462">
        <v>869000004572</v>
      </c>
      <c r="G5998" s="463" t="s">
        <v>3696</v>
      </c>
      <c r="H5998" s="535">
        <v>39000</v>
      </c>
      <c r="I5998" s="464">
        <v>39000</v>
      </c>
      <c r="J5998" s="463" t="s">
        <v>3377</v>
      </c>
      <c r="K5998" s="465" t="s">
        <v>1707</v>
      </c>
      <c r="L5998" s="494">
        <v>25</v>
      </c>
      <c r="P5998" s="271"/>
      <c r="Q5998" s="271"/>
      <c r="R5998" s="271"/>
      <c r="S5998" s="271"/>
      <c r="T5998" s="271"/>
    </row>
    <row r="5999" spans="2:20" ht="15" hidden="1" customHeight="1">
      <c r="B5999" s="439"/>
      <c r="C5999" s="466" t="s">
        <v>3624</v>
      </c>
      <c r="D5999" s="461" t="s">
        <v>3697</v>
      </c>
      <c r="E5999" s="647"/>
      <c r="F5999" s="462">
        <v>869000004573</v>
      </c>
      <c r="G5999" s="463" t="s">
        <v>3698</v>
      </c>
      <c r="H5999" s="535">
        <v>9003.75</v>
      </c>
      <c r="I5999" s="464">
        <v>9003.75</v>
      </c>
      <c r="J5999" s="463" t="s">
        <v>3377</v>
      </c>
      <c r="K5999" s="465" t="s">
        <v>1707</v>
      </c>
      <c r="L5999" s="494">
        <v>113.39</v>
      </c>
      <c r="P5999" s="271"/>
      <c r="Q5999" s="271"/>
      <c r="R5999" s="271"/>
      <c r="S5999" s="271"/>
      <c r="T5999" s="271"/>
    </row>
    <row r="6000" spans="2:20" ht="15" hidden="1" customHeight="1">
      <c r="B6000" s="439"/>
      <c r="C6000" s="466" t="s">
        <v>3624</v>
      </c>
      <c r="D6000" s="461" t="s">
        <v>3699</v>
      </c>
      <c r="E6000" s="647"/>
      <c r="F6000" s="462">
        <v>869000005871</v>
      </c>
      <c r="G6000" s="463" t="s">
        <v>3700</v>
      </c>
      <c r="H6000" s="535">
        <v>568400</v>
      </c>
      <c r="I6000" s="464">
        <v>568400</v>
      </c>
      <c r="J6000" s="463" t="s">
        <v>3377</v>
      </c>
      <c r="K6000" s="465" t="s">
        <v>1707</v>
      </c>
      <c r="L6000" s="494">
        <v>360</v>
      </c>
      <c r="P6000" s="271"/>
      <c r="Q6000" s="271"/>
      <c r="R6000" s="271"/>
      <c r="S6000" s="271"/>
      <c r="T6000" s="271"/>
    </row>
    <row r="6001" spans="2:20" ht="15" hidden="1" customHeight="1">
      <c r="B6001" s="439"/>
      <c r="C6001" s="466" t="s">
        <v>3624</v>
      </c>
      <c r="D6001" s="461" t="s">
        <v>3699</v>
      </c>
      <c r="E6001" s="647"/>
      <c r="F6001" s="462">
        <v>869000005872</v>
      </c>
      <c r="G6001" s="463" t="s">
        <v>3701</v>
      </c>
      <c r="H6001" s="535">
        <v>568400</v>
      </c>
      <c r="I6001" s="464">
        <v>568400</v>
      </c>
      <c r="J6001" s="463" t="s">
        <v>3377</v>
      </c>
      <c r="K6001" s="465" t="s">
        <v>1707</v>
      </c>
      <c r="L6001" s="494">
        <v>360</v>
      </c>
      <c r="P6001" s="271"/>
      <c r="Q6001" s="271"/>
      <c r="R6001" s="271"/>
      <c r="S6001" s="271"/>
      <c r="T6001" s="271"/>
    </row>
    <row r="6002" spans="2:20" ht="15" hidden="1" customHeight="1">
      <c r="B6002" s="439"/>
      <c r="C6002" s="466" t="s">
        <v>3624</v>
      </c>
      <c r="D6002" s="461" t="s">
        <v>3702</v>
      </c>
      <c r="E6002" s="647"/>
      <c r="F6002" s="462">
        <v>869000005873</v>
      </c>
      <c r="G6002" s="463" t="s">
        <v>3703</v>
      </c>
      <c r="H6002" s="535">
        <v>610508</v>
      </c>
      <c r="I6002" s="464">
        <v>610508</v>
      </c>
      <c r="J6002" s="463" t="s">
        <v>3377</v>
      </c>
      <c r="K6002" s="465" t="s">
        <v>1707</v>
      </c>
      <c r="L6002" s="494">
        <v>0.5</v>
      </c>
      <c r="P6002" s="271"/>
      <c r="Q6002" s="271"/>
      <c r="R6002" s="271"/>
      <c r="S6002" s="271"/>
      <c r="T6002" s="271"/>
    </row>
    <row r="6003" spans="2:20" ht="15" hidden="1" customHeight="1">
      <c r="B6003" s="439"/>
      <c r="C6003" s="466" t="s">
        <v>3624</v>
      </c>
      <c r="D6003" s="461" t="s">
        <v>3702</v>
      </c>
      <c r="E6003" s="647"/>
      <c r="F6003" s="462">
        <v>869000005874</v>
      </c>
      <c r="G6003" s="463" t="s">
        <v>3704</v>
      </c>
      <c r="H6003" s="535">
        <v>610508</v>
      </c>
      <c r="I6003" s="464">
        <v>610508</v>
      </c>
      <c r="J6003" s="463" t="s">
        <v>3377</v>
      </c>
      <c r="K6003" s="465" t="s">
        <v>1707</v>
      </c>
      <c r="L6003" s="494">
        <v>0.5</v>
      </c>
      <c r="P6003" s="271"/>
      <c r="Q6003" s="271"/>
      <c r="R6003" s="271"/>
      <c r="S6003" s="271"/>
      <c r="T6003" s="271"/>
    </row>
    <row r="6004" spans="2:20" ht="15" hidden="1" customHeight="1">
      <c r="B6004" s="439"/>
      <c r="C6004" s="466" t="s">
        <v>3624</v>
      </c>
      <c r="D6004" s="461" t="s">
        <v>3705</v>
      </c>
      <c r="E6004" s="647"/>
      <c r="F6004" s="462">
        <v>869000005875</v>
      </c>
      <c r="G6004" s="463" t="s">
        <v>3706</v>
      </c>
      <c r="H6004" s="535">
        <v>336400</v>
      </c>
      <c r="I6004" s="464">
        <v>336400</v>
      </c>
      <c r="J6004" s="463" t="s">
        <v>3377</v>
      </c>
      <c r="K6004" s="465" t="s">
        <v>1707</v>
      </c>
      <c r="L6004" s="494">
        <v>0.8</v>
      </c>
      <c r="P6004" s="271"/>
      <c r="Q6004" s="271"/>
      <c r="R6004" s="271"/>
      <c r="S6004" s="271"/>
      <c r="T6004" s="271"/>
    </row>
    <row r="6005" spans="2:20" ht="15" hidden="1" customHeight="1">
      <c r="B6005" s="439"/>
      <c r="C6005" s="466" t="s">
        <v>3624</v>
      </c>
      <c r="D6005" s="461" t="s">
        <v>3705</v>
      </c>
      <c r="E6005" s="647"/>
      <c r="F6005" s="462">
        <v>869000005876</v>
      </c>
      <c r="G6005" s="463" t="s">
        <v>3707</v>
      </c>
      <c r="H6005" s="535">
        <v>336400</v>
      </c>
      <c r="I6005" s="464">
        <v>336400</v>
      </c>
      <c r="J6005" s="463" t="s">
        <v>3377</v>
      </c>
      <c r="K6005" s="465" t="s">
        <v>1707</v>
      </c>
      <c r="L6005" s="494">
        <v>0.8</v>
      </c>
      <c r="P6005" s="271"/>
      <c r="Q6005" s="271"/>
      <c r="R6005" s="271"/>
      <c r="S6005" s="271"/>
      <c r="T6005" s="271"/>
    </row>
    <row r="6006" spans="2:20" ht="15" hidden="1" customHeight="1">
      <c r="B6006" s="439"/>
      <c r="C6006" s="466" t="s">
        <v>3624</v>
      </c>
      <c r="D6006" s="461" t="s">
        <v>3708</v>
      </c>
      <c r="E6006" s="647"/>
      <c r="F6006" s="462">
        <v>869000040901</v>
      </c>
      <c r="G6006" s="463" t="s">
        <v>3709</v>
      </c>
      <c r="H6006" s="535">
        <v>13920</v>
      </c>
      <c r="I6006" s="464">
        <v>13920</v>
      </c>
      <c r="J6006" s="463" t="s">
        <v>3377</v>
      </c>
      <c r="K6006" s="465" t="s">
        <v>1707</v>
      </c>
      <c r="L6006" s="494">
        <v>0.6</v>
      </c>
      <c r="P6006" s="271"/>
      <c r="Q6006" s="271"/>
      <c r="R6006" s="271"/>
      <c r="S6006" s="271"/>
      <c r="T6006" s="271"/>
    </row>
    <row r="6007" spans="2:20" ht="15" hidden="1" customHeight="1">
      <c r="B6007" s="439"/>
      <c r="C6007" s="466" t="s">
        <v>3624</v>
      </c>
      <c r="D6007" s="461" t="s">
        <v>3708</v>
      </c>
      <c r="E6007" s="647"/>
      <c r="F6007" s="462">
        <v>869000040902</v>
      </c>
      <c r="G6007" s="463" t="s">
        <v>3710</v>
      </c>
      <c r="H6007" s="535">
        <v>13920</v>
      </c>
      <c r="I6007" s="464">
        <v>13920</v>
      </c>
      <c r="J6007" s="463" t="s">
        <v>3377</v>
      </c>
      <c r="K6007" s="465" t="s">
        <v>1707</v>
      </c>
      <c r="L6007" s="494">
        <v>0.6</v>
      </c>
      <c r="P6007" s="271"/>
      <c r="Q6007" s="271"/>
      <c r="R6007" s="271"/>
      <c r="S6007" s="271"/>
      <c r="T6007" s="271"/>
    </row>
    <row r="6008" spans="2:20" ht="15" hidden="1" customHeight="1">
      <c r="B6008" s="439"/>
      <c r="C6008" s="466" t="s">
        <v>3624</v>
      </c>
      <c r="D6008" s="461" t="s">
        <v>3711</v>
      </c>
      <c r="E6008" s="647"/>
      <c r="F6008" s="462">
        <v>869000040902</v>
      </c>
      <c r="G6008" s="463" t="s">
        <v>3712</v>
      </c>
      <c r="H6008" s="535">
        <v>19999.919999999998</v>
      </c>
      <c r="I6008" s="464">
        <v>19999.919999999998</v>
      </c>
      <c r="J6008" s="463" t="s">
        <v>3377</v>
      </c>
      <c r="K6008" s="465" t="s">
        <v>1707</v>
      </c>
      <c r="L6008" s="494">
        <v>0.48</v>
      </c>
      <c r="P6008" s="271"/>
      <c r="Q6008" s="271"/>
      <c r="R6008" s="271"/>
      <c r="S6008" s="271"/>
      <c r="T6008" s="271"/>
    </row>
    <row r="6009" spans="2:20" ht="15" hidden="1" customHeight="1">
      <c r="B6009" s="439"/>
      <c r="C6009" s="466" t="s">
        <v>3624</v>
      </c>
      <c r="D6009" s="461" t="s">
        <v>3713</v>
      </c>
      <c r="E6009" s="647"/>
      <c r="F6009" s="462">
        <v>869000040904</v>
      </c>
      <c r="G6009" s="463" t="s">
        <v>3714</v>
      </c>
      <c r="H6009" s="535">
        <v>14500</v>
      </c>
      <c r="I6009" s="464">
        <v>14500</v>
      </c>
      <c r="J6009" s="463" t="s">
        <v>3377</v>
      </c>
      <c r="K6009" s="465" t="s">
        <v>1707</v>
      </c>
      <c r="L6009" s="494">
        <v>0.6</v>
      </c>
      <c r="P6009" s="271"/>
      <c r="Q6009" s="271"/>
      <c r="R6009" s="271"/>
      <c r="S6009" s="271"/>
      <c r="T6009" s="271"/>
    </row>
    <row r="6010" spans="2:20" ht="15" hidden="1" customHeight="1">
      <c r="B6010" s="439"/>
      <c r="C6010" s="466" t="s">
        <v>3624</v>
      </c>
      <c r="D6010" s="461" t="s">
        <v>3715</v>
      </c>
      <c r="E6010" s="647"/>
      <c r="F6010" s="462">
        <v>869000040905</v>
      </c>
      <c r="G6010" s="463" t="s">
        <v>3716</v>
      </c>
      <c r="H6010" s="535">
        <v>14500</v>
      </c>
      <c r="I6010" s="464">
        <v>14500</v>
      </c>
      <c r="J6010" s="463" t="s">
        <v>3377</v>
      </c>
      <c r="K6010" s="465" t="s">
        <v>1707</v>
      </c>
      <c r="L6010" s="494">
        <v>0.6</v>
      </c>
      <c r="P6010" s="271"/>
      <c r="Q6010" s="271"/>
      <c r="R6010" s="271"/>
      <c r="S6010" s="271"/>
      <c r="T6010" s="271"/>
    </row>
    <row r="6011" spans="2:20" ht="15" hidden="1" customHeight="1">
      <c r="B6011" s="439"/>
      <c r="C6011" s="466" t="s">
        <v>3624</v>
      </c>
      <c r="D6011" s="461" t="s">
        <v>3715</v>
      </c>
      <c r="E6011" s="647"/>
      <c r="F6011" s="462">
        <v>869000040906</v>
      </c>
      <c r="G6011" s="463" t="s">
        <v>3717</v>
      </c>
      <c r="H6011" s="535">
        <v>14500</v>
      </c>
      <c r="I6011" s="464">
        <v>14500</v>
      </c>
      <c r="J6011" s="463" t="s">
        <v>3377</v>
      </c>
      <c r="K6011" s="465" t="s">
        <v>1707</v>
      </c>
      <c r="L6011" s="494">
        <v>0.6</v>
      </c>
      <c r="P6011" s="271"/>
      <c r="Q6011" s="271"/>
      <c r="R6011" s="271"/>
      <c r="S6011" s="271"/>
      <c r="T6011" s="271"/>
    </row>
    <row r="6012" spans="2:20" ht="15" hidden="1" customHeight="1">
      <c r="B6012" s="439"/>
      <c r="C6012" s="466" t="s">
        <v>3624</v>
      </c>
      <c r="D6012" s="461" t="s">
        <v>3718</v>
      </c>
      <c r="E6012" s="647"/>
      <c r="F6012" s="462">
        <v>869000040907</v>
      </c>
      <c r="G6012" s="463" t="s">
        <v>3719</v>
      </c>
      <c r="H6012" s="535">
        <v>46400</v>
      </c>
      <c r="I6012" s="464">
        <v>46400</v>
      </c>
      <c r="J6012" s="463" t="s">
        <v>3377</v>
      </c>
      <c r="K6012" s="465" t="s">
        <v>1707</v>
      </c>
      <c r="L6012" s="494">
        <v>0.6</v>
      </c>
      <c r="P6012" s="271"/>
      <c r="Q6012" s="271"/>
      <c r="R6012" s="271"/>
      <c r="S6012" s="271"/>
      <c r="T6012" s="271"/>
    </row>
    <row r="6013" spans="2:20" ht="15" hidden="1" customHeight="1">
      <c r="B6013" s="439"/>
      <c r="C6013" s="466" t="s">
        <v>3624</v>
      </c>
      <c r="D6013" s="461" t="s">
        <v>3718</v>
      </c>
      <c r="E6013" s="647"/>
      <c r="F6013" s="462">
        <v>869000040908</v>
      </c>
      <c r="G6013" s="463" t="s">
        <v>3720</v>
      </c>
      <c r="H6013" s="535">
        <v>46400</v>
      </c>
      <c r="I6013" s="464">
        <v>46400</v>
      </c>
      <c r="J6013" s="463" t="s">
        <v>3377</v>
      </c>
      <c r="K6013" s="465" t="s">
        <v>1707</v>
      </c>
      <c r="L6013" s="494">
        <v>0.6</v>
      </c>
      <c r="P6013" s="271"/>
      <c r="Q6013" s="271"/>
      <c r="R6013" s="271"/>
      <c r="S6013" s="271"/>
      <c r="T6013" s="271"/>
    </row>
    <row r="6014" spans="2:20" ht="15" hidden="1" customHeight="1">
      <c r="B6014" s="439"/>
      <c r="C6014" s="466" t="s">
        <v>3624</v>
      </c>
      <c r="D6014" s="461" t="s">
        <v>3684</v>
      </c>
      <c r="E6014" s="647"/>
      <c r="F6014" s="462">
        <v>869000003934</v>
      </c>
      <c r="G6014" s="463" t="s">
        <v>3721</v>
      </c>
      <c r="H6014" s="535">
        <v>99000</v>
      </c>
      <c r="I6014" s="464">
        <v>99000</v>
      </c>
      <c r="J6014" s="463" t="s">
        <v>3377</v>
      </c>
      <c r="K6014" s="465" t="s">
        <v>3577</v>
      </c>
      <c r="L6014" s="494">
        <v>19.399999999999999</v>
      </c>
      <c r="P6014" s="271"/>
      <c r="Q6014" s="271"/>
      <c r="R6014" s="271"/>
      <c r="S6014" s="271"/>
      <c r="T6014" s="271"/>
    </row>
    <row r="6015" spans="2:20" ht="15" hidden="1" customHeight="1">
      <c r="B6015" s="439"/>
      <c r="C6015" s="466" t="s">
        <v>3624</v>
      </c>
      <c r="D6015" s="461" t="s">
        <v>3722</v>
      </c>
      <c r="E6015" s="647"/>
      <c r="F6015" s="462">
        <v>869000003936</v>
      </c>
      <c r="G6015" s="463" t="s">
        <v>3723</v>
      </c>
      <c r="H6015" s="535">
        <v>80000</v>
      </c>
      <c r="I6015" s="464">
        <v>80000</v>
      </c>
      <c r="J6015" s="463" t="s">
        <v>3377</v>
      </c>
      <c r="K6015" s="465" t="s">
        <v>3577</v>
      </c>
      <c r="L6015" s="494">
        <v>19.399999999999999</v>
      </c>
      <c r="P6015" s="271"/>
      <c r="Q6015" s="271"/>
      <c r="R6015" s="271"/>
      <c r="S6015" s="271"/>
      <c r="T6015" s="271"/>
    </row>
    <row r="6016" spans="2:20" ht="15" hidden="1" customHeight="1">
      <c r="B6016" s="439"/>
      <c r="C6016" s="466" t="s">
        <v>3624</v>
      </c>
      <c r="D6016" s="461" t="s">
        <v>3722</v>
      </c>
      <c r="E6016" s="647"/>
      <c r="F6016" s="462">
        <v>869000003938</v>
      </c>
      <c r="G6016" s="463" t="s">
        <v>3724</v>
      </c>
      <c r="H6016" s="535">
        <v>80000</v>
      </c>
      <c r="I6016" s="464">
        <v>80000</v>
      </c>
      <c r="J6016" s="463" t="s">
        <v>3377</v>
      </c>
      <c r="K6016" s="465" t="s">
        <v>3577</v>
      </c>
      <c r="L6016" s="494">
        <v>19.399999999999999</v>
      </c>
      <c r="P6016" s="271"/>
      <c r="Q6016" s="271"/>
      <c r="R6016" s="271"/>
      <c r="S6016" s="271"/>
      <c r="T6016" s="271"/>
    </row>
    <row r="6017" spans="2:20" ht="15" hidden="1" customHeight="1">
      <c r="B6017" s="439"/>
      <c r="C6017" s="466" t="s">
        <v>3624</v>
      </c>
      <c r="D6017" s="461" t="s">
        <v>3722</v>
      </c>
      <c r="E6017" s="647"/>
      <c r="F6017" s="462">
        <v>869000004319</v>
      </c>
      <c r="G6017" s="463" t="s">
        <v>3725</v>
      </c>
      <c r="H6017" s="535">
        <v>80000</v>
      </c>
      <c r="I6017" s="464">
        <v>80000</v>
      </c>
      <c r="J6017" s="463" t="s">
        <v>3377</v>
      </c>
      <c r="K6017" s="465" t="s">
        <v>3577</v>
      </c>
      <c r="L6017" s="494">
        <v>19.399999999999999</v>
      </c>
      <c r="P6017" s="271"/>
      <c r="Q6017" s="271"/>
      <c r="R6017" s="271"/>
      <c r="S6017" s="271"/>
      <c r="T6017" s="271"/>
    </row>
    <row r="6018" spans="2:20" ht="15" hidden="1" customHeight="1">
      <c r="B6018" s="439"/>
      <c r="C6018" s="466" t="s">
        <v>3624</v>
      </c>
      <c r="D6018" s="461" t="s">
        <v>3722</v>
      </c>
      <c r="E6018" s="647"/>
      <c r="F6018" s="462">
        <v>869000004319</v>
      </c>
      <c r="G6018" s="463" t="s">
        <v>3725</v>
      </c>
      <c r="H6018" s="535">
        <v>80000</v>
      </c>
      <c r="I6018" s="464">
        <v>80000</v>
      </c>
      <c r="J6018" s="463" t="s">
        <v>3377</v>
      </c>
      <c r="K6018" s="465" t="s">
        <v>3577</v>
      </c>
      <c r="L6018" s="494">
        <v>19.399999999999999</v>
      </c>
      <c r="P6018" s="271"/>
      <c r="Q6018" s="271"/>
      <c r="R6018" s="271"/>
      <c r="S6018" s="271"/>
      <c r="T6018" s="271"/>
    </row>
    <row r="6019" spans="2:20" ht="15" hidden="1" customHeight="1">
      <c r="B6019" s="439"/>
      <c r="C6019" s="466" t="s">
        <v>3624</v>
      </c>
      <c r="D6019" s="461" t="s">
        <v>3726</v>
      </c>
      <c r="E6019" s="647"/>
      <c r="F6019" s="462">
        <v>165500072480</v>
      </c>
      <c r="G6019" s="463" t="s">
        <v>3727</v>
      </c>
      <c r="H6019" s="535">
        <v>12461200</v>
      </c>
      <c r="I6019" s="464">
        <v>483030.94</v>
      </c>
      <c r="J6019" s="463" t="s">
        <v>3377</v>
      </c>
      <c r="K6019" s="465" t="s">
        <v>3728</v>
      </c>
      <c r="L6019" s="494">
        <v>10</v>
      </c>
      <c r="P6019" s="271"/>
      <c r="Q6019" s="271"/>
      <c r="R6019" s="271"/>
      <c r="S6019" s="271"/>
      <c r="T6019" s="271"/>
    </row>
    <row r="6020" spans="2:20" ht="15" hidden="1" customHeight="1">
      <c r="B6020" s="439"/>
      <c r="C6020" s="466" t="s">
        <v>3624</v>
      </c>
      <c r="D6020" s="461" t="s">
        <v>3726</v>
      </c>
      <c r="E6020" s="647"/>
      <c r="F6020" s="462">
        <v>165500072481</v>
      </c>
      <c r="G6020" s="463" t="s">
        <v>3729</v>
      </c>
      <c r="H6020" s="535">
        <v>12461200</v>
      </c>
      <c r="I6020" s="464">
        <v>483030.94</v>
      </c>
      <c r="J6020" s="463" t="s">
        <v>3377</v>
      </c>
      <c r="K6020" s="465" t="s">
        <v>3728</v>
      </c>
      <c r="L6020" s="494">
        <v>10</v>
      </c>
      <c r="P6020" s="271"/>
      <c r="Q6020" s="271"/>
      <c r="R6020" s="271"/>
      <c r="S6020" s="271"/>
      <c r="T6020" s="271"/>
    </row>
    <row r="6021" spans="2:20" ht="15" hidden="1" customHeight="1">
      <c r="B6021" s="439"/>
      <c r="C6021" s="466" t="s">
        <v>3624</v>
      </c>
      <c r="D6021" s="461" t="s">
        <v>3726</v>
      </c>
      <c r="E6021" s="647"/>
      <c r="F6021" s="462">
        <v>165500072482</v>
      </c>
      <c r="G6021" s="463" t="s">
        <v>3730</v>
      </c>
      <c r="H6021" s="535">
        <v>12461200</v>
      </c>
      <c r="I6021" s="464">
        <v>483030.94</v>
      </c>
      <c r="J6021" s="463" t="s">
        <v>3377</v>
      </c>
      <c r="K6021" s="465" t="s">
        <v>3728</v>
      </c>
      <c r="L6021" s="494">
        <v>10</v>
      </c>
      <c r="P6021" s="271"/>
      <c r="Q6021" s="271"/>
      <c r="R6021" s="271"/>
      <c r="S6021" s="271"/>
      <c r="T6021" s="271"/>
    </row>
    <row r="6022" spans="2:20" ht="15" hidden="1" customHeight="1">
      <c r="B6022" s="439"/>
      <c r="C6022" s="466" t="s">
        <v>3624</v>
      </c>
      <c r="D6022" s="461" t="s">
        <v>3731</v>
      </c>
      <c r="E6022" s="647"/>
      <c r="F6022" s="462">
        <v>165500073608</v>
      </c>
      <c r="G6022" s="463" t="s">
        <v>3732</v>
      </c>
      <c r="H6022" s="535">
        <v>12461200</v>
      </c>
      <c r="I6022" s="464">
        <v>483030.94</v>
      </c>
      <c r="J6022" s="463" t="s">
        <v>3377</v>
      </c>
      <c r="K6022" s="465" t="s">
        <v>3728</v>
      </c>
      <c r="L6022" s="494">
        <v>10</v>
      </c>
      <c r="P6022" s="271"/>
      <c r="Q6022" s="271"/>
      <c r="R6022" s="271"/>
      <c r="S6022" s="271"/>
      <c r="T6022" s="271"/>
    </row>
    <row r="6023" spans="2:20" ht="15" hidden="1" customHeight="1">
      <c r="B6023" s="439"/>
      <c r="C6023" s="466" t="s">
        <v>3624</v>
      </c>
      <c r="D6023" s="461" t="s">
        <v>3733</v>
      </c>
      <c r="E6023" s="647"/>
      <c r="F6023" s="462">
        <v>869000000433</v>
      </c>
      <c r="G6023" s="463" t="s">
        <v>3734</v>
      </c>
      <c r="H6023" s="535">
        <v>1125200</v>
      </c>
      <c r="I6023" s="464">
        <v>1125200</v>
      </c>
      <c r="J6023" s="463" t="s">
        <v>3377</v>
      </c>
      <c r="K6023" s="465" t="s">
        <v>3728</v>
      </c>
      <c r="L6023" s="494">
        <v>2000</v>
      </c>
      <c r="P6023" s="271"/>
      <c r="Q6023" s="271"/>
      <c r="R6023" s="271"/>
      <c r="S6023" s="271"/>
      <c r="T6023" s="271"/>
    </row>
    <row r="6024" spans="2:20" ht="15" hidden="1" customHeight="1">
      <c r="B6024" s="439"/>
      <c r="C6024" s="466" t="s">
        <v>3624</v>
      </c>
      <c r="D6024" s="461" t="s">
        <v>3711</v>
      </c>
      <c r="E6024" s="647"/>
      <c r="F6024" s="462">
        <v>869000002551</v>
      </c>
      <c r="G6024" s="463" t="s">
        <v>3735</v>
      </c>
      <c r="H6024" s="535">
        <v>19999.919999999998</v>
      </c>
      <c r="I6024" s="464">
        <v>19999.919999999998</v>
      </c>
      <c r="J6024" s="463" t="s">
        <v>3377</v>
      </c>
      <c r="K6024" s="465" t="s">
        <v>3728</v>
      </c>
      <c r="L6024" s="494">
        <v>0.48</v>
      </c>
      <c r="P6024" s="271"/>
      <c r="Q6024" s="271"/>
      <c r="R6024" s="271"/>
      <c r="S6024" s="271"/>
      <c r="T6024" s="271"/>
    </row>
    <row r="6025" spans="2:20" ht="15" hidden="1" customHeight="1">
      <c r="B6025" s="439"/>
      <c r="C6025" s="466" t="s">
        <v>3624</v>
      </c>
      <c r="D6025" s="461" t="s">
        <v>3711</v>
      </c>
      <c r="E6025" s="647"/>
      <c r="F6025" s="462">
        <v>869000002553</v>
      </c>
      <c r="G6025" s="463" t="s">
        <v>3736</v>
      </c>
      <c r="H6025" s="535">
        <v>19999.919999999998</v>
      </c>
      <c r="I6025" s="464">
        <v>19999.919999999998</v>
      </c>
      <c r="J6025" s="463" t="s">
        <v>3377</v>
      </c>
      <c r="K6025" s="465" t="s">
        <v>3728</v>
      </c>
      <c r="L6025" s="494">
        <v>0.48</v>
      </c>
      <c r="P6025" s="271"/>
      <c r="Q6025" s="271"/>
      <c r="R6025" s="271"/>
      <c r="S6025" s="271"/>
      <c r="T6025" s="271"/>
    </row>
    <row r="6026" spans="2:20" ht="15" hidden="1" customHeight="1">
      <c r="B6026" s="439"/>
      <c r="C6026" s="466" t="s">
        <v>3624</v>
      </c>
      <c r="D6026" s="461" t="s">
        <v>3711</v>
      </c>
      <c r="E6026" s="647"/>
      <c r="F6026" s="462">
        <v>869000002554</v>
      </c>
      <c r="G6026" s="463" t="s">
        <v>3737</v>
      </c>
      <c r="H6026" s="535">
        <v>19999.919999999998</v>
      </c>
      <c r="I6026" s="464">
        <v>19999.919999999998</v>
      </c>
      <c r="J6026" s="463" t="s">
        <v>3377</v>
      </c>
      <c r="K6026" s="465" t="s">
        <v>3728</v>
      </c>
      <c r="L6026" s="494">
        <v>0.48</v>
      </c>
      <c r="P6026" s="271"/>
      <c r="Q6026" s="271"/>
      <c r="R6026" s="271"/>
      <c r="S6026" s="271"/>
      <c r="T6026" s="271"/>
    </row>
    <row r="6027" spans="2:20" ht="15" hidden="1" customHeight="1">
      <c r="B6027" s="439"/>
      <c r="C6027" s="466" t="s">
        <v>3624</v>
      </c>
      <c r="D6027" s="461" t="s">
        <v>3711</v>
      </c>
      <c r="E6027" s="647"/>
      <c r="F6027" s="462">
        <v>869000002556</v>
      </c>
      <c r="G6027" s="463" t="s">
        <v>3738</v>
      </c>
      <c r="H6027" s="535">
        <v>19999.919999999998</v>
      </c>
      <c r="I6027" s="464">
        <v>19999.919999999998</v>
      </c>
      <c r="J6027" s="463" t="s">
        <v>3377</v>
      </c>
      <c r="K6027" s="465" t="s">
        <v>3728</v>
      </c>
      <c r="L6027" s="494">
        <v>0.48</v>
      </c>
      <c r="P6027" s="271"/>
      <c r="Q6027" s="271"/>
      <c r="R6027" s="271"/>
      <c r="S6027" s="271"/>
      <c r="T6027" s="271"/>
    </row>
    <row r="6028" spans="2:20" ht="15" hidden="1" customHeight="1">
      <c r="B6028" s="439"/>
      <c r="C6028" s="466" t="s">
        <v>3624</v>
      </c>
      <c r="D6028" s="461" t="s">
        <v>3711</v>
      </c>
      <c r="E6028" s="647"/>
      <c r="F6028" s="462">
        <v>869000002558</v>
      </c>
      <c r="G6028" s="463" t="s">
        <v>3739</v>
      </c>
      <c r="H6028" s="535">
        <v>19999.919999999998</v>
      </c>
      <c r="I6028" s="464">
        <v>19999.919999999998</v>
      </c>
      <c r="J6028" s="463" t="s">
        <v>3377</v>
      </c>
      <c r="K6028" s="465" t="s">
        <v>3728</v>
      </c>
      <c r="L6028" s="494">
        <v>0.48</v>
      </c>
      <c r="P6028" s="271"/>
      <c r="Q6028" s="271"/>
      <c r="R6028" s="271"/>
      <c r="S6028" s="271"/>
      <c r="T6028" s="271"/>
    </row>
    <row r="6029" spans="2:20" ht="15" hidden="1" customHeight="1">
      <c r="B6029" s="439"/>
      <c r="C6029" s="466" t="s">
        <v>3624</v>
      </c>
      <c r="D6029" s="461" t="s">
        <v>3711</v>
      </c>
      <c r="E6029" s="647"/>
      <c r="F6029" s="462">
        <v>869000002560</v>
      </c>
      <c r="G6029" s="463" t="s">
        <v>3740</v>
      </c>
      <c r="H6029" s="535">
        <v>19999.919999999998</v>
      </c>
      <c r="I6029" s="464">
        <v>19999.919999999998</v>
      </c>
      <c r="J6029" s="463" t="s">
        <v>3377</v>
      </c>
      <c r="K6029" s="465" t="s">
        <v>3728</v>
      </c>
      <c r="L6029" s="494">
        <v>0.48</v>
      </c>
      <c r="P6029" s="271"/>
      <c r="Q6029" s="271"/>
      <c r="R6029" s="271"/>
      <c r="S6029" s="271"/>
      <c r="T6029" s="271"/>
    </row>
    <row r="6030" spans="2:20" ht="15" hidden="1" customHeight="1">
      <c r="B6030" s="439"/>
      <c r="C6030" s="466" t="s">
        <v>3624</v>
      </c>
      <c r="D6030" s="461" t="s">
        <v>3711</v>
      </c>
      <c r="E6030" s="647"/>
      <c r="F6030" s="462">
        <v>869000002562</v>
      </c>
      <c r="G6030" s="463" t="s">
        <v>3741</v>
      </c>
      <c r="H6030" s="535">
        <v>19999.919999999998</v>
      </c>
      <c r="I6030" s="464">
        <v>19999.919999999998</v>
      </c>
      <c r="J6030" s="463" t="s">
        <v>3377</v>
      </c>
      <c r="K6030" s="465" t="s">
        <v>3728</v>
      </c>
      <c r="L6030" s="494">
        <v>0.48</v>
      </c>
      <c r="P6030" s="271"/>
      <c r="Q6030" s="271"/>
      <c r="R6030" s="271"/>
      <c r="S6030" s="271"/>
      <c r="T6030" s="271"/>
    </row>
    <row r="6031" spans="2:20" ht="15" hidden="1" customHeight="1">
      <c r="B6031" s="439"/>
      <c r="C6031" s="466" t="s">
        <v>3624</v>
      </c>
      <c r="D6031" s="461" t="s">
        <v>3711</v>
      </c>
      <c r="E6031" s="647"/>
      <c r="F6031" s="462">
        <v>869000002564</v>
      </c>
      <c r="G6031" s="463" t="s">
        <v>3742</v>
      </c>
      <c r="H6031" s="535">
        <v>19999.919999999998</v>
      </c>
      <c r="I6031" s="464">
        <v>19999.919999999998</v>
      </c>
      <c r="J6031" s="463" t="s">
        <v>3377</v>
      </c>
      <c r="K6031" s="465" t="s">
        <v>3728</v>
      </c>
      <c r="L6031" s="494">
        <v>0.48</v>
      </c>
      <c r="P6031" s="271"/>
      <c r="Q6031" s="271"/>
      <c r="R6031" s="271"/>
      <c r="S6031" s="271"/>
      <c r="T6031" s="271"/>
    </row>
    <row r="6032" spans="2:20" ht="15" hidden="1" customHeight="1">
      <c r="B6032" s="439"/>
      <c r="C6032" s="466" t="s">
        <v>3624</v>
      </c>
      <c r="D6032" s="461" t="s">
        <v>3711</v>
      </c>
      <c r="E6032" s="647"/>
      <c r="F6032" s="462">
        <v>869000002566</v>
      </c>
      <c r="G6032" s="463" t="s">
        <v>3743</v>
      </c>
      <c r="H6032" s="535">
        <v>19999.919999999998</v>
      </c>
      <c r="I6032" s="464">
        <v>19999.919999999998</v>
      </c>
      <c r="J6032" s="463" t="s">
        <v>3377</v>
      </c>
      <c r="K6032" s="465" t="s">
        <v>3728</v>
      </c>
      <c r="L6032" s="494">
        <v>0.48</v>
      </c>
      <c r="P6032" s="271"/>
      <c r="Q6032" s="271"/>
      <c r="R6032" s="271"/>
      <c r="S6032" s="271"/>
      <c r="T6032" s="271"/>
    </row>
    <row r="6033" spans="2:20" ht="15" hidden="1" customHeight="1">
      <c r="B6033" s="439"/>
      <c r="C6033" s="466" t="s">
        <v>3624</v>
      </c>
      <c r="D6033" s="461" t="s">
        <v>3711</v>
      </c>
      <c r="E6033" s="647"/>
      <c r="F6033" s="462">
        <v>869000002570</v>
      </c>
      <c r="G6033" s="463" t="s">
        <v>3744</v>
      </c>
      <c r="H6033" s="535">
        <v>19999.919999999998</v>
      </c>
      <c r="I6033" s="464">
        <v>19999.919999999998</v>
      </c>
      <c r="J6033" s="463" t="s">
        <v>3377</v>
      </c>
      <c r="K6033" s="465" t="s">
        <v>3728</v>
      </c>
      <c r="L6033" s="494">
        <v>0.48</v>
      </c>
      <c r="P6033" s="271"/>
      <c r="Q6033" s="271"/>
      <c r="R6033" s="271"/>
      <c r="S6033" s="271"/>
      <c r="T6033" s="271"/>
    </row>
    <row r="6034" spans="2:20" ht="15" hidden="1" customHeight="1">
      <c r="B6034" s="439"/>
      <c r="C6034" s="466" t="s">
        <v>3624</v>
      </c>
      <c r="D6034" s="461" t="s">
        <v>3711</v>
      </c>
      <c r="E6034" s="647"/>
      <c r="F6034" s="462">
        <v>869000002572</v>
      </c>
      <c r="G6034" s="463" t="s">
        <v>3745</v>
      </c>
      <c r="H6034" s="535">
        <v>19999.919999999998</v>
      </c>
      <c r="I6034" s="464">
        <v>19999.919999999998</v>
      </c>
      <c r="J6034" s="463" t="s">
        <v>3377</v>
      </c>
      <c r="K6034" s="465" t="s">
        <v>3728</v>
      </c>
      <c r="L6034" s="494">
        <v>0.48</v>
      </c>
      <c r="P6034" s="271"/>
      <c r="Q6034" s="271"/>
      <c r="R6034" s="271"/>
      <c r="S6034" s="271"/>
      <c r="T6034" s="271"/>
    </row>
    <row r="6035" spans="2:20" ht="15" hidden="1" customHeight="1">
      <c r="B6035" s="439"/>
      <c r="C6035" s="466" t="s">
        <v>3624</v>
      </c>
      <c r="D6035" s="461" t="s">
        <v>3711</v>
      </c>
      <c r="E6035" s="647"/>
      <c r="F6035" s="462">
        <v>869000002574</v>
      </c>
      <c r="G6035" s="463" t="s">
        <v>3746</v>
      </c>
      <c r="H6035" s="535">
        <v>19999.919999999998</v>
      </c>
      <c r="I6035" s="464">
        <v>19999.919999999998</v>
      </c>
      <c r="J6035" s="463" t="s">
        <v>3377</v>
      </c>
      <c r="K6035" s="465" t="s">
        <v>3728</v>
      </c>
      <c r="L6035" s="494">
        <v>0.48</v>
      </c>
      <c r="P6035" s="271"/>
      <c r="Q6035" s="271"/>
      <c r="R6035" s="271"/>
      <c r="S6035" s="271"/>
      <c r="T6035" s="271"/>
    </row>
    <row r="6036" spans="2:20" ht="15" hidden="1" customHeight="1">
      <c r="B6036" s="439"/>
      <c r="C6036" s="466" t="s">
        <v>3624</v>
      </c>
      <c r="D6036" s="461" t="s">
        <v>3711</v>
      </c>
      <c r="E6036" s="647"/>
      <c r="F6036" s="462">
        <v>869000002576</v>
      </c>
      <c r="G6036" s="463" t="s">
        <v>3747</v>
      </c>
      <c r="H6036" s="535">
        <v>19999.919999999998</v>
      </c>
      <c r="I6036" s="464">
        <v>19999.919999999998</v>
      </c>
      <c r="J6036" s="463" t="s">
        <v>3377</v>
      </c>
      <c r="K6036" s="465" t="s">
        <v>3728</v>
      </c>
      <c r="L6036" s="494">
        <v>0.48</v>
      </c>
      <c r="P6036" s="271"/>
      <c r="Q6036" s="271"/>
      <c r="R6036" s="271"/>
      <c r="S6036" s="271"/>
      <c r="T6036" s="271"/>
    </row>
    <row r="6037" spans="2:20" ht="15" hidden="1" customHeight="1">
      <c r="B6037" s="439"/>
      <c r="C6037" s="466" t="s">
        <v>3624</v>
      </c>
      <c r="D6037" s="461" t="s">
        <v>3711</v>
      </c>
      <c r="E6037" s="647"/>
      <c r="F6037" s="462">
        <v>869000002578</v>
      </c>
      <c r="G6037" s="463" t="s">
        <v>3748</v>
      </c>
      <c r="H6037" s="535">
        <v>19999.919999999998</v>
      </c>
      <c r="I6037" s="464">
        <v>19999.919999999998</v>
      </c>
      <c r="J6037" s="463" t="s">
        <v>3377</v>
      </c>
      <c r="K6037" s="465" t="s">
        <v>3728</v>
      </c>
      <c r="L6037" s="494">
        <v>0.48</v>
      </c>
      <c r="P6037" s="271"/>
      <c r="Q6037" s="271"/>
      <c r="R6037" s="271"/>
      <c r="S6037" s="271"/>
      <c r="T6037" s="271"/>
    </row>
    <row r="6038" spans="2:20" ht="15" hidden="1" customHeight="1">
      <c r="B6038" s="439"/>
      <c r="C6038" s="466" t="s">
        <v>3624</v>
      </c>
      <c r="D6038" s="461" t="s">
        <v>3711</v>
      </c>
      <c r="E6038" s="647"/>
      <c r="F6038" s="462">
        <v>869000002580</v>
      </c>
      <c r="G6038" s="463" t="s">
        <v>3749</v>
      </c>
      <c r="H6038" s="535">
        <v>19999.919999999998</v>
      </c>
      <c r="I6038" s="464">
        <v>19999.919999999998</v>
      </c>
      <c r="J6038" s="463" t="s">
        <v>3377</v>
      </c>
      <c r="K6038" s="465" t="s">
        <v>3728</v>
      </c>
      <c r="L6038" s="494">
        <v>0.48</v>
      </c>
      <c r="P6038" s="271"/>
      <c r="Q6038" s="271"/>
      <c r="R6038" s="271"/>
      <c r="S6038" s="271"/>
      <c r="T6038" s="271"/>
    </row>
    <row r="6039" spans="2:20" ht="15" hidden="1" customHeight="1">
      <c r="B6039" s="439"/>
      <c r="C6039" s="466" t="s">
        <v>3624</v>
      </c>
      <c r="D6039" s="461" t="s">
        <v>3711</v>
      </c>
      <c r="E6039" s="647"/>
      <c r="F6039" s="462">
        <v>869000002582</v>
      </c>
      <c r="G6039" s="463" t="s">
        <v>3750</v>
      </c>
      <c r="H6039" s="535">
        <v>19999.919999999998</v>
      </c>
      <c r="I6039" s="464">
        <v>19999.919999999998</v>
      </c>
      <c r="J6039" s="463" t="s">
        <v>3377</v>
      </c>
      <c r="K6039" s="465" t="s">
        <v>3728</v>
      </c>
      <c r="L6039" s="494">
        <v>0.48</v>
      </c>
      <c r="P6039" s="271"/>
      <c r="Q6039" s="271"/>
      <c r="R6039" s="271"/>
      <c r="S6039" s="271"/>
      <c r="T6039" s="271"/>
    </row>
    <row r="6040" spans="2:20" ht="15" hidden="1" customHeight="1">
      <c r="B6040" s="439"/>
      <c r="C6040" s="466" t="s">
        <v>3624</v>
      </c>
      <c r="D6040" s="461" t="s">
        <v>3711</v>
      </c>
      <c r="E6040" s="647"/>
      <c r="F6040" s="462">
        <v>869000002584</v>
      </c>
      <c r="G6040" s="463" t="s">
        <v>3751</v>
      </c>
      <c r="H6040" s="535">
        <v>19999.919999999998</v>
      </c>
      <c r="I6040" s="464">
        <v>19999.919999999998</v>
      </c>
      <c r="J6040" s="463" t="s">
        <v>3377</v>
      </c>
      <c r="K6040" s="465" t="s">
        <v>3728</v>
      </c>
      <c r="L6040" s="494">
        <v>0.48</v>
      </c>
      <c r="P6040" s="271"/>
      <c r="Q6040" s="271"/>
      <c r="R6040" s="271"/>
      <c r="S6040" s="271"/>
      <c r="T6040" s="271"/>
    </row>
    <row r="6041" spans="2:20" ht="15" hidden="1" customHeight="1">
      <c r="B6041" s="439"/>
      <c r="C6041" s="466" t="s">
        <v>3624</v>
      </c>
      <c r="D6041" s="461" t="s">
        <v>3711</v>
      </c>
      <c r="E6041" s="647"/>
      <c r="F6041" s="462">
        <v>869000002586</v>
      </c>
      <c r="G6041" s="463" t="s">
        <v>3752</v>
      </c>
      <c r="H6041" s="535">
        <v>19999.919999999998</v>
      </c>
      <c r="I6041" s="464">
        <v>19999.919999999998</v>
      </c>
      <c r="J6041" s="463" t="s">
        <v>3377</v>
      </c>
      <c r="K6041" s="465" t="s">
        <v>3728</v>
      </c>
      <c r="L6041" s="494">
        <v>0.48</v>
      </c>
      <c r="P6041" s="271"/>
      <c r="Q6041" s="271"/>
      <c r="R6041" s="271"/>
      <c r="S6041" s="271"/>
      <c r="T6041" s="271"/>
    </row>
    <row r="6042" spans="2:20" ht="15" hidden="1" customHeight="1">
      <c r="B6042" s="439"/>
      <c r="C6042" s="466" t="s">
        <v>3624</v>
      </c>
      <c r="D6042" s="461" t="s">
        <v>3711</v>
      </c>
      <c r="E6042" s="647"/>
      <c r="F6042" s="462">
        <v>869000002588</v>
      </c>
      <c r="G6042" s="463" t="s">
        <v>3753</v>
      </c>
      <c r="H6042" s="535">
        <v>19999.919999999998</v>
      </c>
      <c r="I6042" s="464">
        <v>19999.919999999998</v>
      </c>
      <c r="J6042" s="463" t="s">
        <v>3377</v>
      </c>
      <c r="K6042" s="465" t="s">
        <v>3728</v>
      </c>
      <c r="L6042" s="494">
        <v>0.48</v>
      </c>
      <c r="P6042" s="271"/>
      <c r="Q6042" s="271"/>
      <c r="R6042" s="271"/>
      <c r="S6042" s="271"/>
      <c r="T6042" s="271"/>
    </row>
    <row r="6043" spans="2:20" ht="15" hidden="1" customHeight="1">
      <c r="B6043" s="439"/>
      <c r="C6043" s="466" t="s">
        <v>3624</v>
      </c>
      <c r="D6043" s="461" t="s">
        <v>3711</v>
      </c>
      <c r="E6043" s="647"/>
      <c r="F6043" s="462">
        <v>869000002590</v>
      </c>
      <c r="G6043" s="463" t="s">
        <v>3754</v>
      </c>
      <c r="H6043" s="535">
        <v>19999.919999999998</v>
      </c>
      <c r="I6043" s="464">
        <v>19999.919999999998</v>
      </c>
      <c r="J6043" s="463" t="s">
        <v>3377</v>
      </c>
      <c r="K6043" s="465" t="s">
        <v>3728</v>
      </c>
      <c r="L6043" s="494">
        <v>0.48</v>
      </c>
      <c r="P6043" s="271"/>
      <c r="Q6043" s="271"/>
      <c r="R6043" s="271"/>
      <c r="S6043" s="271"/>
      <c r="T6043" s="271"/>
    </row>
    <row r="6044" spans="2:20" ht="15" hidden="1" customHeight="1">
      <c r="B6044" s="439"/>
      <c r="C6044" s="466" t="s">
        <v>3624</v>
      </c>
      <c r="D6044" s="461" t="s">
        <v>3711</v>
      </c>
      <c r="E6044" s="647"/>
      <c r="F6044" s="462">
        <v>869000002592</v>
      </c>
      <c r="G6044" s="463" t="s">
        <v>3755</v>
      </c>
      <c r="H6044" s="535">
        <v>19999.919999999998</v>
      </c>
      <c r="I6044" s="464">
        <v>19999.919999999998</v>
      </c>
      <c r="J6044" s="463" t="s">
        <v>3377</v>
      </c>
      <c r="K6044" s="465" t="s">
        <v>3728</v>
      </c>
      <c r="L6044" s="494">
        <v>0.48</v>
      </c>
      <c r="P6044" s="271"/>
      <c r="Q6044" s="271"/>
      <c r="R6044" s="271"/>
      <c r="S6044" s="271"/>
      <c r="T6044" s="271"/>
    </row>
    <row r="6045" spans="2:20" ht="15" hidden="1" customHeight="1">
      <c r="B6045" s="439"/>
      <c r="C6045" s="466" t="s">
        <v>3624</v>
      </c>
      <c r="D6045" s="461" t="s">
        <v>3711</v>
      </c>
      <c r="E6045" s="647"/>
      <c r="F6045" s="462">
        <v>869000002594</v>
      </c>
      <c r="G6045" s="463" t="s">
        <v>3756</v>
      </c>
      <c r="H6045" s="535">
        <v>19999.919999999998</v>
      </c>
      <c r="I6045" s="464">
        <v>19999.919999999998</v>
      </c>
      <c r="J6045" s="463" t="s">
        <v>3377</v>
      </c>
      <c r="K6045" s="465" t="s">
        <v>3728</v>
      </c>
      <c r="L6045" s="494">
        <v>0.48</v>
      </c>
      <c r="P6045" s="271"/>
      <c r="Q6045" s="271"/>
      <c r="R6045" s="271"/>
      <c r="S6045" s="271"/>
      <c r="T6045" s="271"/>
    </row>
    <row r="6046" spans="2:20" ht="15" hidden="1" customHeight="1">
      <c r="B6046" s="439"/>
      <c r="C6046" s="466" t="s">
        <v>3624</v>
      </c>
      <c r="D6046" s="461" t="s">
        <v>3711</v>
      </c>
      <c r="E6046" s="647"/>
      <c r="F6046" s="462">
        <v>869000002596</v>
      </c>
      <c r="G6046" s="463" t="s">
        <v>3757</v>
      </c>
      <c r="H6046" s="535">
        <v>19999.919999999998</v>
      </c>
      <c r="I6046" s="464">
        <v>19999.919999999998</v>
      </c>
      <c r="J6046" s="463" t="s">
        <v>3377</v>
      </c>
      <c r="K6046" s="465" t="s">
        <v>3728</v>
      </c>
      <c r="L6046" s="494">
        <v>0.48</v>
      </c>
      <c r="P6046" s="271"/>
      <c r="Q6046" s="271"/>
      <c r="R6046" s="271"/>
      <c r="S6046" s="271"/>
      <c r="T6046" s="271"/>
    </row>
    <row r="6047" spans="2:20" ht="15" hidden="1" customHeight="1">
      <c r="B6047" s="439"/>
      <c r="C6047" s="466" t="s">
        <v>3624</v>
      </c>
      <c r="D6047" s="461" t="s">
        <v>3711</v>
      </c>
      <c r="E6047" s="647"/>
      <c r="F6047" s="462">
        <v>869000002598</v>
      </c>
      <c r="G6047" s="463" t="s">
        <v>3758</v>
      </c>
      <c r="H6047" s="535">
        <v>19999.919999999998</v>
      </c>
      <c r="I6047" s="464">
        <v>19999.919999999998</v>
      </c>
      <c r="J6047" s="463" t="s">
        <v>3377</v>
      </c>
      <c r="K6047" s="465" t="s">
        <v>3728</v>
      </c>
      <c r="L6047" s="494">
        <v>0.48</v>
      </c>
      <c r="P6047" s="271"/>
      <c r="Q6047" s="271"/>
      <c r="R6047" s="271"/>
      <c r="S6047" s="271"/>
      <c r="T6047" s="271"/>
    </row>
    <row r="6048" spans="2:20" ht="15" hidden="1" customHeight="1">
      <c r="B6048" s="439"/>
      <c r="C6048" s="466" t="s">
        <v>3624</v>
      </c>
      <c r="D6048" s="461" t="s">
        <v>3711</v>
      </c>
      <c r="E6048" s="647"/>
      <c r="F6048" s="462">
        <v>869000002603</v>
      </c>
      <c r="G6048" s="463" t="s">
        <v>3759</v>
      </c>
      <c r="H6048" s="535">
        <v>19999.919999999998</v>
      </c>
      <c r="I6048" s="464">
        <v>19999.919999999998</v>
      </c>
      <c r="J6048" s="463" t="s">
        <v>3377</v>
      </c>
      <c r="K6048" s="465" t="s">
        <v>3728</v>
      </c>
      <c r="L6048" s="494">
        <v>0.48</v>
      </c>
      <c r="P6048" s="271"/>
      <c r="Q6048" s="271"/>
      <c r="R6048" s="271"/>
      <c r="S6048" s="271"/>
      <c r="T6048" s="271"/>
    </row>
    <row r="6049" spans="2:20" ht="15" hidden="1" customHeight="1">
      <c r="B6049" s="439"/>
      <c r="C6049" s="466" t="s">
        <v>3624</v>
      </c>
      <c r="D6049" s="461" t="s">
        <v>3711</v>
      </c>
      <c r="E6049" s="647"/>
      <c r="F6049" s="462">
        <v>869000002605</v>
      </c>
      <c r="G6049" s="463" t="s">
        <v>3760</v>
      </c>
      <c r="H6049" s="535">
        <v>19999.919999999998</v>
      </c>
      <c r="I6049" s="464">
        <v>19999.919999999998</v>
      </c>
      <c r="J6049" s="463" t="s">
        <v>3377</v>
      </c>
      <c r="K6049" s="465" t="s">
        <v>3728</v>
      </c>
      <c r="L6049" s="494">
        <v>0.48</v>
      </c>
      <c r="P6049" s="271"/>
      <c r="Q6049" s="271"/>
      <c r="R6049" s="271"/>
      <c r="S6049" s="271"/>
      <c r="T6049" s="271"/>
    </row>
    <row r="6050" spans="2:20" ht="15" hidden="1" customHeight="1">
      <c r="B6050" s="439"/>
      <c r="C6050" s="466" t="s">
        <v>3624</v>
      </c>
      <c r="D6050" s="461" t="s">
        <v>3711</v>
      </c>
      <c r="E6050" s="647"/>
      <c r="F6050" s="462">
        <v>869000002607</v>
      </c>
      <c r="G6050" s="463" t="s">
        <v>3761</v>
      </c>
      <c r="H6050" s="535">
        <v>19999.919999999998</v>
      </c>
      <c r="I6050" s="464">
        <v>19999.919999999998</v>
      </c>
      <c r="J6050" s="463" t="s">
        <v>3377</v>
      </c>
      <c r="K6050" s="465" t="s">
        <v>3728</v>
      </c>
      <c r="L6050" s="494">
        <v>0.48</v>
      </c>
      <c r="P6050" s="271"/>
      <c r="Q6050" s="271"/>
      <c r="R6050" s="271"/>
      <c r="S6050" s="271"/>
      <c r="T6050" s="271"/>
    </row>
    <row r="6051" spans="2:20" ht="15" hidden="1" customHeight="1">
      <c r="B6051" s="439"/>
      <c r="C6051" s="466" t="s">
        <v>3624</v>
      </c>
      <c r="D6051" s="461" t="s">
        <v>3711</v>
      </c>
      <c r="E6051" s="647"/>
      <c r="F6051" s="462">
        <v>869000002609</v>
      </c>
      <c r="G6051" s="463" t="s">
        <v>3762</v>
      </c>
      <c r="H6051" s="535">
        <v>19999.919999999998</v>
      </c>
      <c r="I6051" s="464">
        <v>19999.919999999998</v>
      </c>
      <c r="J6051" s="463" t="s">
        <v>3377</v>
      </c>
      <c r="K6051" s="465" t="s">
        <v>3728</v>
      </c>
      <c r="L6051" s="494">
        <v>0.48</v>
      </c>
      <c r="P6051" s="271"/>
      <c r="Q6051" s="271"/>
      <c r="R6051" s="271"/>
      <c r="S6051" s="271"/>
      <c r="T6051" s="271"/>
    </row>
    <row r="6052" spans="2:20" ht="15" hidden="1" customHeight="1">
      <c r="B6052" s="439"/>
      <c r="C6052" s="466" t="s">
        <v>3624</v>
      </c>
      <c r="D6052" s="461" t="s">
        <v>3711</v>
      </c>
      <c r="E6052" s="647"/>
      <c r="F6052" s="462">
        <v>869000002611</v>
      </c>
      <c r="G6052" s="463" t="s">
        <v>3763</v>
      </c>
      <c r="H6052" s="535">
        <v>19999.919999999998</v>
      </c>
      <c r="I6052" s="464">
        <v>19999.919999999998</v>
      </c>
      <c r="J6052" s="463" t="s">
        <v>3377</v>
      </c>
      <c r="K6052" s="465" t="s">
        <v>3728</v>
      </c>
      <c r="L6052" s="494">
        <v>0.48</v>
      </c>
      <c r="P6052" s="271"/>
      <c r="Q6052" s="271"/>
      <c r="R6052" s="271"/>
      <c r="S6052" s="271"/>
      <c r="T6052" s="271"/>
    </row>
    <row r="6053" spans="2:20" ht="15" hidden="1" customHeight="1">
      <c r="B6053" s="439"/>
      <c r="C6053" s="466" t="s">
        <v>3624</v>
      </c>
      <c r="D6053" s="461" t="s">
        <v>3711</v>
      </c>
      <c r="E6053" s="647"/>
      <c r="F6053" s="462">
        <v>869000002613</v>
      </c>
      <c r="G6053" s="463" t="s">
        <v>3764</v>
      </c>
      <c r="H6053" s="535">
        <v>19999.919999999998</v>
      </c>
      <c r="I6053" s="464">
        <v>19999.919999999998</v>
      </c>
      <c r="J6053" s="463" t="s">
        <v>3377</v>
      </c>
      <c r="K6053" s="465" t="s">
        <v>3728</v>
      </c>
      <c r="L6053" s="494">
        <v>0.48</v>
      </c>
      <c r="P6053" s="271"/>
      <c r="Q6053" s="271"/>
      <c r="R6053" s="271"/>
      <c r="S6053" s="271"/>
      <c r="T6053" s="271"/>
    </row>
    <row r="6054" spans="2:20" ht="15" hidden="1" customHeight="1">
      <c r="B6054" s="439"/>
      <c r="C6054" s="466" t="s">
        <v>3624</v>
      </c>
      <c r="D6054" s="461" t="s">
        <v>3711</v>
      </c>
      <c r="E6054" s="647"/>
      <c r="F6054" s="462">
        <v>869000002615</v>
      </c>
      <c r="G6054" s="463" t="s">
        <v>3765</v>
      </c>
      <c r="H6054" s="535">
        <v>19999.919999999998</v>
      </c>
      <c r="I6054" s="464">
        <v>19999.919999999998</v>
      </c>
      <c r="J6054" s="463" t="s">
        <v>3377</v>
      </c>
      <c r="K6054" s="465" t="s">
        <v>3728</v>
      </c>
      <c r="L6054" s="494">
        <v>0.48</v>
      </c>
      <c r="P6054" s="271"/>
      <c r="Q6054" s="271"/>
      <c r="R6054" s="271"/>
      <c r="S6054" s="271"/>
      <c r="T6054" s="271"/>
    </row>
    <row r="6055" spans="2:20" ht="15" hidden="1" customHeight="1">
      <c r="B6055" s="439"/>
      <c r="C6055" s="466" t="s">
        <v>3624</v>
      </c>
      <c r="D6055" s="461" t="s">
        <v>3711</v>
      </c>
      <c r="E6055" s="647"/>
      <c r="F6055" s="462">
        <v>869000002616</v>
      </c>
      <c r="G6055" s="463" t="s">
        <v>3766</v>
      </c>
      <c r="H6055" s="535">
        <v>19999.919999999998</v>
      </c>
      <c r="I6055" s="464">
        <v>19999.919999999998</v>
      </c>
      <c r="J6055" s="463" t="s">
        <v>3377</v>
      </c>
      <c r="K6055" s="465" t="s">
        <v>3728</v>
      </c>
      <c r="L6055" s="494">
        <v>0.48</v>
      </c>
      <c r="P6055" s="271"/>
      <c r="Q6055" s="271"/>
      <c r="R6055" s="271"/>
      <c r="S6055" s="271"/>
      <c r="T6055" s="271"/>
    </row>
    <row r="6056" spans="2:20" ht="15" hidden="1" customHeight="1">
      <c r="B6056" s="439"/>
      <c r="C6056" s="466" t="s">
        <v>3624</v>
      </c>
      <c r="D6056" s="461" t="s">
        <v>3711</v>
      </c>
      <c r="E6056" s="647"/>
      <c r="F6056" s="462">
        <v>869000002618</v>
      </c>
      <c r="G6056" s="463" t="s">
        <v>3767</v>
      </c>
      <c r="H6056" s="535">
        <v>19999.919999999998</v>
      </c>
      <c r="I6056" s="464">
        <v>19999.919999999998</v>
      </c>
      <c r="J6056" s="463" t="s">
        <v>3377</v>
      </c>
      <c r="K6056" s="465" t="s">
        <v>3728</v>
      </c>
      <c r="L6056" s="494">
        <v>0.48</v>
      </c>
      <c r="P6056" s="271"/>
      <c r="Q6056" s="271"/>
      <c r="R6056" s="271"/>
      <c r="S6056" s="271"/>
      <c r="T6056" s="271"/>
    </row>
    <row r="6057" spans="2:20" ht="15" hidden="1" customHeight="1">
      <c r="B6057" s="439"/>
      <c r="C6057" s="466" t="s">
        <v>3624</v>
      </c>
      <c r="D6057" s="461" t="s">
        <v>3711</v>
      </c>
      <c r="E6057" s="647"/>
      <c r="F6057" s="462">
        <v>869000002620</v>
      </c>
      <c r="G6057" s="463" t="s">
        <v>3768</v>
      </c>
      <c r="H6057" s="535">
        <v>19999.919999999998</v>
      </c>
      <c r="I6057" s="464">
        <v>19999.919999999998</v>
      </c>
      <c r="J6057" s="463" t="s">
        <v>3377</v>
      </c>
      <c r="K6057" s="465" t="s">
        <v>3728</v>
      </c>
      <c r="L6057" s="494">
        <v>0.48</v>
      </c>
      <c r="P6057" s="271"/>
      <c r="Q6057" s="271"/>
      <c r="R6057" s="271"/>
      <c r="S6057" s="271"/>
      <c r="T6057" s="271"/>
    </row>
    <row r="6058" spans="2:20" ht="15" hidden="1" customHeight="1">
      <c r="B6058" s="439"/>
      <c r="C6058" s="466" t="s">
        <v>3624</v>
      </c>
      <c r="D6058" s="461" t="s">
        <v>3711</v>
      </c>
      <c r="E6058" s="647"/>
      <c r="F6058" s="462">
        <v>869000002622</v>
      </c>
      <c r="G6058" s="463" t="s">
        <v>3769</v>
      </c>
      <c r="H6058" s="535">
        <v>19999.919999999998</v>
      </c>
      <c r="I6058" s="464">
        <v>19999.919999999998</v>
      </c>
      <c r="J6058" s="463" t="s">
        <v>3377</v>
      </c>
      <c r="K6058" s="465" t="s">
        <v>3728</v>
      </c>
      <c r="L6058" s="494">
        <v>0.48</v>
      </c>
      <c r="P6058" s="271"/>
      <c r="Q6058" s="271"/>
      <c r="R6058" s="271"/>
      <c r="S6058" s="271"/>
      <c r="T6058" s="271"/>
    </row>
    <row r="6059" spans="2:20" ht="15" hidden="1" customHeight="1">
      <c r="B6059" s="439"/>
      <c r="C6059" s="466" t="s">
        <v>3624</v>
      </c>
      <c r="D6059" s="461" t="s">
        <v>3711</v>
      </c>
      <c r="E6059" s="647"/>
      <c r="F6059" s="462">
        <v>869000002623</v>
      </c>
      <c r="G6059" s="463" t="s">
        <v>3770</v>
      </c>
      <c r="H6059" s="535">
        <v>19999.919999999998</v>
      </c>
      <c r="I6059" s="464">
        <v>19999.919999999998</v>
      </c>
      <c r="J6059" s="463" t="s">
        <v>3377</v>
      </c>
      <c r="K6059" s="465" t="s">
        <v>3728</v>
      </c>
      <c r="L6059" s="494">
        <v>0.48</v>
      </c>
      <c r="P6059" s="271"/>
      <c r="Q6059" s="271"/>
      <c r="R6059" s="271"/>
      <c r="S6059" s="271"/>
      <c r="T6059" s="271"/>
    </row>
    <row r="6060" spans="2:20" ht="15" hidden="1" customHeight="1">
      <c r="B6060" s="439"/>
      <c r="C6060" s="466" t="s">
        <v>3624</v>
      </c>
      <c r="D6060" s="461" t="s">
        <v>3711</v>
      </c>
      <c r="E6060" s="647"/>
      <c r="F6060" s="462">
        <v>869000002625</v>
      </c>
      <c r="G6060" s="463" t="s">
        <v>3771</v>
      </c>
      <c r="H6060" s="535">
        <v>19999.919999999998</v>
      </c>
      <c r="I6060" s="464">
        <v>19999.919999999998</v>
      </c>
      <c r="J6060" s="463" t="s">
        <v>3377</v>
      </c>
      <c r="K6060" s="465" t="s">
        <v>3728</v>
      </c>
      <c r="L6060" s="494">
        <v>0.48</v>
      </c>
      <c r="P6060" s="271"/>
      <c r="Q6060" s="271"/>
      <c r="R6060" s="271"/>
      <c r="S6060" s="271"/>
      <c r="T6060" s="271"/>
    </row>
    <row r="6061" spans="2:20" ht="15" hidden="1" customHeight="1">
      <c r="B6061" s="439"/>
      <c r="C6061" s="466" t="s">
        <v>3624</v>
      </c>
      <c r="D6061" s="461" t="s">
        <v>3711</v>
      </c>
      <c r="E6061" s="647"/>
      <c r="F6061" s="462">
        <v>869000002627</v>
      </c>
      <c r="G6061" s="463" t="s">
        <v>3772</v>
      </c>
      <c r="H6061" s="535">
        <v>19999.919999999998</v>
      </c>
      <c r="I6061" s="464">
        <v>19999.919999999998</v>
      </c>
      <c r="J6061" s="463" t="s">
        <v>3377</v>
      </c>
      <c r="K6061" s="465" t="s">
        <v>3728</v>
      </c>
      <c r="L6061" s="494">
        <v>0.48</v>
      </c>
      <c r="P6061" s="271"/>
      <c r="Q6061" s="271"/>
      <c r="R6061" s="271"/>
      <c r="S6061" s="271"/>
      <c r="T6061" s="271"/>
    </row>
    <row r="6062" spans="2:20" ht="15" hidden="1" customHeight="1">
      <c r="B6062" s="439"/>
      <c r="C6062" s="466" t="s">
        <v>3624</v>
      </c>
      <c r="D6062" s="461" t="s">
        <v>3773</v>
      </c>
      <c r="E6062" s="647"/>
      <c r="F6062" s="462">
        <v>869000003054</v>
      </c>
      <c r="G6062" s="463" t="s">
        <v>3774</v>
      </c>
      <c r="H6062" s="535">
        <v>74000</v>
      </c>
      <c r="I6062" s="464">
        <v>74000</v>
      </c>
      <c r="J6062" s="463" t="s">
        <v>3377</v>
      </c>
      <c r="K6062" s="465" t="s">
        <v>3728</v>
      </c>
      <c r="L6062" s="494">
        <v>17.8</v>
      </c>
      <c r="P6062" s="271"/>
      <c r="Q6062" s="271"/>
      <c r="R6062" s="271"/>
      <c r="S6062" s="271"/>
      <c r="T6062" s="271"/>
    </row>
    <row r="6063" spans="2:20" ht="15" hidden="1" customHeight="1">
      <c r="B6063" s="439"/>
      <c r="C6063" s="466" t="s">
        <v>3624</v>
      </c>
      <c r="D6063" s="461" t="s">
        <v>3773</v>
      </c>
      <c r="E6063" s="647"/>
      <c r="F6063" s="462">
        <v>869000003056</v>
      </c>
      <c r="G6063" s="463" t="s">
        <v>3775</v>
      </c>
      <c r="H6063" s="535">
        <v>74000</v>
      </c>
      <c r="I6063" s="464">
        <v>74000</v>
      </c>
      <c r="J6063" s="463" t="s">
        <v>3377</v>
      </c>
      <c r="K6063" s="465" t="s">
        <v>3728</v>
      </c>
      <c r="L6063" s="494">
        <v>17.8</v>
      </c>
      <c r="P6063" s="271"/>
      <c r="Q6063" s="271"/>
      <c r="R6063" s="271"/>
      <c r="S6063" s="271"/>
      <c r="T6063" s="271"/>
    </row>
    <row r="6064" spans="2:20" ht="15" hidden="1" customHeight="1">
      <c r="B6064" s="439"/>
      <c r="C6064" s="466" t="s">
        <v>3624</v>
      </c>
      <c r="D6064" s="461" t="s">
        <v>3733</v>
      </c>
      <c r="E6064" s="647"/>
      <c r="F6064" s="462">
        <v>869000003120</v>
      </c>
      <c r="G6064" s="463" t="s">
        <v>3776</v>
      </c>
      <c r="H6064" s="535">
        <v>1125200</v>
      </c>
      <c r="I6064" s="464">
        <v>1125200</v>
      </c>
      <c r="J6064" s="463" t="s">
        <v>3377</v>
      </c>
      <c r="K6064" s="465" t="s">
        <v>3728</v>
      </c>
      <c r="L6064" s="494">
        <v>2000</v>
      </c>
      <c r="P6064" s="271"/>
      <c r="Q6064" s="271"/>
      <c r="R6064" s="271"/>
      <c r="S6064" s="271"/>
      <c r="T6064" s="271"/>
    </row>
    <row r="6065" spans="2:20" ht="15" hidden="1" customHeight="1">
      <c r="B6065" s="439"/>
      <c r="C6065" s="466" t="s">
        <v>3624</v>
      </c>
      <c r="D6065" s="461" t="s">
        <v>3777</v>
      </c>
      <c r="E6065" s="647"/>
      <c r="F6065" s="462">
        <v>869000003125</v>
      </c>
      <c r="G6065" s="463" t="s">
        <v>3778</v>
      </c>
      <c r="H6065" s="535">
        <v>40600</v>
      </c>
      <c r="I6065" s="464">
        <v>40600</v>
      </c>
      <c r="J6065" s="463" t="s">
        <v>3377</v>
      </c>
      <c r="K6065" s="465" t="s">
        <v>3728</v>
      </c>
      <c r="L6065" s="494">
        <v>0.11</v>
      </c>
      <c r="P6065" s="271"/>
      <c r="Q6065" s="271"/>
      <c r="R6065" s="271"/>
      <c r="S6065" s="271"/>
      <c r="T6065" s="271"/>
    </row>
    <row r="6066" spans="2:20" ht="15" hidden="1" customHeight="1">
      <c r="B6066" s="439"/>
      <c r="C6066" s="466" t="s">
        <v>3624</v>
      </c>
      <c r="D6066" s="461" t="s">
        <v>3777</v>
      </c>
      <c r="E6066" s="647"/>
      <c r="F6066" s="462">
        <v>869000003127</v>
      </c>
      <c r="G6066" s="463" t="s">
        <v>3779</v>
      </c>
      <c r="H6066" s="535">
        <v>40600</v>
      </c>
      <c r="I6066" s="464">
        <v>40600</v>
      </c>
      <c r="J6066" s="463" t="s">
        <v>3377</v>
      </c>
      <c r="K6066" s="465" t="s">
        <v>3728</v>
      </c>
      <c r="L6066" s="494">
        <v>0.11</v>
      </c>
      <c r="P6066" s="271"/>
      <c r="Q6066" s="271"/>
      <c r="R6066" s="271"/>
      <c r="S6066" s="271"/>
      <c r="T6066" s="271"/>
    </row>
    <row r="6067" spans="2:20" ht="15" hidden="1" customHeight="1">
      <c r="B6067" s="439"/>
      <c r="C6067" s="466" t="s">
        <v>3624</v>
      </c>
      <c r="D6067" s="461" t="s">
        <v>3777</v>
      </c>
      <c r="E6067" s="647"/>
      <c r="F6067" s="462">
        <v>869000003129</v>
      </c>
      <c r="G6067" s="463" t="s">
        <v>3780</v>
      </c>
      <c r="H6067" s="535">
        <v>40600</v>
      </c>
      <c r="I6067" s="464">
        <v>40600</v>
      </c>
      <c r="J6067" s="463" t="s">
        <v>3377</v>
      </c>
      <c r="K6067" s="465" t="s">
        <v>3728</v>
      </c>
      <c r="L6067" s="494">
        <v>0.11</v>
      </c>
      <c r="P6067" s="271"/>
      <c r="Q6067" s="271"/>
      <c r="R6067" s="271"/>
      <c r="S6067" s="271"/>
      <c r="T6067" s="271"/>
    </row>
    <row r="6068" spans="2:20" ht="15" hidden="1" customHeight="1">
      <c r="B6068" s="439"/>
      <c r="C6068" s="466" t="s">
        <v>3624</v>
      </c>
      <c r="D6068" s="461" t="s">
        <v>3777</v>
      </c>
      <c r="E6068" s="647"/>
      <c r="F6068" s="462">
        <v>869000003130</v>
      </c>
      <c r="G6068" s="463" t="s">
        <v>3781</v>
      </c>
      <c r="H6068" s="535">
        <v>40600</v>
      </c>
      <c r="I6068" s="464">
        <v>40600</v>
      </c>
      <c r="J6068" s="463" t="s">
        <v>3377</v>
      </c>
      <c r="K6068" s="465" t="s">
        <v>3728</v>
      </c>
      <c r="L6068" s="494">
        <v>0.11</v>
      </c>
      <c r="P6068" s="271"/>
      <c r="Q6068" s="271"/>
      <c r="R6068" s="271"/>
      <c r="S6068" s="271"/>
      <c r="T6068" s="271"/>
    </row>
    <row r="6069" spans="2:20" ht="15" hidden="1" customHeight="1">
      <c r="B6069" s="439"/>
      <c r="C6069" s="466" t="s">
        <v>3624</v>
      </c>
      <c r="D6069" s="461" t="s">
        <v>3782</v>
      </c>
      <c r="E6069" s="647"/>
      <c r="F6069" s="462">
        <v>869000003132</v>
      </c>
      <c r="G6069" s="463" t="s">
        <v>3783</v>
      </c>
      <c r="H6069" s="535">
        <v>139200</v>
      </c>
      <c r="I6069" s="464">
        <v>139200</v>
      </c>
      <c r="J6069" s="463" t="s">
        <v>3377</v>
      </c>
      <c r="K6069" s="465" t="s">
        <v>3728</v>
      </c>
      <c r="L6069" s="494">
        <v>0.56000000000000005</v>
      </c>
      <c r="P6069" s="271"/>
      <c r="Q6069" s="271"/>
      <c r="R6069" s="271"/>
      <c r="S6069" s="271"/>
      <c r="T6069" s="271"/>
    </row>
    <row r="6070" spans="2:20" ht="15" hidden="1" customHeight="1">
      <c r="B6070" s="439"/>
      <c r="C6070" s="466" t="s">
        <v>3624</v>
      </c>
      <c r="D6070" s="461" t="s">
        <v>3784</v>
      </c>
      <c r="E6070" s="647"/>
      <c r="F6070" s="462">
        <v>869000005526</v>
      </c>
      <c r="G6070" s="463" t="s">
        <v>3785</v>
      </c>
      <c r="H6070" s="535">
        <v>19109</v>
      </c>
      <c r="I6070" s="464">
        <v>19109</v>
      </c>
      <c r="J6070" s="463" t="s">
        <v>3377</v>
      </c>
      <c r="K6070" s="465" t="s">
        <v>3728</v>
      </c>
      <c r="L6070" s="494">
        <v>200</v>
      </c>
      <c r="P6070" s="271"/>
      <c r="Q6070" s="271"/>
      <c r="R6070" s="271"/>
      <c r="S6070" s="271"/>
      <c r="T6070" s="271"/>
    </row>
    <row r="6071" spans="2:20" ht="15" hidden="1" customHeight="1">
      <c r="B6071" s="439"/>
      <c r="C6071" s="466" t="s">
        <v>3624</v>
      </c>
      <c r="D6071" s="461" t="s">
        <v>3784</v>
      </c>
      <c r="E6071" s="647"/>
      <c r="F6071" s="462">
        <v>869000005527</v>
      </c>
      <c r="G6071" s="463" t="s">
        <v>3786</v>
      </c>
      <c r="H6071" s="535">
        <v>19109</v>
      </c>
      <c r="I6071" s="464">
        <v>19109</v>
      </c>
      <c r="J6071" s="463" t="s">
        <v>3377</v>
      </c>
      <c r="K6071" s="465" t="s">
        <v>3728</v>
      </c>
      <c r="L6071" s="494">
        <v>200</v>
      </c>
      <c r="P6071" s="271"/>
      <c r="Q6071" s="271"/>
      <c r="R6071" s="271"/>
      <c r="S6071" s="271"/>
      <c r="T6071" s="271"/>
    </row>
    <row r="6072" spans="2:20" ht="15" hidden="1" customHeight="1">
      <c r="B6072" s="439"/>
      <c r="C6072" s="466" t="s">
        <v>3624</v>
      </c>
      <c r="D6072" s="461" t="s">
        <v>3713</v>
      </c>
      <c r="E6072" s="647"/>
      <c r="F6072" s="462">
        <v>869000040903</v>
      </c>
      <c r="G6072" s="463" t="s">
        <v>3787</v>
      </c>
      <c r="H6072" s="535">
        <v>14500</v>
      </c>
      <c r="I6072" s="464">
        <v>14500</v>
      </c>
      <c r="J6072" s="463" t="s">
        <v>3377</v>
      </c>
      <c r="K6072" s="465" t="s">
        <v>3728</v>
      </c>
      <c r="L6072" s="494">
        <v>0.6</v>
      </c>
      <c r="P6072" s="271"/>
      <c r="Q6072" s="271"/>
      <c r="R6072" s="271"/>
      <c r="S6072" s="271"/>
      <c r="T6072" s="271"/>
    </row>
    <row r="6073" spans="2:20" ht="30" hidden="1" customHeight="1">
      <c r="B6073" s="439"/>
      <c r="C6073" s="467" t="s">
        <v>1731</v>
      </c>
      <c r="D6073" s="461" t="s">
        <v>3625</v>
      </c>
      <c r="E6073" s="647"/>
      <c r="F6073" s="462">
        <v>166500002729</v>
      </c>
      <c r="G6073" s="463" t="s">
        <v>3788</v>
      </c>
      <c r="H6073" s="535">
        <v>1885000</v>
      </c>
      <c r="I6073" s="464">
        <v>286075.59000000003</v>
      </c>
      <c r="J6073" s="463" t="s">
        <v>3377</v>
      </c>
      <c r="K6073" s="465" t="s">
        <v>1729</v>
      </c>
      <c r="L6073" s="494">
        <v>60</v>
      </c>
      <c r="P6073" s="271"/>
      <c r="Q6073" s="271"/>
      <c r="R6073" s="271"/>
      <c r="S6073" s="271"/>
      <c r="T6073" s="271"/>
    </row>
    <row r="6074" spans="2:20" ht="30" hidden="1" customHeight="1">
      <c r="B6074" s="439"/>
      <c r="C6074" s="467" t="s">
        <v>1731</v>
      </c>
      <c r="D6074" s="461" t="s">
        <v>3625</v>
      </c>
      <c r="E6074" s="647"/>
      <c r="F6074" s="462">
        <v>166500002730</v>
      </c>
      <c r="G6074" s="463" t="s">
        <v>3789</v>
      </c>
      <c r="H6074" s="535">
        <v>1885000</v>
      </c>
      <c r="I6074" s="464">
        <v>286075.59000000003</v>
      </c>
      <c r="J6074" s="463" t="s">
        <v>3377</v>
      </c>
      <c r="K6074" s="465" t="s">
        <v>1729</v>
      </c>
      <c r="L6074" s="494">
        <v>60</v>
      </c>
      <c r="P6074" s="271"/>
      <c r="Q6074" s="271"/>
      <c r="R6074" s="271"/>
      <c r="S6074" s="271"/>
      <c r="T6074" s="271"/>
    </row>
    <row r="6075" spans="2:20" ht="30" hidden="1" customHeight="1">
      <c r="B6075" s="439"/>
      <c r="C6075" s="467" t="s">
        <v>1731</v>
      </c>
      <c r="D6075" s="461" t="s">
        <v>3625</v>
      </c>
      <c r="E6075" s="647"/>
      <c r="F6075" s="462">
        <v>166500004228</v>
      </c>
      <c r="G6075" s="463" t="s">
        <v>3790</v>
      </c>
      <c r="H6075" s="535">
        <v>1885000</v>
      </c>
      <c r="I6075" s="464">
        <v>286075.59000000003</v>
      </c>
      <c r="J6075" s="463" t="s">
        <v>3377</v>
      </c>
      <c r="K6075" s="465" t="s">
        <v>1729</v>
      </c>
      <c r="L6075" s="494">
        <v>60</v>
      </c>
      <c r="P6075" s="271"/>
      <c r="Q6075" s="271"/>
      <c r="R6075" s="271"/>
      <c r="S6075" s="271"/>
      <c r="T6075" s="271"/>
    </row>
    <row r="6076" spans="2:20" ht="30" hidden="1" customHeight="1">
      <c r="B6076" s="439"/>
      <c r="C6076" s="467" t="s">
        <v>1731</v>
      </c>
      <c r="D6076" s="461" t="s">
        <v>3791</v>
      </c>
      <c r="E6076" s="647"/>
      <c r="F6076" s="462">
        <v>869000001652</v>
      </c>
      <c r="G6076" s="463" t="s">
        <v>3792</v>
      </c>
      <c r="H6076" s="535">
        <v>350000</v>
      </c>
      <c r="I6076" s="464">
        <v>350000</v>
      </c>
      <c r="J6076" s="463" t="s">
        <v>3377</v>
      </c>
      <c r="K6076" s="465" t="s">
        <v>1729</v>
      </c>
      <c r="L6076" s="494">
        <v>4.2</v>
      </c>
      <c r="P6076" s="271"/>
      <c r="Q6076" s="271"/>
      <c r="R6076" s="271"/>
      <c r="S6076" s="271"/>
      <c r="T6076" s="271"/>
    </row>
    <row r="6077" spans="2:20" ht="30" hidden="1" customHeight="1">
      <c r="B6077" s="439"/>
      <c r="C6077" s="467" t="s">
        <v>1731</v>
      </c>
      <c r="D6077" s="461" t="s">
        <v>3424</v>
      </c>
      <c r="E6077" s="647"/>
      <c r="F6077" s="462">
        <v>869000004036</v>
      </c>
      <c r="G6077" s="463" t="s">
        <v>3793</v>
      </c>
      <c r="H6077" s="535">
        <v>1195000</v>
      </c>
      <c r="I6077" s="464">
        <v>1195000</v>
      </c>
      <c r="J6077" s="463" t="s">
        <v>3377</v>
      </c>
      <c r="K6077" s="465" t="s">
        <v>1729</v>
      </c>
      <c r="L6077" s="494">
        <v>1.34</v>
      </c>
      <c r="P6077" s="271"/>
      <c r="Q6077" s="271"/>
      <c r="R6077" s="271"/>
      <c r="S6077" s="271"/>
      <c r="T6077" s="271"/>
    </row>
    <row r="6078" spans="2:20" ht="30" hidden="1" customHeight="1">
      <c r="B6078" s="439"/>
      <c r="C6078" s="467" t="s">
        <v>1731</v>
      </c>
      <c r="D6078" s="461" t="s">
        <v>3647</v>
      </c>
      <c r="E6078" s="647"/>
      <c r="F6078" s="462">
        <v>869000005502</v>
      </c>
      <c r="G6078" s="463" t="s">
        <v>3794</v>
      </c>
      <c r="H6078" s="535">
        <v>120000</v>
      </c>
      <c r="I6078" s="464">
        <v>120000</v>
      </c>
      <c r="J6078" s="463" t="s">
        <v>3377</v>
      </c>
      <c r="K6078" s="465" t="s">
        <v>1729</v>
      </c>
      <c r="L6078" s="494">
        <v>0.2</v>
      </c>
      <c r="P6078" s="271"/>
      <c r="Q6078" s="271"/>
      <c r="R6078" s="271"/>
      <c r="S6078" s="271"/>
      <c r="T6078" s="271"/>
    </row>
    <row r="6079" spans="2:20" ht="30" hidden="1" customHeight="1">
      <c r="B6079" s="439"/>
      <c r="C6079" s="467" t="s">
        <v>1731</v>
      </c>
      <c r="D6079" s="461" t="s">
        <v>3647</v>
      </c>
      <c r="E6079" s="647"/>
      <c r="F6079" s="462">
        <v>869000005503</v>
      </c>
      <c r="G6079" s="463" t="s">
        <v>3795</v>
      </c>
      <c r="H6079" s="535">
        <v>120000</v>
      </c>
      <c r="I6079" s="464">
        <v>120000</v>
      </c>
      <c r="J6079" s="463" t="s">
        <v>3377</v>
      </c>
      <c r="K6079" s="465" t="s">
        <v>1729</v>
      </c>
      <c r="L6079" s="494">
        <v>0.2</v>
      </c>
      <c r="P6079" s="271"/>
      <c r="Q6079" s="271"/>
      <c r="R6079" s="271"/>
      <c r="S6079" s="271"/>
      <c r="T6079" s="271"/>
    </row>
    <row r="6080" spans="2:20" ht="30" hidden="1" customHeight="1">
      <c r="B6080" s="439"/>
      <c r="C6080" s="467" t="s">
        <v>1731</v>
      </c>
      <c r="D6080" s="461" t="s">
        <v>3653</v>
      </c>
      <c r="E6080" s="647"/>
      <c r="F6080" s="462">
        <v>869000005506</v>
      </c>
      <c r="G6080" s="463" t="s">
        <v>3796</v>
      </c>
      <c r="H6080" s="535">
        <v>41250</v>
      </c>
      <c r="I6080" s="464">
        <v>41250</v>
      </c>
      <c r="J6080" s="463" t="s">
        <v>3377</v>
      </c>
      <c r="K6080" s="465" t="s">
        <v>1729</v>
      </c>
      <c r="L6080" s="494">
        <v>0.5</v>
      </c>
      <c r="P6080" s="271"/>
      <c r="Q6080" s="271"/>
      <c r="R6080" s="271"/>
      <c r="S6080" s="271"/>
      <c r="T6080" s="271"/>
    </row>
    <row r="6081" spans="2:20" ht="30" hidden="1" customHeight="1">
      <c r="B6081" s="439"/>
      <c r="C6081" s="467" t="s">
        <v>1731</v>
      </c>
      <c r="D6081" s="461" t="s">
        <v>3797</v>
      </c>
      <c r="E6081" s="647"/>
      <c r="F6081" s="462">
        <v>869000005510</v>
      </c>
      <c r="G6081" s="463" t="s">
        <v>3798</v>
      </c>
      <c r="H6081" s="535">
        <v>518750</v>
      </c>
      <c r="I6081" s="464">
        <v>518750</v>
      </c>
      <c r="J6081" s="463" t="s">
        <v>3377</v>
      </c>
      <c r="K6081" s="465" t="s">
        <v>1729</v>
      </c>
      <c r="L6081" s="494">
        <v>2.4</v>
      </c>
      <c r="P6081" s="271"/>
      <c r="Q6081" s="271"/>
      <c r="R6081" s="271"/>
      <c r="S6081" s="271"/>
      <c r="T6081" s="271"/>
    </row>
    <row r="6082" spans="2:20" ht="15" hidden="1" customHeight="1">
      <c r="B6082" s="439"/>
      <c r="C6082" s="467" t="s">
        <v>1731</v>
      </c>
      <c r="D6082" s="461" t="s">
        <v>3799</v>
      </c>
      <c r="E6082" s="647"/>
      <c r="F6082" s="462">
        <v>869000004276</v>
      </c>
      <c r="G6082" s="463" t="s">
        <v>3800</v>
      </c>
      <c r="H6082" s="535">
        <v>278400</v>
      </c>
      <c r="I6082" s="464">
        <v>278400</v>
      </c>
      <c r="J6082" s="463" t="s">
        <v>3377</v>
      </c>
      <c r="K6082" s="465" t="s">
        <v>1709</v>
      </c>
      <c r="L6082" s="494">
        <v>31</v>
      </c>
      <c r="P6082" s="271"/>
      <c r="Q6082" s="271"/>
      <c r="R6082" s="271"/>
      <c r="S6082" s="271"/>
      <c r="T6082" s="271"/>
    </row>
    <row r="6083" spans="2:20" ht="15" hidden="1" customHeight="1">
      <c r="B6083" s="439"/>
      <c r="C6083" s="467" t="s">
        <v>1731</v>
      </c>
      <c r="D6083" s="461" t="s">
        <v>3801</v>
      </c>
      <c r="E6083" s="647"/>
      <c r="F6083" s="462">
        <v>869000004301</v>
      </c>
      <c r="G6083" s="463" t="s">
        <v>3802</v>
      </c>
      <c r="H6083" s="535">
        <v>143739.13</v>
      </c>
      <c r="I6083" s="464">
        <v>143739.13</v>
      </c>
      <c r="J6083" s="463" t="s">
        <v>3377</v>
      </c>
      <c r="K6083" s="465" t="s">
        <v>1709</v>
      </c>
      <c r="L6083" s="494">
        <v>11</v>
      </c>
      <c r="P6083" s="271"/>
      <c r="Q6083" s="271"/>
      <c r="R6083" s="271"/>
      <c r="S6083" s="271"/>
      <c r="T6083" s="271"/>
    </row>
    <row r="6084" spans="2:20" ht="15" hidden="1" customHeight="1">
      <c r="B6084" s="439"/>
      <c r="C6084" s="467" t="s">
        <v>1731</v>
      </c>
      <c r="D6084" s="461" t="s">
        <v>3803</v>
      </c>
      <c r="E6084" s="647"/>
      <c r="F6084" s="462">
        <v>869000005079</v>
      </c>
      <c r="G6084" s="463" t="s">
        <v>3804</v>
      </c>
      <c r="H6084" s="535">
        <v>878748</v>
      </c>
      <c r="I6084" s="464">
        <v>878748</v>
      </c>
      <c r="J6084" s="463" t="s">
        <v>3377</v>
      </c>
      <c r="K6084" s="465" t="s">
        <v>1709</v>
      </c>
      <c r="L6084" s="494">
        <v>200</v>
      </c>
      <c r="P6084" s="271"/>
      <c r="Q6084" s="271"/>
      <c r="R6084" s="271"/>
      <c r="S6084" s="271"/>
      <c r="T6084" s="271"/>
    </row>
    <row r="6085" spans="2:20" ht="15" hidden="1" customHeight="1">
      <c r="B6085" s="439"/>
      <c r="C6085" s="467" t="s">
        <v>1731</v>
      </c>
      <c r="D6085" s="461" t="s">
        <v>3799</v>
      </c>
      <c r="E6085" s="647"/>
      <c r="F6085" s="462">
        <v>869000045569</v>
      </c>
      <c r="G6085" s="463" t="s">
        <v>3805</v>
      </c>
      <c r="H6085" s="535">
        <v>278400</v>
      </c>
      <c r="I6085" s="464">
        <v>278400</v>
      </c>
      <c r="J6085" s="463" t="s">
        <v>3377</v>
      </c>
      <c r="K6085" s="465" t="s">
        <v>1709</v>
      </c>
      <c r="L6085" s="494">
        <v>31</v>
      </c>
      <c r="P6085" s="271"/>
      <c r="Q6085" s="271"/>
      <c r="R6085" s="271"/>
      <c r="S6085" s="271"/>
      <c r="T6085" s="271"/>
    </row>
    <row r="6086" spans="2:20" ht="15" hidden="1" customHeight="1">
      <c r="B6086" s="439"/>
      <c r="C6086" s="467" t="s">
        <v>1731</v>
      </c>
      <c r="D6086" s="461" t="s">
        <v>3799</v>
      </c>
      <c r="E6086" s="647"/>
      <c r="F6086" s="462">
        <v>869000045570</v>
      </c>
      <c r="G6086" s="463" t="s">
        <v>3806</v>
      </c>
      <c r="H6086" s="535">
        <v>278400</v>
      </c>
      <c r="I6086" s="464">
        <v>278400</v>
      </c>
      <c r="J6086" s="463" t="s">
        <v>3377</v>
      </c>
      <c r="K6086" s="465" t="s">
        <v>1709</v>
      </c>
      <c r="L6086" s="494">
        <v>31</v>
      </c>
      <c r="P6086" s="271"/>
      <c r="Q6086" s="271"/>
      <c r="R6086" s="271"/>
      <c r="S6086" s="271"/>
      <c r="T6086" s="271"/>
    </row>
    <row r="6087" spans="2:20" ht="15" hidden="1" customHeight="1">
      <c r="B6087" s="439"/>
      <c r="C6087" s="467" t="s">
        <v>1731</v>
      </c>
      <c r="D6087" s="461" t="s">
        <v>3799</v>
      </c>
      <c r="E6087" s="647"/>
      <c r="F6087" s="462">
        <v>869000045571</v>
      </c>
      <c r="G6087" s="463" t="s">
        <v>3807</v>
      </c>
      <c r="H6087" s="535">
        <v>278400</v>
      </c>
      <c r="I6087" s="464">
        <v>278400</v>
      </c>
      <c r="J6087" s="463" t="s">
        <v>3377</v>
      </c>
      <c r="K6087" s="465" t="s">
        <v>1709</v>
      </c>
      <c r="L6087" s="494">
        <v>31</v>
      </c>
      <c r="P6087" s="271"/>
      <c r="Q6087" s="271"/>
      <c r="R6087" s="271"/>
      <c r="S6087" s="271"/>
      <c r="T6087" s="271"/>
    </row>
    <row r="6088" spans="2:20" ht="15" hidden="1" customHeight="1">
      <c r="B6088" s="439"/>
      <c r="C6088" s="467" t="s">
        <v>1731</v>
      </c>
      <c r="D6088" s="461" t="s">
        <v>3799</v>
      </c>
      <c r="E6088" s="647"/>
      <c r="F6088" s="462">
        <v>869000045572</v>
      </c>
      <c r="G6088" s="463" t="s">
        <v>3808</v>
      </c>
      <c r="H6088" s="535">
        <v>278400</v>
      </c>
      <c r="I6088" s="464">
        <v>278400</v>
      </c>
      <c r="J6088" s="463" t="s">
        <v>3377</v>
      </c>
      <c r="K6088" s="465" t="s">
        <v>1709</v>
      </c>
      <c r="L6088" s="494">
        <v>31</v>
      </c>
      <c r="P6088" s="271"/>
      <c r="Q6088" s="271"/>
      <c r="R6088" s="271"/>
      <c r="S6088" s="271"/>
      <c r="T6088" s="271"/>
    </row>
    <row r="6089" spans="2:20" ht="15" hidden="1" customHeight="1">
      <c r="B6089" s="439"/>
      <c r="C6089" s="467" t="s">
        <v>1731</v>
      </c>
      <c r="D6089" s="461" t="s">
        <v>3799</v>
      </c>
      <c r="E6089" s="647"/>
      <c r="F6089" s="462">
        <v>869000045573</v>
      </c>
      <c r="G6089" s="463" t="s">
        <v>3809</v>
      </c>
      <c r="H6089" s="535">
        <v>278400</v>
      </c>
      <c r="I6089" s="464">
        <v>278400</v>
      </c>
      <c r="J6089" s="463" t="s">
        <v>3377</v>
      </c>
      <c r="K6089" s="465" t="s">
        <v>1709</v>
      </c>
      <c r="L6089" s="494">
        <v>31</v>
      </c>
      <c r="P6089" s="271"/>
      <c r="Q6089" s="271"/>
      <c r="R6089" s="271"/>
      <c r="S6089" s="271"/>
      <c r="T6089" s="271"/>
    </row>
    <row r="6090" spans="2:20" ht="15" hidden="1" customHeight="1">
      <c r="B6090" s="439"/>
      <c r="C6090" s="467" t="s">
        <v>1731</v>
      </c>
      <c r="D6090" s="461" t="s">
        <v>3810</v>
      </c>
      <c r="E6090" s="647"/>
      <c r="F6090" s="462">
        <v>869000045576</v>
      </c>
      <c r="G6090" s="463" t="s">
        <v>3811</v>
      </c>
      <c r="H6090" s="535">
        <v>1487383</v>
      </c>
      <c r="I6090" s="464">
        <v>1487383</v>
      </c>
      <c r="J6090" s="463" t="s">
        <v>3377</v>
      </c>
      <c r="K6090" s="465" t="s">
        <v>1709</v>
      </c>
      <c r="L6090" s="494">
        <v>400</v>
      </c>
      <c r="P6090" s="271"/>
      <c r="Q6090" s="271"/>
      <c r="R6090" s="271"/>
      <c r="S6090" s="271"/>
      <c r="T6090" s="271"/>
    </row>
    <row r="6091" spans="2:20" ht="15" hidden="1" customHeight="1">
      <c r="B6091" s="439"/>
      <c r="C6091" s="467" t="s">
        <v>1731</v>
      </c>
      <c r="D6091" s="461" t="s">
        <v>3812</v>
      </c>
      <c r="E6091" s="647"/>
      <c r="F6091" s="462">
        <v>165500132359</v>
      </c>
      <c r="G6091" s="463" t="s">
        <v>3813</v>
      </c>
      <c r="H6091" s="535">
        <v>2132925</v>
      </c>
      <c r="I6091" s="464">
        <v>660191.06000000006</v>
      </c>
      <c r="J6091" s="463" t="s">
        <v>3377</v>
      </c>
      <c r="K6091" s="465" t="s">
        <v>1707</v>
      </c>
      <c r="L6091" s="494">
        <v>65</v>
      </c>
      <c r="P6091" s="271"/>
      <c r="Q6091" s="271"/>
      <c r="R6091" s="271"/>
      <c r="S6091" s="271"/>
      <c r="T6091" s="271"/>
    </row>
    <row r="6092" spans="2:20" ht="15" hidden="1" customHeight="1">
      <c r="B6092" s="439"/>
      <c r="C6092" s="467" t="s">
        <v>1731</v>
      </c>
      <c r="D6092" s="461" t="s">
        <v>3814</v>
      </c>
      <c r="E6092" s="647"/>
      <c r="F6092" s="462">
        <v>165500132361</v>
      </c>
      <c r="G6092" s="463" t="s">
        <v>3815</v>
      </c>
      <c r="H6092" s="535">
        <v>5520455.0099999998</v>
      </c>
      <c r="I6092" s="464">
        <v>1708712.26</v>
      </c>
      <c r="J6092" s="463" t="s">
        <v>3377</v>
      </c>
      <c r="K6092" s="465" t="s">
        <v>1707</v>
      </c>
      <c r="L6092" s="494">
        <v>75</v>
      </c>
      <c r="P6092" s="271"/>
      <c r="Q6092" s="271"/>
      <c r="R6092" s="271"/>
      <c r="S6092" s="271"/>
      <c r="T6092" s="271"/>
    </row>
    <row r="6093" spans="2:20" ht="15" hidden="1" customHeight="1">
      <c r="B6093" s="439"/>
      <c r="C6093" s="467" t="s">
        <v>1731</v>
      </c>
      <c r="D6093" s="461" t="s">
        <v>3816</v>
      </c>
      <c r="E6093" s="647"/>
      <c r="F6093" s="462">
        <v>166500002727</v>
      </c>
      <c r="G6093" s="463" t="s">
        <v>3817</v>
      </c>
      <c r="H6093" s="535">
        <v>3306000</v>
      </c>
      <c r="I6093" s="464">
        <v>1720201.82</v>
      </c>
      <c r="J6093" s="463" t="s">
        <v>3377</v>
      </c>
      <c r="K6093" s="465" t="s">
        <v>1707</v>
      </c>
      <c r="L6093" s="494">
        <v>100</v>
      </c>
      <c r="P6093" s="271"/>
      <c r="Q6093" s="271"/>
      <c r="R6093" s="271"/>
      <c r="S6093" s="271"/>
      <c r="T6093" s="271"/>
    </row>
    <row r="6094" spans="2:20" ht="15" hidden="1" customHeight="1">
      <c r="B6094" s="439"/>
      <c r="C6094" s="467" t="s">
        <v>1731</v>
      </c>
      <c r="D6094" s="461" t="s">
        <v>3818</v>
      </c>
      <c r="E6094" s="647"/>
      <c r="F6094" s="462">
        <v>869000004090</v>
      </c>
      <c r="G6094" s="463" t="s">
        <v>3819</v>
      </c>
      <c r="H6094" s="535">
        <v>255200</v>
      </c>
      <c r="I6094" s="464">
        <v>255200</v>
      </c>
      <c r="J6094" s="463" t="s">
        <v>3377</v>
      </c>
      <c r="K6094" s="465" t="s">
        <v>1707</v>
      </c>
      <c r="L6094" s="494">
        <v>10</v>
      </c>
      <c r="P6094" s="271"/>
      <c r="Q6094" s="271"/>
      <c r="R6094" s="271"/>
      <c r="S6094" s="271"/>
      <c r="T6094" s="271"/>
    </row>
    <row r="6095" spans="2:20" ht="15" hidden="1" customHeight="1">
      <c r="B6095" s="439"/>
      <c r="C6095" s="467" t="s">
        <v>1731</v>
      </c>
      <c r="D6095" s="461" t="s">
        <v>3818</v>
      </c>
      <c r="E6095" s="647"/>
      <c r="F6095" s="462">
        <v>869000004092</v>
      </c>
      <c r="G6095" s="463" t="s">
        <v>3820</v>
      </c>
      <c r="H6095" s="535">
        <v>255200</v>
      </c>
      <c r="I6095" s="464">
        <v>255200</v>
      </c>
      <c r="J6095" s="463" t="s">
        <v>3377</v>
      </c>
      <c r="K6095" s="465" t="s">
        <v>1707</v>
      </c>
      <c r="L6095" s="494">
        <v>10</v>
      </c>
      <c r="P6095" s="271"/>
      <c r="Q6095" s="271"/>
      <c r="R6095" s="271"/>
      <c r="S6095" s="271"/>
      <c r="T6095" s="271"/>
    </row>
    <row r="6096" spans="2:20" ht="15" hidden="1" customHeight="1">
      <c r="B6096" s="439"/>
      <c r="C6096" s="467" t="s">
        <v>1731</v>
      </c>
      <c r="D6096" s="461" t="s">
        <v>3818</v>
      </c>
      <c r="E6096" s="647"/>
      <c r="F6096" s="462">
        <v>869000045546</v>
      </c>
      <c r="G6096" s="463" t="s">
        <v>3821</v>
      </c>
      <c r="H6096" s="535">
        <v>255200</v>
      </c>
      <c r="I6096" s="464">
        <v>255200</v>
      </c>
      <c r="J6096" s="463" t="s">
        <v>3377</v>
      </c>
      <c r="K6096" s="465" t="s">
        <v>1707</v>
      </c>
      <c r="L6096" s="494">
        <v>10</v>
      </c>
      <c r="P6096" s="271"/>
      <c r="Q6096" s="271"/>
      <c r="R6096" s="271"/>
      <c r="S6096" s="271"/>
      <c r="T6096" s="271"/>
    </row>
    <row r="6097" spans="2:20" ht="15" hidden="1" customHeight="1">
      <c r="B6097" s="439"/>
      <c r="C6097" s="467" t="s">
        <v>1731</v>
      </c>
      <c r="D6097" s="461" t="s">
        <v>3818</v>
      </c>
      <c r="E6097" s="647"/>
      <c r="F6097" s="462">
        <v>869000045548</v>
      </c>
      <c r="G6097" s="463" t="s">
        <v>3822</v>
      </c>
      <c r="H6097" s="535">
        <v>255200</v>
      </c>
      <c r="I6097" s="464">
        <v>255200</v>
      </c>
      <c r="J6097" s="463" t="s">
        <v>3377</v>
      </c>
      <c r="K6097" s="465" t="s">
        <v>1707</v>
      </c>
      <c r="L6097" s="494">
        <v>10</v>
      </c>
      <c r="P6097" s="271"/>
      <c r="Q6097" s="271"/>
      <c r="R6097" s="271"/>
      <c r="S6097" s="271"/>
      <c r="T6097" s="271"/>
    </row>
    <row r="6098" spans="2:20" ht="15" hidden="1" customHeight="1">
      <c r="B6098" s="439"/>
      <c r="C6098" s="467" t="s">
        <v>1731</v>
      </c>
      <c r="D6098" s="461" t="s">
        <v>3818</v>
      </c>
      <c r="E6098" s="647"/>
      <c r="F6098" s="462">
        <v>869000045549</v>
      </c>
      <c r="G6098" s="463" t="s">
        <v>3823</v>
      </c>
      <c r="H6098" s="535">
        <v>255200</v>
      </c>
      <c r="I6098" s="464">
        <v>255200</v>
      </c>
      <c r="J6098" s="463" t="s">
        <v>3377</v>
      </c>
      <c r="K6098" s="465" t="s">
        <v>1707</v>
      </c>
      <c r="L6098" s="494">
        <v>10</v>
      </c>
      <c r="P6098" s="271"/>
      <c r="Q6098" s="271"/>
      <c r="R6098" s="271"/>
      <c r="S6098" s="271"/>
      <c r="T6098" s="271"/>
    </row>
    <row r="6099" spans="2:20" ht="15" hidden="1" customHeight="1">
      <c r="B6099" s="439"/>
      <c r="C6099" s="467" t="s">
        <v>1731</v>
      </c>
      <c r="D6099" s="461" t="s">
        <v>3818</v>
      </c>
      <c r="E6099" s="647"/>
      <c r="F6099" s="462">
        <v>869000045550</v>
      </c>
      <c r="G6099" s="463" t="s">
        <v>3824</v>
      </c>
      <c r="H6099" s="535">
        <v>255200</v>
      </c>
      <c r="I6099" s="464">
        <v>255200</v>
      </c>
      <c r="J6099" s="463" t="s">
        <v>3377</v>
      </c>
      <c r="K6099" s="465" t="s">
        <v>1707</v>
      </c>
      <c r="L6099" s="494">
        <v>10</v>
      </c>
      <c r="P6099" s="271"/>
      <c r="Q6099" s="271"/>
      <c r="R6099" s="271"/>
      <c r="S6099" s="271"/>
      <c r="T6099" s="271"/>
    </row>
    <row r="6100" spans="2:20" ht="15" hidden="1" customHeight="1">
      <c r="B6100" s="439"/>
      <c r="C6100" s="467" t="s">
        <v>1731</v>
      </c>
      <c r="D6100" s="461" t="s">
        <v>3818</v>
      </c>
      <c r="E6100" s="647"/>
      <c r="F6100" s="462">
        <v>869000045552</v>
      </c>
      <c r="G6100" s="463" t="s">
        <v>3825</v>
      </c>
      <c r="H6100" s="535">
        <v>255200</v>
      </c>
      <c r="I6100" s="464">
        <v>255200</v>
      </c>
      <c r="J6100" s="463" t="s">
        <v>3377</v>
      </c>
      <c r="K6100" s="465" t="s">
        <v>1707</v>
      </c>
      <c r="L6100" s="494">
        <v>10</v>
      </c>
      <c r="P6100" s="271"/>
      <c r="Q6100" s="271"/>
      <c r="R6100" s="271"/>
      <c r="S6100" s="271"/>
      <c r="T6100" s="271"/>
    </row>
    <row r="6101" spans="2:20" ht="15" hidden="1" customHeight="1">
      <c r="B6101" s="439"/>
      <c r="C6101" s="467" t="s">
        <v>1731</v>
      </c>
      <c r="D6101" s="461" t="s">
        <v>3826</v>
      </c>
      <c r="E6101" s="647"/>
      <c r="F6101" s="462">
        <v>869000045553</v>
      </c>
      <c r="G6101" s="463" t="s">
        <v>3827</v>
      </c>
      <c r="H6101" s="535">
        <v>255200</v>
      </c>
      <c r="I6101" s="464">
        <v>255200</v>
      </c>
      <c r="J6101" s="463" t="s">
        <v>3377</v>
      </c>
      <c r="K6101" s="465" t="s">
        <v>1707</v>
      </c>
      <c r="L6101" s="494">
        <v>300</v>
      </c>
      <c r="P6101" s="271"/>
      <c r="Q6101" s="271"/>
      <c r="R6101" s="271"/>
      <c r="S6101" s="271"/>
      <c r="T6101" s="271"/>
    </row>
    <row r="6102" spans="2:20" ht="15" hidden="1" customHeight="1">
      <c r="B6102" s="439"/>
      <c r="C6102" s="467" t="s">
        <v>1731</v>
      </c>
      <c r="D6102" s="461" t="s">
        <v>3818</v>
      </c>
      <c r="E6102" s="647"/>
      <c r="F6102" s="462">
        <v>869000045554</v>
      </c>
      <c r="G6102" s="463" t="s">
        <v>3828</v>
      </c>
      <c r="H6102" s="535">
        <v>255200</v>
      </c>
      <c r="I6102" s="464">
        <v>255200</v>
      </c>
      <c r="J6102" s="463" t="s">
        <v>3377</v>
      </c>
      <c r="K6102" s="465" t="s">
        <v>1707</v>
      </c>
      <c r="L6102" s="494">
        <v>10</v>
      </c>
      <c r="P6102" s="271"/>
      <c r="Q6102" s="271"/>
      <c r="R6102" s="271"/>
      <c r="S6102" s="271"/>
      <c r="T6102" s="271"/>
    </row>
    <row r="6103" spans="2:20" ht="15" hidden="1" customHeight="1">
      <c r="B6103" s="439"/>
      <c r="C6103" s="467" t="s">
        <v>1731</v>
      </c>
      <c r="D6103" s="461" t="s">
        <v>3818</v>
      </c>
      <c r="E6103" s="647"/>
      <c r="F6103" s="462">
        <v>869000045555</v>
      </c>
      <c r="G6103" s="463" t="s">
        <v>3829</v>
      </c>
      <c r="H6103" s="535">
        <v>255200</v>
      </c>
      <c r="I6103" s="464">
        <v>255200</v>
      </c>
      <c r="J6103" s="463" t="s">
        <v>3377</v>
      </c>
      <c r="K6103" s="465" t="s">
        <v>1707</v>
      </c>
      <c r="L6103" s="494">
        <v>10</v>
      </c>
      <c r="P6103" s="271"/>
      <c r="Q6103" s="271"/>
      <c r="R6103" s="271"/>
      <c r="S6103" s="271"/>
      <c r="T6103" s="271"/>
    </row>
    <row r="6104" spans="2:20" ht="15" hidden="1" customHeight="1">
      <c r="B6104" s="439"/>
      <c r="C6104" s="467" t="s">
        <v>1731</v>
      </c>
      <c r="D6104" s="461" t="s">
        <v>3818</v>
      </c>
      <c r="E6104" s="647"/>
      <c r="F6104" s="462">
        <v>869000045556</v>
      </c>
      <c r="G6104" s="463" t="s">
        <v>3830</v>
      </c>
      <c r="H6104" s="535">
        <v>255200</v>
      </c>
      <c r="I6104" s="464">
        <v>255200</v>
      </c>
      <c r="J6104" s="463" t="s">
        <v>3377</v>
      </c>
      <c r="K6104" s="465" t="s">
        <v>1707</v>
      </c>
      <c r="L6104" s="494">
        <v>10</v>
      </c>
      <c r="P6104" s="271"/>
      <c r="Q6104" s="271"/>
      <c r="R6104" s="271"/>
      <c r="S6104" s="271"/>
      <c r="T6104" s="271"/>
    </row>
    <row r="6105" spans="2:20" ht="15" hidden="1" customHeight="1">
      <c r="B6105" s="439"/>
      <c r="C6105" s="467" t="s">
        <v>1731</v>
      </c>
      <c r="D6105" s="461" t="s">
        <v>3818</v>
      </c>
      <c r="E6105" s="647"/>
      <c r="F6105" s="462">
        <v>869000045557</v>
      </c>
      <c r="G6105" s="463" t="s">
        <v>3831</v>
      </c>
      <c r="H6105" s="535">
        <v>255200</v>
      </c>
      <c r="I6105" s="464">
        <v>255200</v>
      </c>
      <c r="J6105" s="463" t="s">
        <v>3377</v>
      </c>
      <c r="K6105" s="465" t="s">
        <v>1707</v>
      </c>
      <c r="L6105" s="494">
        <v>10</v>
      </c>
      <c r="P6105" s="271"/>
      <c r="Q6105" s="271"/>
      <c r="R6105" s="271"/>
      <c r="S6105" s="271"/>
      <c r="T6105" s="271"/>
    </row>
    <row r="6106" spans="2:20" ht="15" hidden="1" customHeight="1">
      <c r="B6106" s="439"/>
      <c r="C6106" s="467" t="s">
        <v>1731</v>
      </c>
      <c r="D6106" s="461" t="s">
        <v>3818</v>
      </c>
      <c r="E6106" s="647"/>
      <c r="F6106" s="462">
        <v>869000045558</v>
      </c>
      <c r="G6106" s="463" t="s">
        <v>3832</v>
      </c>
      <c r="H6106" s="535">
        <v>255200</v>
      </c>
      <c r="I6106" s="464">
        <v>255200</v>
      </c>
      <c r="J6106" s="463" t="s">
        <v>3377</v>
      </c>
      <c r="K6106" s="465" t="s">
        <v>1707</v>
      </c>
      <c r="L6106" s="494">
        <v>10</v>
      </c>
      <c r="P6106" s="271"/>
      <c r="Q6106" s="271"/>
      <c r="R6106" s="271"/>
      <c r="S6106" s="271"/>
      <c r="T6106" s="271"/>
    </row>
    <row r="6107" spans="2:20" ht="15" hidden="1" customHeight="1">
      <c r="B6107" s="439"/>
      <c r="C6107" s="467" t="s">
        <v>1731</v>
      </c>
      <c r="D6107" s="461" t="s">
        <v>3818</v>
      </c>
      <c r="E6107" s="647"/>
      <c r="F6107" s="462">
        <v>869000045559</v>
      </c>
      <c r="G6107" s="463" t="s">
        <v>3833</v>
      </c>
      <c r="H6107" s="535">
        <v>255200</v>
      </c>
      <c r="I6107" s="464">
        <v>255200</v>
      </c>
      <c r="J6107" s="463" t="s">
        <v>3377</v>
      </c>
      <c r="K6107" s="465" t="s">
        <v>1707</v>
      </c>
      <c r="L6107" s="494">
        <v>10</v>
      </c>
      <c r="P6107" s="271"/>
      <c r="Q6107" s="271"/>
      <c r="R6107" s="271"/>
      <c r="S6107" s="271"/>
      <c r="T6107" s="271"/>
    </row>
    <row r="6108" spans="2:20" ht="15" hidden="1" customHeight="1">
      <c r="B6108" s="439"/>
      <c r="C6108" s="467" t="s">
        <v>1731</v>
      </c>
      <c r="D6108" s="461" t="s">
        <v>3818</v>
      </c>
      <c r="E6108" s="647"/>
      <c r="F6108" s="462">
        <v>869000045560</v>
      </c>
      <c r="G6108" s="463" t="s">
        <v>3834</v>
      </c>
      <c r="H6108" s="535">
        <v>255200</v>
      </c>
      <c r="I6108" s="464">
        <v>255200</v>
      </c>
      <c r="J6108" s="463" t="s">
        <v>3377</v>
      </c>
      <c r="K6108" s="465" t="s">
        <v>1707</v>
      </c>
      <c r="L6108" s="494">
        <v>10</v>
      </c>
      <c r="P6108" s="271"/>
      <c r="Q6108" s="271"/>
      <c r="R6108" s="271"/>
      <c r="S6108" s="271"/>
      <c r="T6108" s="271"/>
    </row>
    <row r="6109" spans="2:20" ht="15" hidden="1" customHeight="1">
      <c r="B6109" s="439"/>
      <c r="C6109" s="467" t="s">
        <v>1731</v>
      </c>
      <c r="D6109" s="461" t="s">
        <v>3818</v>
      </c>
      <c r="E6109" s="647"/>
      <c r="F6109" s="462">
        <v>869000045561</v>
      </c>
      <c r="G6109" s="463" t="s">
        <v>3835</v>
      </c>
      <c r="H6109" s="535">
        <v>255200</v>
      </c>
      <c r="I6109" s="464">
        <v>255200</v>
      </c>
      <c r="J6109" s="463" t="s">
        <v>3377</v>
      </c>
      <c r="K6109" s="465" t="s">
        <v>1707</v>
      </c>
      <c r="L6109" s="494">
        <v>10</v>
      </c>
      <c r="P6109" s="271"/>
      <c r="Q6109" s="271"/>
      <c r="R6109" s="271"/>
      <c r="S6109" s="271"/>
      <c r="T6109" s="271"/>
    </row>
    <row r="6110" spans="2:20" ht="15" hidden="1" customHeight="1">
      <c r="B6110" s="439"/>
      <c r="C6110" s="467" t="s">
        <v>1731</v>
      </c>
      <c r="D6110" s="461" t="s">
        <v>3818</v>
      </c>
      <c r="E6110" s="647"/>
      <c r="F6110" s="462">
        <v>869000045562</v>
      </c>
      <c r="G6110" s="463" t="s">
        <v>3836</v>
      </c>
      <c r="H6110" s="535">
        <v>255200</v>
      </c>
      <c r="I6110" s="464">
        <v>255200</v>
      </c>
      <c r="J6110" s="463" t="s">
        <v>3377</v>
      </c>
      <c r="K6110" s="465" t="s">
        <v>1707</v>
      </c>
      <c r="L6110" s="494">
        <v>10</v>
      </c>
      <c r="P6110" s="271"/>
      <c r="Q6110" s="271"/>
      <c r="R6110" s="271"/>
      <c r="S6110" s="271"/>
      <c r="T6110" s="271"/>
    </row>
    <row r="6111" spans="2:20" ht="15" hidden="1" customHeight="1">
      <c r="B6111" s="439"/>
      <c r="C6111" s="467" t="s">
        <v>1731</v>
      </c>
      <c r="D6111" s="461" t="s">
        <v>3818</v>
      </c>
      <c r="E6111" s="647"/>
      <c r="F6111" s="462">
        <v>869000045563</v>
      </c>
      <c r="G6111" s="463" t="s">
        <v>3837</v>
      </c>
      <c r="H6111" s="535">
        <v>255200</v>
      </c>
      <c r="I6111" s="464">
        <v>255200</v>
      </c>
      <c r="J6111" s="463" t="s">
        <v>3377</v>
      </c>
      <c r="K6111" s="465" t="s">
        <v>1707</v>
      </c>
      <c r="L6111" s="494">
        <v>10</v>
      </c>
      <c r="P6111" s="271"/>
      <c r="Q6111" s="271"/>
      <c r="R6111" s="271"/>
      <c r="S6111" s="271"/>
      <c r="T6111" s="271"/>
    </row>
    <row r="6112" spans="2:20" ht="15" hidden="1" customHeight="1">
      <c r="B6112" s="439"/>
      <c r="C6112" s="467" t="s">
        <v>1731</v>
      </c>
      <c r="D6112" s="461" t="s">
        <v>3818</v>
      </c>
      <c r="E6112" s="647"/>
      <c r="F6112" s="462">
        <v>869000045564</v>
      </c>
      <c r="G6112" s="463" t="s">
        <v>3838</v>
      </c>
      <c r="H6112" s="535">
        <v>255200</v>
      </c>
      <c r="I6112" s="464">
        <v>255200</v>
      </c>
      <c r="J6112" s="463" t="s">
        <v>3377</v>
      </c>
      <c r="K6112" s="465" t="s">
        <v>1707</v>
      </c>
      <c r="L6112" s="494">
        <v>10</v>
      </c>
      <c r="P6112" s="271"/>
      <c r="Q6112" s="271"/>
      <c r="R6112" s="271"/>
      <c r="S6112" s="271"/>
      <c r="T6112" s="271"/>
    </row>
    <row r="6113" spans="2:20" ht="15" hidden="1" customHeight="1">
      <c r="B6113" s="439"/>
      <c r="C6113" s="467" t="s">
        <v>1731</v>
      </c>
      <c r="D6113" s="461" t="s">
        <v>3818</v>
      </c>
      <c r="E6113" s="647"/>
      <c r="F6113" s="462">
        <v>869000045565</v>
      </c>
      <c r="G6113" s="463" t="s">
        <v>3839</v>
      </c>
      <c r="H6113" s="535">
        <v>255200</v>
      </c>
      <c r="I6113" s="464">
        <v>255200</v>
      </c>
      <c r="J6113" s="463" t="s">
        <v>3377</v>
      </c>
      <c r="K6113" s="465" t="s">
        <v>1707</v>
      </c>
      <c r="L6113" s="494">
        <v>10</v>
      </c>
      <c r="P6113" s="271"/>
      <c r="Q6113" s="271"/>
      <c r="R6113" s="271"/>
      <c r="S6113" s="271"/>
      <c r="T6113" s="271"/>
    </row>
    <row r="6114" spans="2:20" ht="15" hidden="1" customHeight="1">
      <c r="B6114" s="439"/>
      <c r="C6114" s="467" t="s">
        <v>1731</v>
      </c>
      <c r="D6114" s="461" t="s">
        <v>3818</v>
      </c>
      <c r="E6114" s="647"/>
      <c r="F6114" s="462">
        <v>869000045566</v>
      </c>
      <c r="G6114" s="463" t="s">
        <v>3840</v>
      </c>
      <c r="H6114" s="535">
        <v>255200</v>
      </c>
      <c r="I6114" s="464">
        <v>255200</v>
      </c>
      <c r="J6114" s="463" t="s">
        <v>3377</v>
      </c>
      <c r="K6114" s="465" t="s">
        <v>1707</v>
      </c>
      <c r="L6114" s="494">
        <v>10</v>
      </c>
      <c r="P6114" s="271"/>
      <c r="Q6114" s="271"/>
      <c r="R6114" s="271"/>
      <c r="S6114" s="271"/>
      <c r="T6114" s="271"/>
    </row>
    <row r="6115" spans="2:20" ht="15" hidden="1" customHeight="1">
      <c r="B6115" s="439"/>
      <c r="C6115" s="467" t="s">
        <v>1731</v>
      </c>
      <c r="D6115" s="461" t="s">
        <v>3818</v>
      </c>
      <c r="E6115" s="647"/>
      <c r="F6115" s="462">
        <v>869000045567</v>
      </c>
      <c r="G6115" s="463" t="s">
        <v>3841</v>
      </c>
      <c r="H6115" s="535">
        <v>255200</v>
      </c>
      <c r="I6115" s="464">
        <v>255200</v>
      </c>
      <c r="J6115" s="463" t="s">
        <v>3377</v>
      </c>
      <c r="K6115" s="465" t="s">
        <v>1707</v>
      </c>
      <c r="L6115" s="494">
        <v>10</v>
      </c>
      <c r="P6115" s="271"/>
      <c r="Q6115" s="271"/>
      <c r="R6115" s="271"/>
      <c r="S6115" s="271"/>
      <c r="T6115" s="271"/>
    </row>
    <row r="6116" spans="2:20" ht="15" hidden="1" customHeight="1">
      <c r="B6116" s="439"/>
      <c r="C6116" s="467" t="s">
        <v>1731</v>
      </c>
      <c r="D6116" s="461" t="s">
        <v>3818</v>
      </c>
      <c r="E6116" s="647"/>
      <c r="F6116" s="462">
        <v>869000045568</v>
      </c>
      <c r="G6116" s="463" t="s">
        <v>3842</v>
      </c>
      <c r="H6116" s="535">
        <v>255200</v>
      </c>
      <c r="I6116" s="464">
        <v>255200</v>
      </c>
      <c r="J6116" s="463" t="s">
        <v>3377</v>
      </c>
      <c r="K6116" s="465" t="s">
        <v>1707</v>
      </c>
      <c r="L6116" s="494">
        <v>10</v>
      </c>
      <c r="P6116" s="271"/>
      <c r="Q6116" s="271"/>
      <c r="R6116" s="271"/>
      <c r="S6116" s="271"/>
      <c r="T6116" s="271"/>
    </row>
    <row r="6117" spans="2:20" ht="15" hidden="1" customHeight="1">
      <c r="B6117" s="439"/>
      <c r="C6117" s="467" t="s">
        <v>1731</v>
      </c>
      <c r="D6117" s="461" t="s">
        <v>3843</v>
      </c>
      <c r="E6117" s="647"/>
      <c r="F6117" s="462">
        <v>869000003627</v>
      </c>
      <c r="G6117" s="463" t="s">
        <v>3844</v>
      </c>
      <c r="H6117" s="535">
        <v>157755</v>
      </c>
      <c r="I6117" s="464">
        <v>157755</v>
      </c>
      <c r="J6117" s="463" t="s">
        <v>3377</v>
      </c>
      <c r="K6117" s="465" t="s">
        <v>3577</v>
      </c>
      <c r="L6117" s="494">
        <v>19.399999999999999</v>
      </c>
      <c r="P6117" s="271"/>
      <c r="Q6117" s="271"/>
      <c r="R6117" s="271"/>
      <c r="S6117" s="271"/>
      <c r="T6117" s="271"/>
    </row>
    <row r="6118" spans="2:20" ht="15" hidden="1" customHeight="1">
      <c r="B6118" s="439"/>
      <c r="C6118" s="467" t="s">
        <v>1731</v>
      </c>
      <c r="D6118" s="461" t="s">
        <v>3843</v>
      </c>
      <c r="E6118" s="647"/>
      <c r="F6118" s="462">
        <v>869000003629</v>
      </c>
      <c r="G6118" s="463" t="s">
        <v>3845</v>
      </c>
      <c r="H6118" s="535">
        <v>157755</v>
      </c>
      <c r="I6118" s="464">
        <v>157755</v>
      </c>
      <c r="J6118" s="463" t="s">
        <v>3377</v>
      </c>
      <c r="K6118" s="465" t="s">
        <v>3577</v>
      </c>
      <c r="L6118" s="494">
        <v>19.399999999999999</v>
      </c>
      <c r="P6118" s="271"/>
      <c r="Q6118" s="271"/>
      <c r="R6118" s="271"/>
      <c r="S6118" s="271"/>
      <c r="T6118" s="271"/>
    </row>
    <row r="6119" spans="2:20" ht="15" hidden="1" customHeight="1">
      <c r="B6119" s="439"/>
      <c r="C6119" s="467" t="s">
        <v>1731</v>
      </c>
      <c r="D6119" s="461" t="s">
        <v>3843</v>
      </c>
      <c r="E6119" s="647"/>
      <c r="F6119" s="462">
        <v>869000003631</v>
      </c>
      <c r="G6119" s="463" t="s">
        <v>3846</v>
      </c>
      <c r="H6119" s="535">
        <v>157755</v>
      </c>
      <c r="I6119" s="464">
        <v>157755</v>
      </c>
      <c r="J6119" s="463" t="s">
        <v>3377</v>
      </c>
      <c r="K6119" s="465" t="s">
        <v>3577</v>
      </c>
      <c r="L6119" s="494">
        <v>19.399999999999999</v>
      </c>
      <c r="P6119" s="271"/>
      <c r="Q6119" s="271"/>
      <c r="R6119" s="271"/>
      <c r="S6119" s="271"/>
      <c r="T6119" s="271"/>
    </row>
    <row r="6120" spans="2:20" ht="15" hidden="1" customHeight="1">
      <c r="B6120" s="439"/>
      <c r="C6120" s="467" t="s">
        <v>1731</v>
      </c>
      <c r="D6120" s="461" t="s">
        <v>3843</v>
      </c>
      <c r="E6120" s="647"/>
      <c r="F6120" s="462">
        <v>869000003632</v>
      </c>
      <c r="G6120" s="463" t="s">
        <v>3847</v>
      </c>
      <c r="H6120" s="535">
        <v>157755</v>
      </c>
      <c r="I6120" s="464">
        <v>157755</v>
      </c>
      <c r="J6120" s="463" t="s">
        <v>3377</v>
      </c>
      <c r="K6120" s="465" t="s">
        <v>3577</v>
      </c>
      <c r="L6120" s="494">
        <v>19.399999999999999</v>
      </c>
      <c r="P6120" s="271"/>
      <c r="Q6120" s="271"/>
      <c r="R6120" s="271"/>
      <c r="S6120" s="271"/>
      <c r="T6120" s="271"/>
    </row>
    <row r="6121" spans="2:20" ht="15" hidden="1" customHeight="1">
      <c r="B6121" s="439"/>
      <c r="C6121" s="467" t="s">
        <v>1731</v>
      </c>
      <c r="D6121" s="461" t="s">
        <v>3843</v>
      </c>
      <c r="E6121" s="647"/>
      <c r="F6121" s="462">
        <v>869000003634</v>
      </c>
      <c r="G6121" s="463" t="s">
        <v>3848</v>
      </c>
      <c r="H6121" s="535">
        <v>157755</v>
      </c>
      <c r="I6121" s="464">
        <v>157755</v>
      </c>
      <c r="J6121" s="463" t="s">
        <v>3377</v>
      </c>
      <c r="K6121" s="465" t="s">
        <v>3577</v>
      </c>
      <c r="L6121" s="494">
        <v>19.399999999999999</v>
      </c>
      <c r="P6121" s="271"/>
      <c r="Q6121" s="271"/>
      <c r="R6121" s="271"/>
      <c r="S6121" s="271"/>
      <c r="T6121" s="271"/>
    </row>
    <row r="6122" spans="2:20" ht="15" hidden="1" customHeight="1">
      <c r="B6122" s="439"/>
      <c r="C6122" s="467" t="s">
        <v>1731</v>
      </c>
      <c r="D6122" s="461" t="s">
        <v>3843</v>
      </c>
      <c r="E6122" s="647"/>
      <c r="F6122" s="462">
        <v>869000003636</v>
      </c>
      <c r="G6122" s="463" t="s">
        <v>3849</v>
      </c>
      <c r="H6122" s="535">
        <v>157755</v>
      </c>
      <c r="I6122" s="464">
        <v>157755</v>
      </c>
      <c r="J6122" s="463" t="s">
        <v>3377</v>
      </c>
      <c r="K6122" s="465" t="s">
        <v>3577</v>
      </c>
      <c r="L6122" s="494">
        <v>19.399999999999999</v>
      </c>
      <c r="P6122" s="271"/>
      <c r="Q6122" s="271"/>
      <c r="R6122" s="271"/>
      <c r="S6122" s="271"/>
      <c r="T6122" s="271"/>
    </row>
    <row r="6123" spans="2:20" ht="15" hidden="1" customHeight="1">
      <c r="B6123" s="439"/>
      <c r="C6123" s="467" t="s">
        <v>1731</v>
      </c>
      <c r="D6123" s="461" t="s">
        <v>3843</v>
      </c>
      <c r="E6123" s="647"/>
      <c r="F6123" s="462">
        <v>869000004125</v>
      </c>
      <c r="G6123" s="463" t="s">
        <v>3850</v>
      </c>
      <c r="H6123" s="535">
        <v>157755</v>
      </c>
      <c r="I6123" s="464">
        <v>157755</v>
      </c>
      <c r="J6123" s="463" t="s">
        <v>3377</v>
      </c>
      <c r="K6123" s="465" t="s">
        <v>3577</v>
      </c>
      <c r="L6123" s="494">
        <v>19.399999999999999</v>
      </c>
      <c r="P6123" s="271"/>
      <c r="Q6123" s="271"/>
      <c r="R6123" s="271"/>
      <c r="S6123" s="271"/>
      <c r="T6123" s="271"/>
    </row>
    <row r="6124" spans="2:20" ht="15" hidden="1" customHeight="1">
      <c r="B6124" s="439"/>
      <c r="C6124" s="467" t="s">
        <v>1731</v>
      </c>
      <c r="D6124" s="461" t="s">
        <v>3851</v>
      </c>
      <c r="E6124" s="647"/>
      <c r="F6124" s="462">
        <v>869000004254</v>
      </c>
      <c r="G6124" s="463" t="s">
        <v>3852</v>
      </c>
      <c r="H6124" s="535">
        <v>69600</v>
      </c>
      <c r="I6124" s="464">
        <v>69600</v>
      </c>
      <c r="J6124" s="463" t="s">
        <v>3377</v>
      </c>
      <c r="K6124" s="465" t="s">
        <v>3577</v>
      </c>
      <c r="L6124" s="494">
        <v>19.399999999999999</v>
      </c>
      <c r="P6124" s="271"/>
      <c r="Q6124" s="271"/>
      <c r="R6124" s="271"/>
      <c r="S6124" s="271"/>
      <c r="T6124" s="271"/>
    </row>
    <row r="6125" spans="2:20" ht="15" hidden="1" customHeight="1">
      <c r="B6125" s="439"/>
      <c r="C6125" s="467" t="s">
        <v>1731</v>
      </c>
      <c r="D6125" s="461" t="s">
        <v>3851</v>
      </c>
      <c r="E6125" s="647"/>
      <c r="F6125" s="462">
        <v>869000004255</v>
      </c>
      <c r="G6125" s="463" t="s">
        <v>3853</v>
      </c>
      <c r="H6125" s="535">
        <v>69600</v>
      </c>
      <c r="I6125" s="464">
        <v>69600</v>
      </c>
      <c r="J6125" s="463" t="s">
        <v>3377</v>
      </c>
      <c r="K6125" s="465" t="s">
        <v>3577</v>
      </c>
      <c r="L6125" s="494">
        <v>19.399999999999999</v>
      </c>
      <c r="P6125" s="271"/>
      <c r="Q6125" s="271"/>
      <c r="R6125" s="271"/>
      <c r="S6125" s="271"/>
      <c r="T6125" s="271"/>
    </row>
    <row r="6126" spans="2:20" ht="15" hidden="1" customHeight="1">
      <c r="B6126" s="439"/>
      <c r="C6126" s="467" t="s">
        <v>1731</v>
      </c>
      <c r="D6126" s="461" t="s">
        <v>3854</v>
      </c>
      <c r="E6126" s="647"/>
      <c r="F6126" s="462">
        <v>869000004313</v>
      </c>
      <c r="G6126" s="463" t="s">
        <v>3855</v>
      </c>
      <c r="H6126" s="535">
        <v>187474</v>
      </c>
      <c r="I6126" s="464">
        <v>187474</v>
      </c>
      <c r="J6126" s="463" t="s">
        <v>3377</v>
      </c>
      <c r="K6126" s="465" t="s">
        <v>3577</v>
      </c>
      <c r="L6126" s="494">
        <v>19.399999999999999</v>
      </c>
      <c r="P6126" s="271"/>
      <c r="Q6126" s="271"/>
      <c r="R6126" s="271"/>
      <c r="S6126" s="271"/>
      <c r="T6126" s="271"/>
    </row>
    <row r="6127" spans="2:20" ht="15" hidden="1" customHeight="1">
      <c r="B6127" s="439"/>
      <c r="C6127" s="467" t="s">
        <v>1731</v>
      </c>
      <c r="D6127" s="461" t="s">
        <v>3856</v>
      </c>
      <c r="E6127" s="647"/>
      <c r="F6127" s="462">
        <v>869000004313</v>
      </c>
      <c r="G6127" s="463" t="s">
        <v>3855</v>
      </c>
      <c r="H6127" s="535">
        <v>187474</v>
      </c>
      <c r="I6127" s="464">
        <v>187474</v>
      </c>
      <c r="J6127" s="463" t="s">
        <v>3377</v>
      </c>
      <c r="K6127" s="465" t="s">
        <v>3577</v>
      </c>
      <c r="L6127" s="494">
        <v>19.399999999999999</v>
      </c>
      <c r="P6127" s="271"/>
      <c r="Q6127" s="271"/>
      <c r="R6127" s="271"/>
      <c r="S6127" s="271"/>
      <c r="T6127" s="271"/>
    </row>
    <row r="6128" spans="2:20" ht="15" hidden="1" customHeight="1">
      <c r="B6128" s="439"/>
      <c r="C6128" s="467" t="s">
        <v>1731</v>
      </c>
      <c r="D6128" s="461" t="s">
        <v>3854</v>
      </c>
      <c r="E6128" s="647"/>
      <c r="F6128" s="462">
        <v>869000004316</v>
      </c>
      <c r="G6128" s="463" t="s">
        <v>3857</v>
      </c>
      <c r="H6128" s="535">
        <v>187474</v>
      </c>
      <c r="I6128" s="464">
        <v>187474</v>
      </c>
      <c r="J6128" s="463" t="s">
        <v>3377</v>
      </c>
      <c r="K6128" s="465" t="s">
        <v>3577</v>
      </c>
      <c r="L6128" s="494">
        <v>19.399999999999999</v>
      </c>
      <c r="P6128" s="271"/>
      <c r="Q6128" s="271"/>
      <c r="R6128" s="271"/>
      <c r="S6128" s="271"/>
      <c r="T6128" s="271"/>
    </row>
    <row r="6129" spans="2:20" ht="15" hidden="1" customHeight="1">
      <c r="B6129" s="439"/>
      <c r="C6129" s="467" t="s">
        <v>1731</v>
      </c>
      <c r="D6129" s="461" t="s">
        <v>3854</v>
      </c>
      <c r="E6129" s="647"/>
      <c r="F6129" s="462">
        <v>869000004382</v>
      </c>
      <c r="G6129" s="463" t="s">
        <v>3858</v>
      </c>
      <c r="H6129" s="535">
        <v>187474</v>
      </c>
      <c r="I6129" s="464">
        <v>187474</v>
      </c>
      <c r="J6129" s="463" t="s">
        <v>3377</v>
      </c>
      <c r="K6129" s="465" t="s">
        <v>3577</v>
      </c>
      <c r="L6129" s="494">
        <v>19.399999999999999</v>
      </c>
      <c r="P6129" s="271"/>
      <c r="Q6129" s="271"/>
      <c r="R6129" s="271"/>
      <c r="S6129" s="271"/>
      <c r="T6129" s="271"/>
    </row>
    <row r="6130" spans="2:20" ht="15" hidden="1" customHeight="1">
      <c r="B6130" s="439"/>
      <c r="C6130" s="467" t="s">
        <v>1731</v>
      </c>
      <c r="D6130" s="461" t="s">
        <v>3854</v>
      </c>
      <c r="E6130" s="647"/>
      <c r="F6130" s="462">
        <v>869000004383</v>
      </c>
      <c r="G6130" s="463" t="s">
        <v>3859</v>
      </c>
      <c r="H6130" s="535">
        <v>187474</v>
      </c>
      <c r="I6130" s="464">
        <v>187474</v>
      </c>
      <c r="J6130" s="463" t="s">
        <v>3377</v>
      </c>
      <c r="K6130" s="465" t="s">
        <v>3577</v>
      </c>
      <c r="L6130" s="494">
        <v>19.399999999999999</v>
      </c>
      <c r="P6130" s="271"/>
      <c r="Q6130" s="271"/>
      <c r="R6130" s="271"/>
      <c r="S6130" s="271"/>
      <c r="T6130" s="271"/>
    </row>
    <row r="6131" spans="2:20" ht="15" hidden="1" customHeight="1">
      <c r="B6131" s="439"/>
      <c r="C6131" s="467" t="s">
        <v>1731</v>
      </c>
      <c r="D6131" s="461" t="s">
        <v>3860</v>
      </c>
      <c r="E6131" s="647"/>
      <c r="F6131" s="462">
        <v>869000061695</v>
      </c>
      <c r="G6131" s="463" t="s">
        <v>3861</v>
      </c>
      <c r="H6131" s="535">
        <v>318182</v>
      </c>
      <c r="I6131" s="464">
        <v>318182</v>
      </c>
      <c r="J6131" s="463" t="s">
        <v>3377</v>
      </c>
      <c r="K6131" s="465" t="s">
        <v>3577</v>
      </c>
      <c r="L6131" s="494">
        <v>19.399999999999999</v>
      </c>
      <c r="P6131" s="271"/>
      <c r="Q6131" s="271"/>
      <c r="R6131" s="271"/>
      <c r="S6131" s="271"/>
      <c r="T6131" s="271"/>
    </row>
    <row r="6132" spans="2:20" ht="15" hidden="1" customHeight="1">
      <c r="B6132" s="439"/>
      <c r="C6132" s="467" t="s">
        <v>1731</v>
      </c>
      <c r="D6132" s="461" t="s">
        <v>3860</v>
      </c>
      <c r="E6132" s="647"/>
      <c r="F6132" s="462">
        <v>869000061696</v>
      </c>
      <c r="G6132" s="463" t="s">
        <v>3862</v>
      </c>
      <c r="H6132" s="535">
        <v>318182</v>
      </c>
      <c r="I6132" s="464">
        <v>318182</v>
      </c>
      <c r="J6132" s="463" t="s">
        <v>3377</v>
      </c>
      <c r="K6132" s="465" t="s">
        <v>3577</v>
      </c>
      <c r="L6132" s="494">
        <v>19.399999999999999</v>
      </c>
      <c r="P6132" s="271"/>
      <c r="Q6132" s="271"/>
      <c r="R6132" s="271"/>
      <c r="S6132" s="271"/>
      <c r="T6132" s="271"/>
    </row>
    <row r="6133" spans="2:20" ht="15" hidden="1" customHeight="1">
      <c r="B6133" s="439"/>
      <c r="C6133" s="467" t="s">
        <v>1731</v>
      </c>
      <c r="D6133" s="461" t="s">
        <v>3863</v>
      </c>
      <c r="E6133" s="647"/>
      <c r="F6133" s="462">
        <v>869000061702</v>
      </c>
      <c r="G6133" s="463" t="s">
        <v>3864</v>
      </c>
      <c r="H6133" s="535">
        <v>318182</v>
      </c>
      <c r="I6133" s="464">
        <v>318182</v>
      </c>
      <c r="J6133" s="463" t="s">
        <v>3377</v>
      </c>
      <c r="K6133" s="465" t="s">
        <v>3577</v>
      </c>
      <c r="L6133" s="494">
        <v>19.399999999999999</v>
      </c>
      <c r="P6133" s="271"/>
      <c r="Q6133" s="271"/>
      <c r="R6133" s="271"/>
      <c r="S6133" s="271"/>
      <c r="T6133" s="271"/>
    </row>
    <row r="6134" spans="2:20" ht="15" hidden="1" customHeight="1">
      <c r="B6134" s="439"/>
      <c r="C6134" s="467" t="s">
        <v>1731</v>
      </c>
      <c r="D6134" s="461" t="s">
        <v>3854</v>
      </c>
      <c r="E6134" s="647"/>
      <c r="F6134" s="462">
        <v>869000000506</v>
      </c>
      <c r="G6134" s="463" t="s">
        <v>3865</v>
      </c>
      <c r="H6134" s="535">
        <v>187474</v>
      </c>
      <c r="I6134" s="464">
        <v>187474</v>
      </c>
      <c r="J6134" s="463" t="s">
        <v>3377</v>
      </c>
      <c r="K6134" s="465" t="s">
        <v>3866</v>
      </c>
      <c r="L6134" s="494">
        <v>19.399999999999999</v>
      </c>
      <c r="P6134" s="271"/>
      <c r="Q6134" s="271"/>
      <c r="R6134" s="271"/>
      <c r="S6134" s="271"/>
      <c r="T6134" s="271"/>
    </row>
    <row r="6135" spans="2:20" ht="15" hidden="1" customHeight="1">
      <c r="B6135" s="439"/>
      <c r="C6135" s="467" t="s">
        <v>1731</v>
      </c>
      <c r="D6135" s="461" t="s">
        <v>3854</v>
      </c>
      <c r="E6135" s="647"/>
      <c r="F6135" s="462">
        <v>869000000507</v>
      </c>
      <c r="G6135" s="463" t="s">
        <v>3867</v>
      </c>
      <c r="H6135" s="535">
        <v>187474</v>
      </c>
      <c r="I6135" s="464">
        <v>187474</v>
      </c>
      <c r="J6135" s="463" t="s">
        <v>3377</v>
      </c>
      <c r="K6135" s="465" t="s">
        <v>3866</v>
      </c>
      <c r="L6135" s="494">
        <v>19.399999999999999</v>
      </c>
      <c r="P6135" s="271"/>
      <c r="Q6135" s="271"/>
      <c r="R6135" s="271"/>
      <c r="S6135" s="271"/>
      <c r="T6135" s="271"/>
    </row>
    <row r="6136" spans="2:20" ht="15" hidden="1" customHeight="1">
      <c r="B6136" s="439"/>
      <c r="C6136" s="467" t="s">
        <v>1731</v>
      </c>
      <c r="D6136" s="461" t="s">
        <v>3854</v>
      </c>
      <c r="E6136" s="647"/>
      <c r="F6136" s="462">
        <v>869000000508</v>
      </c>
      <c r="G6136" s="463" t="s">
        <v>3868</v>
      </c>
      <c r="H6136" s="535">
        <v>187474</v>
      </c>
      <c r="I6136" s="464">
        <v>187474</v>
      </c>
      <c r="J6136" s="463" t="s">
        <v>3377</v>
      </c>
      <c r="K6136" s="465" t="s">
        <v>3866</v>
      </c>
      <c r="L6136" s="494">
        <v>19.399999999999999</v>
      </c>
      <c r="P6136" s="271"/>
      <c r="Q6136" s="271"/>
      <c r="R6136" s="271"/>
      <c r="S6136" s="271"/>
      <c r="T6136" s="271"/>
    </row>
    <row r="6137" spans="2:20" ht="15" hidden="1" customHeight="1">
      <c r="B6137" s="439"/>
      <c r="C6137" s="467" t="s">
        <v>1731</v>
      </c>
      <c r="D6137" s="461" t="s">
        <v>3854</v>
      </c>
      <c r="E6137" s="647"/>
      <c r="F6137" s="462">
        <v>869000000509</v>
      </c>
      <c r="G6137" s="463" t="s">
        <v>3869</v>
      </c>
      <c r="H6137" s="535">
        <v>187474</v>
      </c>
      <c r="I6137" s="464">
        <v>187474</v>
      </c>
      <c r="J6137" s="463" t="s">
        <v>3377</v>
      </c>
      <c r="K6137" s="465" t="s">
        <v>3866</v>
      </c>
      <c r="L6137" s="494">
        <v>19.399999999999999</v>
      </c>
      <c r="P6137" s="271"/>
      <c r="Q6137" s="271"/>
      <c r="R6137" s="271"/>
      <c r="S6137" s="271"/>
      <c r="T6137" s="271"/>
    </row>
    <row r="6138" spans="2:20" ht="15" hidden="1" customHeight="1">
      <c r="B6138" s="439"/>
      <c r="C6138" s="467" t="s">
        <v>1731</v>
      </c>
      <c r="D6138" s="461" t="s">
        <v>3863</v>
      </c>
      <c r="E6138" s="647"/>
      <c r="F6138" s="462">
        <v>869000061701</v>
      </c>
      <c r="G6138" s="463" t="s">
        <v>3870</v>
      </c>
      <c r="H6138" s="535">
        <v>328572</v>
      </c>
      <c r="I6138" s="464">
        <v>328572</v>
      </c>
      <c r="J6138" s="463" t="s">
        <v>3377</v>
      </c>
      <c r="K6138" s="465" t="s">
        <v>3866</v>
      </c>
      <c r="L6138" s="494">
        <v>19.399999999999999</v>
      </c>
      <c r="P6138" s="271"/>
      <c r="Q6138" s="271"/>
      <c r="R6138" s="271"/>
      <c r="S6138" s="271"/>
      <c r="T6138" s="271"/>
    </row>
    <row r="6139" spans="2:20" ht="30" hidden="1" customHeight="1">
      <c r="B6139" s="439"/>
      <c r="C6139" s="468" t="s">
        <v>3871</v>
      </c>
      <c r="D6139" s="461" t="s">
        <v>3872</v>
      </c>
      <c r="E6139" s="647"/>
      <c r="F6139" s="462">
        <v>869000005540</v>
      </c>
      <c r="G6139" s="463" t="s">
        <v>3873</v>
      </c>
      <c r="H6139" s="535">
        <v>1360000</v>
      </c>
      <c r="I6139" s="464">
        <v>1360000</v>
      </c>
      <c r="J6139" s="463" t="s">
        <v>3377</v>
      </c>
      <c r="K6139" s="465" t="s">
        <v>1729</v>
      </c>
      <c r="L6139" s="494">
        <v>60</v>
      </c>
      <c r="P6139" s="271"/>
      <c r="Q6139" s="271"/>
      <c r="R6139" s="271"/>
      <c r="S6139" s="271"/>
      <c r="T6139" s="271"/>
    </row>
    <row r="6140" spans="2:20" ht="15" hidden="1" customHeight="1">
      <c r="B6140" s="439"/>
      <c r="C6140" s="468" t="s">
        <v>3871</v>
      </c>
      <c r="D6140" s="461" t="s">
        <v>3874</v>
      </c>
      <c r="E6140" s="647"/>
      <c r="F6140" s="462">
        <v>869000004005</v>
      </c>
      <c r="G6140" s="463" t="s">
        <v>3875</v>
      </c>
      <c r="H6140" s="535">
        <v>246.49600000000001</v>
      </c>
      <c r="I6140" s="464">
        <v>296496</v>
      </c>
      <c r="J6140" s="463" t="s">
        <v>3377</v>
      </c>
      <c r="K6140" s="465" t="s">
        <v>1709</v>
      </c>
      <c r="L6140" s="494">
        <v>11</v>
      </c>
      <c r="P6140" s="271"/>
      <c r="Q6140" s="271"/>
      <c r="R6140" s="271"/>
      <c r="S6140" s="271"/>
      <c r="T6140" s="271"/>
    </row>
    <row r="6141" spans="2:20" ht="15" hidden="1" customHeight="1">
      <c r="B6141" s="439"/>
      <c r="C6141" s="468" t="s">
        <v>3871</v>
      </c>
      <c r="D6141" s="461" t="s">
        <v>3874</v>
      </c>
      <c r="E6141" s="647"/>
      <c r="F6141" s="462">
        <v>869000004009</v>
      </c>
      <c r="G6141" s="463" t="s">
        <v>3876</v>
      </c>
      <c r="H6141" s="535">
        <v>296496</v>
      </c>
      <c r="I6141" s="464">
        <v>296496</v>
      </c>
      <c r="J6141" s="463" t="s">
        <v>3377</v>
      </c>
      <c r="K6141" s="465" t="s">
        <v>1709</v>
      </c>
      <c r="L6141" s="494">
        <v>11</v>
      </c>
      <c r="P6141" s="271"/>
      <c r="Q6141" s="271"/>
      <c r="R6141" s="271"/>
      <c r="S6141" s="271"/>
      <c r="T6141" s="271"/>
    </row>
    <row r="6142" spans="2:20" ht="15" hidden="1" customHeight="1">
      <c r="B6142" s="439"/>
      <c r="C6142" s="468" t="s">
        <v>3871</v>
      </c>
      <c r="D6142" s="461" t="s">
        <v>1736</v>
      </c>
      <c r="E6142" s="647"/>
      <c r="F6142" s="462">
        <v>869000005483</v>
      </c>
      <c r="G6142" s="463" t="s">
        <v>3877</v>
      </c>
      <c r="H6142" s="535">
        <v>216747.39</v>
      </c>
      <c r="I6142" s="464">
        <v>216747.39</v>
      </c>
      <c r="J6142" s="463" t="s">
        <v>3377</v>
      </c>
      <c r="K6142" s="465" t="s">
        <v>1709</v>
      </c>
      <c r="L6142" s="494">
        <v>5.3</v>
      </c>
      <c r="P6142" s="271"/>
      <c r="Q6142" s="271"/>
      <c r="R6142" s="271"/>
      <c r="S6142" s="271"/>
      <c r="T6142" s="271"/>
    </row>
    <row r="6143" spans="2:20" ht="15" hidden="1" customHeight="1">
      <c r="B6143" s="439"/>
      <c r="C6143" s="468" t="s">
        <v>3871</v>
      </c>
      <c r="D6143" s="461" t="s">
        <v>3878</v>
      </c>
      <c r="E6143" s="647"/>
      <c r="F6143" s="462">
        <v>869000005484</v>
      </c>
      <c r="G6143" s="463" t="s">
        <v>3879</v>
      </c>
      <c r="H6143" s="535">
        <v>144671.91</v>
      </c>
      <c r="I6143" s="464">
        <v>144671.91</v>
      </c>
      <c r="J6143" s="463" t="s">
        <v>3377</v>
      </c>
      <c r="K6143" s="465" t="s">
        <v>1709</v>
      </c>
      <c r="L6143" s="494">
        <v>4.8</v>
      </c>
      <c r="P6143" s="271"/>
      <c r="Q6143" s="271"/>
      <c r="R6143" s="271"/>
      <c r="S6143" s="271"/>
      <c r="T6143" s="271"/>
    </row>
    <row r="6144" spans="2:20" ht="15" hidden="1" customHeight="1">
      <c r="B6144" s="439"/>
      <c r="C6144" s="468" t="s">
        <v>3871</v>
      </c>
      <c r="D6144" s="461" t="s">
        <v>1733</v>
      </c>
      <c r="E6144" s="647"/>
      <c r="F6144" s="462">
        <v>869000102950</v>
      </c>
      <c r="G6144" s="463" t="s">
        <v>3880</v>
      </c>
      <c r="H6144" s="535">
        <v>96570.52</v>
      </c>
      <c r="I6144" s="464">
        <v>96570.52</v>
      </c>
      <c r="J6144" s="463" t="s">
        <v>3377</v>
      </c>
      <c r="K6144" s="465" t="s">
        <v>1709</v>
      </c>
      <c r="L6144" s="494">
        <v>15</v>
      </c>
      <c r="P6144" s="271"/>
      <c r="Q6144" s="271"/>
      <c r="R6144" s="271"/>
      <c r="S6144" s="271"/>
      <c r="T6144" s="271"/>
    </row>
    <row r="6145" spans="2:20" ht="15" hidden="1" customHeight="1">
      <c r="B6145" s="439"/>
      <c r="C6145" s="468" t="s">
        <v>3871</v>
      </c>
      <c r="D6145" s="461" t="s">
        <v>1733</v>
      </c>
      <c r="E6145" s="647"/>
      <c r="F6145" s="462">
        <v>869000102951</v>
      </c>
      <c r="G6145" s="463" t="s">
        <v>3881</v>
      </c>
      <c r="H6145" s="535">
        <v>96570.52</v>
      </c>
      <c r="I6145" s="464">
        <v>96570.52</v>
      </c>
      <c r="J6145" s="463" t="s">
        <v>3377</v>
      </c>
      <c r="K6145" s="465" t="s">
        <v>1709</v>
      </c>
      <c r="L6145" s="494">
        <v>15</v>
      </c>
      <c r="P6145" s="271"/>
      <c r="Q6145" s="271"/>
      <c r="R6145" s="271"/>
      <c r="S6145" s="271"/>
      <c r="T6145" s="271"/>
    </row>
    <row r="6146" spans="2:20" ht="15" hidden="1" customHeight="1">
      <c r="B6146" s="439"/>
      <c r="C6146" s="468" t="s">
        <v>3871</v>
      </c>
      <c r="D6146" s="461" t="s">
        <v>1733</v>
      </c>
      <c r="E6146" s="647"/>
      <c r="F6146" s="462">
        <v>869000102952</v>
      </c>
      <c r="G6146" s="463" t="s">
        <v>3882</v>
      </c>
      <c r="H6146" s="535">
        <v>96570.52</v>
      </c>
      <c r="I6146" s="464">
        <v>96570.52</v>
      </c>
      <c r="J6146" s="463" t="s">
        <v>3377</v>
      </c>
      <c r="K6146" s="465" t="s">
        <v>1709</v>
      </c>
      <c r="L6146" s="494">
        <v>15</v>
      </c>
      <c r="P6146" s="271"/>
      <c r="Q6146" s="271"/>
      <c r="R6146" s="271"/>
      <c r="S6146" s="271"/>
      <c r="T6146" s="271"/>
    </row>
    <row r="6147" spans="2:20" ht="15" hidden="1" customHeight="1">
      <c r="B6147" s="439"/>
      <c r="C6147" s="468" t="s">
        <v>3871</v>
      </c>
      <c r="D6147" s="461" t="s">
        <v>1733</v>
      </c>
      <c r="E6147" s="647"/>
      <c r="F6147" s="462">
        <v>869000102953</v>
      </c>
      <c r="G6147" s="463" t="s">
        <v>3883</v>
      </c>
      <c r="H6147" s="535">
        <v>96570.52</v>
      </c>
      <c r="I6147" s="464">
        <v>96570.52</v>
      </c>
      <c r="J6147" s="463" t="s">
        <v>3377</v>
      </c>
      <c r="K6147" s="465" t="s">
        <v>1709</v>
      </c>
      <c r="L6147" s="494">
        <v>15</v>
      </c>
      <c r="P6147" s="271"/>
      <c r="Q6147" s="271"/>
      <c r="R6147" s="271"/>
      <c r="S6147" s="271"/>
      <c r="T6147" s="271"/>
    </row>
    <row r="6148" spans="2:20" ht="15" hidden="1" customHeight="1">
      <c r="B6148" s="439"/>
      <c r="C6148" s="468" t="s">
        <v>3871</v>
      </c>
      <c r="D6148" s="461" t="s">
        <v>1733</v>
      </c>
      <c r="E6148" s="647"/>
      <c r="F6148" s="462">
        <v>869000102954</v>
      </c>
      <c r="G6148" s="463" t="s">
        <v>3884</v>
      </c>
      <c r="H6148" s="535">
        <v>96570.52</v>
      </c>
      <c r="I6148" s="464">
        <v>96570.52</v>
      </c>
      <c r="J6148" s="463" t="s">
        <v>3377</v>
      </c>
      <c r="K6148" s="465" t="s">
        <v>1709</v>
      </c>
      <c r="L6148" s="494">
        <v>15</v>
      </c>
      <c r="P6148" s="271"/>
      <c r="Q6148" s="271"/>
      <c r="R6148" s="271"/>
      <c r="S6148" s="271"/>
      <c r="T6148" s="271"/>
    </row>
    <row r="6149" spans="2:20" ht="15" hidden="1" customHeight="1">
      <c r="B6149" s="439"/>
      <c r="C6149" s="468" t="s">
        <v>3871</v>
      </c>
      <c r="D6149" s="461" t="s">
        <v>1733</v>
      </c>
      <c r="E6149" s="647"/>
      <c r="F6149" s="462">
        <v>869000102955</v>
      </c>
      <c r="G6149" s="463" t="s">
        <v>3885</v>
      </c>
      <c r="H6149" s="535">
        <v>96570.52</v>
      </c>
      <c r="I6149" s="464">
        <v>96570.52</v>
      </c>
      <c r="J6149" s="463" t="s">
        <v>3377</v>
      </c>
      <c r="K6149" s="465" t="s">
        <v>1709</v>
      </c>
      <c r="L6149" s="494">
        <v>15</v>
      </c>
      <c r="P6149" s="271"/>
      <c r="Q6149" s="271"/>
      <c r="R6149" s="271"/>
      <c r="S6149" s="271"/>
      <c r="T6149" s="271"/>
    </row>
    <row r="6150" spans="2:20" ht="15" hidden="1" customHeight="1">
      <c r="B6150" s="439"/>
      <c r="C6150" s="468" t="s">
        <v>3871</v>
      </c>
      <c r="D6150" s="461" t="s">
        <v>3439</v>
      </c>
      <c r="E6150" s="647"/>
      <c r="F6150" s="462">
        <v>869000102973</v>
      </c>
      <c r="G6150" s="463" t="s">
        <v>3886</v>
      </c>
      <c r="H6150" s="535">
        <v>349996.98</v>
      </c>
      <c r="I6150" s="464">
        <v>349996.98</v>
      </c>
      <c r="J6150" s="463" t="s">
        <v>3377</v>
      </c>
      <c r="K6150" s="465" t="s">
        <v>1709</v>
      </c>
      <c r="L6150" s="494">
        <v>40</v>
      </c>
      <c r="P6150" s="271"/>
      <c r="Q6150" s="271"/>
      <c r="R6150" s="271"/>
      <c r="S6150" s="271"/>
      <c r="T6150" s="271"/>
    </row>
    <row r="6151" spans="2:20" ht="15" hidden="1" customHeight="1">
      <c r="B6151" s="439"/>
      <c r="C6151" s="468" t="s">
        <v>3871</v>
      </c>
      <c r="D6151" s="461" t="s">
        <v>3439</v>
      </c>
      <c r="E6151" s="647"/>
      <c r="F6151" s="462">
        <v>869000102974</v>
      </c>
      <c r="G6151" s="463" t="s">
        <v>3887</v>
      </c>
      <c r="H6151" s="535">
        <v>349996.98</v>
      </c>
      <c r="I6151" s="464">
        <v>349996.98</v>
      </c>
      <c r="J6151" s="463" t="s">
        <v>3377</v>
      </c>
      <c r="K6151" s="465" t="s">
        <v>1709</v>
      </c>
      <c r="L6151" s="494">
        <v>40</v>
      </c>
      <c r="P6151" s="271"/>
      <c r="Q6151" s="271"/>
      <c r="R6151" s="271"/>
      <c r="S6151" s="271"/>
      <c r="T6151" s="271"/>
    </row>
    <row r="6152" spans="2:20" ht="15" hidden="1" customHeight="1">
      <c r="B6152" s="439"/>
      <c r="C6152" s="468" t="s">
        <v>3871</v>
      </c>
      <c r="D6152" s="461" t="s">
        <v>3439</v>
      </c>
      <c r="E6152" s="647"/>
      <c r="F6152" s="462">
        <v>869000102975</v>
      </c>
      <c r="G6152" s="463" t="s">
        <v>3888</v>
      </c>
      <c r="H6152" s="535">
        <v>349996.98</v>
      </c>
      <c r="I6152" s="464">
        <v>349996.98</v>
      </c>
      <c r="J6152" s="463" t="s">
        <v>3377</v>
      </c>
      <c r="K6152" s="465" t="s">
        <v>1709</v>
      </c>
      <c r="L6152" s="494">
        <v>40</v>
      </c>
      <c r="P6152" s="271"/>
      <c r="Q6152" s="271"/>
      <c r="R6152" s="271"/>
      <c r="S6152" s="271"/>
      <c r="T6152" s="271"/>
    </row>
    <row r="6153" spans="2:20" ht="15" hidden="1" customHeight="1">
      <c r="B6153" s="439"/>
      <c r="C6153" s="468" t="s">
        <v>3871</v>
      </c>
      <c r="D6153" s="461" t="s">
        <v>3439</v>
      </c>
      <c r="E6153" s="647"/>
      <c r="F6153" s="462">
        <v>869000102976</v>
      </c>
      <c r="G6153" s="463" t="s">
        <v>3889</v>
      </c>
      <c r="H6153" s="535">
        <v>349996.98</v>
      </c>
      <c r="I6153" s="464">
        <v>349996.98</v>
      </c>
      <c r="J6153" s="463" t="s">
        <v>3377</v>
      </c>
      <c r="K6153" s="465" t="s">
        <v>1709</v>
      </c>
      <c r="L6153" s="494">
        <v>40</v>
      </c>
      <c r="P6153" s="271"/>
      <c r="Q6153" s="271"/>
      <c r="R6153" s="271"/>
      <c r="S6153" s="271"/>
      <c r="T6153" s="271"/>
    </row>
    <row r="6154" spans="2:20" ht="15" hidden="1" customHeight="1">
      <c r="B6154" s="439"/>
      <c r="C6154" s="468" t="s">
        <v>3871</v>
      </c>
      <c r="D6154" s="461" t="s">
        <v>3439</v>
      </c>
      <c r="E6154" s="647"/>
      <c r="F6154" s="462">
        <v>869000102977</v>
      </c>
      <c r="G6154" s="463" t="s">
        <v>3890</v>
      </c>
      <c r="H6154" s="535">
        <v>349996.98</v>
      </c>
      <c r="I6154" s="464">
        <v>349996.98</v>
      </c>
      <c r="J6154" s="463" t="s">
        <v>3377</v>
      </c>
      <c r="K6154" s="465" t="s">
        <v>1709</v>
      </c>
      <c r="L6154" s="494">
        <v>40</v>
      </c>
      <c r="P6154" s="271"/>
      <c r="Q6154" s="271"/>
      <c r="R6154" s="271"/>
      <c r="S6154" s="271"/>
      <c r="T6154" s="271"/>
    </row>
    <row r="6155" spans="2:20" ht="15" hidden="1" customHeight="1">
      <c r="B6155" s="439"/>
      <c r="C6155" s="468" t="s">
        <v>3871</v>
      </c>
      <c r="D6155" s="461" t="s">
        <v>1733</v>
      </c>
      <c r="E6155" s="647"/>
      <c r="F6155" s="462">
        <v>869000102979</v>
      </c>
      <c r="G6155" s="463" t="s">
        <v>3891</v>
      </c>
      <c r="H6155" s="535">
        <v>96570.52</v>
      </c>
      <c r="I6155" s="464">
        <v>96570.52</v>
      </c>
      <c r="J6155" s="463" t="s">
        <v>3377</v>
      </c>
      <c r="K6155" s="465" t="s">
        <v>1709</v>
      </c>
      <c r="L6155" s="494">
        <v>15</v>
      </c>
      <c r="P6155" s="271"/>
      <c r="Q6155" s="271"/>
      <c r="R6155" s="271"/>
      <c r="S6155" s="271"/>
      <c r="T6155" s="271"/>
    </row>
    <row r="6156" spans="2:20" ht="15" hidden="1" customHeight="1">
      <c r="B6156" s="439"/>
      <c r="C6156" s="468" t="s">
        <v>3871</v>
      </c>
      <c r="D6156" s="461" t="s">
        <v>1733</v>
      </c>
      <c r="E6156" s="647"/>
      <c r="F6156" s="462">
        <v>869000102980</v>
      </c>
      <c r="G6156" s="463" t="s">
        <v>3892</v>
      </c>
      <c r="H6156" s="535">
        <v>96570.52</v>
      </c>
      <c r="I6156" s="464">
        <v>96570.52</v>
      </c>
      <c r="J6156" s="463" t="s">
        <v>3377</v>
      </c>
      <c r="K6156" s="465" t="s">
        <v>1709</v>
      </c>
      <c r="L6156" s="494">
        <v>15</v>
      </c>
      <c r="P6156" s="271"/>
      <c r="Q6156" s="271"/>
      <c r="R6156" s="271"/>
      <c r="S6156" s="271"/>
      <c r="T6156" s="271"/>
    </row>
    <row r="6157" spans="2:20" ht="15" hidden="1" customHeight="1">
      <c r="B6157" s="439"/>
      <c r="C6157" s="468" t="s">
        <v>3871</v>
      </c>
      <c r="D6157" s="461" t="s">
        <v>1733</v>
      </c>
      <c r="E6157" s="647"/>
      <c r="F6157" s="462">
        <v>869000102981</v>
      </c>
      <c r="G6157" s="463" t="s">
        <v>3893</v>
      </c>
      <c r="H6157" s="535">
        <v>96570.52</v>
      </c>
      <c r="I6157" s="464">
        <v>96570.52</v>
      </c>
      <c r="J6157" s="463" t="s">
        <v>3377</v>
      </c>
      <c r="K6157" s="465" t="s">
        <v>1709</v>
      </c>
      <c r="L6157" s="494">
        <v>15</v>
      </c>
      <c r="P6157" s="271"/>
      <c r="Q6157" s="271"/>
      <c r="R6157" s="271"/>
      <c r="S6157" s="271"/>
      <c r="T6157" s="271"/>
    </row>
    <row r="6158" spans="2:20" ht="15" hidden="1" customHeight="1">
      <c r="B6158" s="439"/>
      <c r="C6158" s="468" t="s">
        <v>3871</v>
      </c>
      <c r="D6158" s="461" t="s">
        <v>1733</v>
      </c>
      <c r="E6158" s="647"/>
      <c r="F6158" s="462">
        <v>869000102982</v>
      </c>
      <c r="G6158" s="463" t="s">
        <v>3894</v>
      </c>
      <c r="H6158" s="535">
        <v>96570.52</v>
      </c>
      <c r="I6158" s="464">
        <v>96570.52</v>
      </c>
      <c r="J6158" s="463" t="s">
        <v>3377</v>
      </c>
      <c r="K6158" s="465" t="s">
        <v>1709</v>
      </c>
      <c r="L6158" s="494">
        <v>15</v>
      </c>
      <c r="P6158" s="271"/>
      <c r="Q6158" s="271"/>
      <c r="R6158" s="271"/>
      <c r="S6158" s="271"/>
      <c r="T6158" s="271"/>
    </row>
    <row r="6159" spans="2:20" ht="15" hidden="1" customHeight="1">
      <c r="B6159" s="439"/>
      <c r="C6159" s="468" t="s">
        <v>3871</v>
      </c>
      <c r="D6159" s="461" t="s">
        <v>3439</v>
      </c>
      <c r="E6159" s="647"/>
      <c r="F6159" s="462">
        <v>869000103005</v>
      </c>
      <c r="G6159" s="463" t="s">
        <v>3895</v>
      </c>
      <c r="H6159" s="535">
        <v>349996.98</v>
      </c>
      <c r="I6159" s="464">
        <v>349996.98</v>
      </c>
      <c r="J6159" s="463" t="s">
        <v>3377</v>
      </c>
      <c r="K6159" s="465" t="s">
        <v>1709</v>
      </c>
      <c r="L6159" s="494">
        <v>40</v>
      </c>
      <c r="P6159" s="271"/>
      <c r="Q6159" s="271"/>
      <c r="R6159" s="271"/>
      <c r="S6159" s="271"/>
      <c r="T6159" s="271"/>
    </row>
    <row r="6160" spans="2:20" ht="15" hidden="1" customHeight="1">
      <c r="B6160" s="439"/>
      <c r="C6160" s="468" t="s">
        <v>3871</v>
      </c>
      <c r="D6160" s="461" t="s">
        <v>3439</v>
      </c>
      <c r="E6160" s="647"/>
      <c r="F6160" s="462">
        <v>869000103006</v>
      </c>
      <c r="G6160" s="463" t="s">
        <v>3896</v>
      </c>
      <c r="H6160" s="535">
        <v>349996.98</v>
      </c>
      <c r="I6160" s="464">
        <v>349996.98</v>
      </c>
      <c r="J6160" s="463" t="s">
        <v>3377</v>
      </c>
      <c r="K6160" s="465" t="s">
        <v>1709</v>
      </c>
      <c r="L6160" s="494">
        <v>40</v>
      </c>
      <c r="P6160" s="271"/>
      <c r="Q6160" s="271"/>
      <c r="R6160" s="271"/>
      <c r="S6160" s="271"/>
      <c r="T6160" s="271"/>
    </row>
    <row r="6161" spans="2:20" ht="15" hidden="1" customHeight="1">
      <c r="B6161" s="439"/>
      <c r="C6161" s="468" t="s">
        <v>3871</v>
      </c>
      <c r="D6161" s="461" t="s">
        <v>3439</v>
      </c>
      <c r="E6161" s="647"/>
      <c r="F6161" s="462">
        <v>869000103007</v>
      </c>
      <c r="G6161" s="463" t="s">
        <v>3897</v>
      </c>
      <c r="H6161" s="535">
        <v>349996.98</v>
      </c>
      <c r="I6161" s="464">
        <v>349996.98</v>
      </c>
      <c r="J6161" s="463" t="s">
        <v>3377</v>
      </c>
      <c r="K6161" s="465" t="s">
        <v>1709</v>
      </c>
      <c r="L6161" s="494">
        <v>40</v>
      </c>
      <c r="P6161" s="271"/>
      <c r="Q6161" s="271"/>
      <c r="R6161" s="271"/>
      <c r="S6161" s="271"/>
      <c r="T6161" s="271"/>
    </row>
    <row r="6162" spans="2:20" ht="15" hidden="1" customHeight="1">
      <c r="B6162" s="439"/>
      <c r="C6162" s="468" t="s">
        <v>3871</v>
      </c>
      <c r="D6162" s="461" t="s">
        <v>3439</v>
      </c>
      <c r="E6162" s="647"/>
      <c r="F6162" s="462">
        <v>869000103008</v>
      </c>
      <c r="G6162" s="463" t="s">
        <v>3898</v>
      </c>
      <c r="H6162" s="535">
        <v>349996.98</v>
      </c>
      <c r="I6162" s="464">
        <v>349996.98</v>
      </c>
      <c r="J6162" s="463" t="s">
        <v>3377</v>
      </c>
      <c r="K6162" s="465" t="s">
        <v>1709</v>
      </c>
      <c r="L6162" s="494">
        <v>40</v>
      </c>
      <c r="P6162" s="271"/>
      <c r="Q6162" s="271"/>
      <c r="R6162" s="271"/>
      <c r="S6162" s="271"/>
      <c r="T6162" s="271"/>
    </row>
    <row r="6163" spans="2:20" ht="15" hidden="1" customHeight="1">
      <c r="B6163" s="439"/>
      <c r="C6163" s="468" t="s">
        <v>3871</v>
      </c>
      <c r="D6163" s="461" t="s">
        <v>3439</v>
      </c>
      <c r="E6163" s="647"/>
      <c r="F6163" s="462">
        <v>869000103009</v>
      </c>
      <c r="G6163" s="463" t="s">
        <v>3899</v>
      </c>
      <c r="H6163" s="535">
        <v>349996.98</v>
      </c>
      <c r="I6163" s="464">
        <v>349996.98</v>
      </c>
      <c r="J6163" s="463" t="s">
        <v>3377</v>
      </c>
      <c r="K6163" s="465" t="s">
        <v>1709</v>
      </c>
      <c r="L6163" s="494">
        <v>40</v>
      </c>
      <c r="P6163" s="271"/>
      <c r="Q6163" s="271"/>
      <c r="R6163" s="271"/>
      <c r="S6163" s="271"/>
      <c r="T6163" s="271"/>
    </row>
    <row r="6164" spans="2:20" ht="15" hidden="1" customHeight="1">
      <c r="B6164" s="439"/>
      <c r="C6164" s="468" t="s">
        <v>3871</v>
      </c>
      <c r="D6164" s="461" t="s">
        <v>3900</v>
      </c>
      <c r="E6164" s="647"/>
      <c r="F6164" s="462">
        <v>166500005236</v>
      </c>
      <c r="G6164" s="463" t="s">
        <v>3901</v>
      </c>
      <c r="H6164" s="535">
        <v>1800000</v>
      </c>
      <c r="I6164" s="464">
        <v>1136312.8500000001</v>
      </c>
      <c r="J6164" s="463" t="s">
        <v>3377</v>
      </c>
      <c r="K6164" s="465" t="s">
        <v>1707</v>
      </c>
      <c r="L6164" s="494">
        <v>50</v>
      </c>
      <c r="P6164" s="271"/>
      <c r="Q6164" s="271"/>
      <c r="R6164" s="271"/>
      <c r="S6164" s="271"/>
      <c r="T6164" s="271"/>
    </row>
    <row r="6165" spans="2:20" ht="15" hidden="1" customHeight="1">
      <c r="B6165" s="439"/>
      <c r="C6165" s="468" t="s">
        <v>3871</v>
      </c>
      <c r="D6165" s="461" t="s">
        <v>3902</v>
      </c>
      <c r="E6165" s="647"/>
      <c r="F6165" s="462">
        <v>166500003979</v>
      </c>
      <c r="G6165" s="463" t="s">
        <v>3903</v>
      </c>
      <c r="H6165" s="535">
        <v>14500000</v>
      </c>
      <c r="I6165" s="464">
        <v>8127991.2400000002</v>
      </c>
      <c r="J6165" s="463" t="s">
        <v>3377</v>
      </c>
      <c r="K6165" s="465" t="s">
        <v>3577</v>
      </c>
      <c r="L6165" s="494">
        <v>28</v>
      </c>
      <c r="P6165" s="271"/>
      <c r="Q6165" s="271"/>
      <c r="R6165" s="271"/>
      <c r="S6165" s="271"/>
      <c r="T6165" s="271"/>
    </row>
    <row r="6166" spans="2:20" ht="15" hidden="1" customHeight="1">
      <c r="B6166" s="439"/>
      <c r="C6166" s="468" t="s">
        <v>3871</v>
      </c>
      <c r="D6166" s="461" t="s">
        <v>3904</v>
      </c>
      <c r="E6166" s="647"/>
      <c r="F6166" s="462">
        <v>869000004022</v>
      </c>
      <c r="G6166" s="463" t="s">
        <v>3905</v>
      </c>
      <c r="H6166" s="535">
        <v>236640</v>
      </c>
      <c r="I6166" s="464">
        <v>236640</v>
      </c>
      <c r="J6166" s="463" t="s">
        <v>3377</v>
      </c>
      <c r="K6166" s="465" t="s">
        <v>3577</v>
      </c>
      <c r="L6166" s="494">
        <v>19.399999999999999</v>
      </c>
      <c r="P6166" s="271"/>
      <c r="Q6166" s="271"/>
      <c r="R6166" s="271"/>
      <c r="S6166" s="271"/>
      <c r="T6166" s="271"/>
    </row>
    <row r="6167" spans="2:20" ht="15" hidden="1" customHeight="1">
      <c r="B6167" s="439"/>
      <c r="C6167" s="468" t="s">
        <v>3871</v>
      </c>
      <c r="D6167" s="461" t="s">
        <v>3904</v>
      </c>
      <c r="E6167" s="647"/>
      <c r="F6167" s="462">
        <v>869000004024</v>
      </c>
      <c r="G6167" s="463" t="s">
        <v>3906</v>
      </c>
      <c r="H6167" s="535">
        <v>236640</v>
      </c>
      <c r="I6167" s="464">
        <v>236640</v>
      </c>
      <c r="J6167" s="463" t="s">
        <v>3377</v>
      </c>
      <c r="K6167" s="465" t="s">
        <v>3577</v>
      </c>
      <c r="L6167" s="494">
        <v>19.399999999999999</v>
      </c>
      <c r="P6167" s="271"/>
      <c r="Q6167" s="271"/>
      <c r="R6167" s="271"/>
      <c r="S6167" s="271"/>
      <c r="T6167" s="271"/>
    </row>
    <row r="6168" spans="2:20" ht="15" hidden="1" customHeight="1">
      <c r="B6168" s="439"/>
      <c r="C6168" s="468" t="s">
        <v>3871</v>
      </c>
      <c r="D6168" s="461" t="s">
        <v>3904</v>
      </c>
      <c r="E6168" s="647"/>
      <c r="F6168" s="462">
        <v>869000004026</v>
      </c>
      <c r="G6168" s="463" t="s">
        <v>3907</v>
      </c>
      <c r="H6168" s="535">
        <v>236640</v>
      </c>
      <c r="I6168" s="464">
        <v>236640</v>
      </c>
      <c r="J6168" s="463" t="s">
        <v>3377</v>
      </c>
      <c r="K6168" s="465" t="s">
        <v>3577</v>
      </c>
      <c r="L6168" s="494">
        <v>19.399999999999999</v>
      </c>
      <c r="P6168" s="271"/>
      <c r="Q6168" s="271"/>
      <c r="R6168" s="271"/>
      <c r="S6168" s="271"/>
      <c r="T6168" s="271"/>
    </row>
    <row r="6169" spans="2:20" ht="15" hidden="1" customHeight="1">
      <c r="B6169" s="439"/>
      <c r="C6169" s="468" t="s">
        <v>3871</v>
      </c>
      <c r="D6169" s="461" t="s">
        <v>3904</v>
      </c>
      <c r="E6169" s="647"/>
      <c r="F6169" s="462">
        <v>869000004028</v>
      </c>
      <c r="G6169" s="463" t="s">
        <v>3908</v>
      </c>
      <c r="H6169" s="535">
        <v>236640</v>
      </c>
      <c r="I6169" s="464">
        <v>236640</v>
      </c>
      <c r="J6169" s="463" t="s">
        <v>3377</v>
      </c>
      <c r="K6169" s="465" t="s">
        <v>3577</v>
      </c>
      <c r="L6169" s="494">
        <v>19.399999999999999</v>
      </c>
      <c r="P6169" s="271"/>
      <c r="Q6169" s="271"/>
      <c r="R6169" s="271"/>
      <c r="S6169" s="271"/>
      <c r="T6169" s="271"/>
    </row>
    <row r="6170" spans="2:20" ht="15" hidden="1" customHeight="1">
      <c r="B6170" s="439"/>
      <c r="C6170" s="468" t="s">
        <v>3871</v>
      </c>
      <c r="D6170" s="461" t="s">
        <v>3904</v>
      </c>
      <c r="E6170" s="647"/>
      <c r="F6170" s="462">
        <v>869000004029</v>
      </c>
      <c r="G6170" s="463" t="s">
        <v>3909</v>
      </c>
      <c r="H6170" s="535">
        <v>236640</v>
      </c>
      <c r="I6170" s="464">
        <v>236640</v>
      </c>
      <c r="J6170" s="463" t="s">
        <v>3377</v>
      </c>
      <c r="K6170" s="465" t="s">
        <v>3577</v>
      </c>
      <c r="L6170" s="494">
        <v>19.399999999999999</v>
      </c>
      <c r="P6170" s="271"/>
      <c r="Q6170" s="271"/>
      <c r="R6170" s="271"/>
      <c r="S6170" s="271"/>
      <c r="T6170" s="271"/>
    </row>
    <row r="6171" spans="2:20" ht="15" hidden="1" customHeight="1">
      <c r="B6171" s="439"/>
      <c r="C6171" s="468" t="s">
        <v>3871</v>
      </c>
      <c r="D6171" s="461" t="s">
        <v>3904</v>
      </c>
      <c r="E6171" s="647"/>
      <c r="F6171" s="462">
        <v>869000004031</v>
      </c>
      <c r="G6171" s="463" t="s">
        <v>3910</v>
      </c>
      <c r="H6171" s="535">
        <v>236640</v>
      </c>
      <c r="I6171" s="464">
        <v>236640</v>
      </c>
      <c r="J6171" s="463" t="s">
        <v>3377</v>
      </c>
      <c r="K6171" s="465" t="s">
        <v>3577</v>
      </c>
      <c r="L6171" s="494">
        <v>19.399999999999999</v>
      </c>
      <c r="P6171" s="271"/>
      <c r="Q6171" s="271"/>
      <c r="R6171" s="271"/>
      <c r="S6171" s="271"/>
      <c r="T6171" s="271"/>
    </row>
    <row r="6172" spans="2:20" ht="15" hidden="1" customHeight="1">
      <c r="B6172" s="439"/>
      <c r="C6172" s="468" t="s">
        <v>3871</v>
      </c>
      <c r="D6172" s="461" t="s">
        <v>3904</v>
      </c>
      <c r="E6172" s="647"/>
      <c r="F6172" s="462">
        <v>869000004033</v>
      </c>
      <c r="G6172" s="463" t="s">
        <v>3911</v>
      </c>
      <c r="H6172" s="535">
        <v>236640</v>
      </c>
      <c r="I6172" s="464">
        <v>236640</v>
      </c>
      <c r="J6172" s="463" t="s">
        <v>3377</v>
      </c>
      <c r="K6172" s="465" t="s">
        <v>3577</v>
      </c>
      <c r="L6172" s="494">
        <v>19.399999999999999</v>
      </c>
      <c r="P6172" s="271"/>
      <c r="Q6172" s="271"/>
      <c r="R6172" s="271"/>
      <c r="S6172" s="271"/>
      <c r="T6172" s="271"/>
    </row>
    <row r="6173" spans="2:20" ht="15" hidden="1" customHeight="1">
      <c r="B6173" s="439"/>
      <c r="C6173" s="468" t="s">
        <v>3871</v>
      </c>
      <c r="D6173" s="461" t="s">
        <v>3904</v>
      </c>
      <c r="E6173" s="647"/>
      <c r="F6173" s="462">
        <v>869000004034</v>
      </c>
      <c r="G6173" s="463" t="s">
        <v>3912</v>
      </c>
      <c r="H6173" s="535">
        <v>236640</v>
      </c>
      <c r="I6173" s="464">
        <v>236640</v>
      </c>
      <c r="J6173" s="463" t="s">
        <v>3377</v>
      </c>
      <c r="K6173" s="465" t="s">
        <v>3577</v>
      </c>
      <c r="L6173" s="494">
        <v>19.399999999999999</v>
      </c>
      <c r="P6173" s="271"/>
      <c r="Q6173" s="271"/>
      <c r="R6173" s="271"/>
      <c r="S6173" s="271"/>
      <c r="T6173" s="271"/>
    </row>
    <row r="6174" spans="2:20" ht="15" hidden="1" customHeight="1">
      <c r="B6174" s="439"/>
      <c r="C6174" s="468" t="s">
        <v>3871</v>
      </c>
      <c r="D6174" s="461" t="s">
        <v>3913</v>
      </c>
      <c r="E6174" s="647"/>
      <c r="F6174" s="462">
        <v>869000102689</v>
      </c>
      <c r="G6174" s="463" t="s">
        <v>3914</v>
      </c>
      <c r="H6174" s="535">
        <v>210000</v>
      </c>
      <c r="I6174" s="464">
        <v>210000</v>
      </c>
      <c r="J6174" s="463" t="s">
        <v>3377</v>
      </c>
      <c r="K6174" s="465" t="s">
        <v>3577</v>
      </c>
      <c r="L6174" s="494">
        <v>19.399999999999999</v>
      </c>
      <c r="P6174" s="271"/>
      <c r="Q6174" s="271"/>
      <c r="R6174" s="271"/>
      <c r="S6174" s="271"/>
      <c r="T6174" s="271"/>
    </row>
    <row r="6175" spans="2:20" ht="15" hidden="1" customHeight="1">
      <c r="B6175" s="439"/>
      <c r="C6175" s="468" t="s">
        <v>3871</v>
      </c>
      <c r="D6175" s="461" t="s">
        <v>3913</v>
      </c>
      <c r="E6175" s="647"/>
      <c r="F6175" s="462">
        <v>869000102690</v>
      </c>
      <c r="G6175" s="463" t="s">
        <v>3915</v>
      </c>
      <c r="H6175" s="535">
        <v>210000</v>
      </c>
      <c r="I6175" s="464">
        <v>210000</v>
      </c>
      <c r="J6175" s="463" t="s">
        <v>3377</v>
      </c>
      <c r="K6175" s="465" t="s">
        <v>3577</v>
      </c>
      <c r="L6175" s="494">
        <v>19.399999999999999</v>
      </c>
      <c r="P6175" s="271"/>
      <c r="Q6175" s="271"/>
      <c r="R6175" s="271"/>
      <c r="S6175" s="271"/>
      <c r="T6175" s="271"/>
    </row>
    <row r="6176" spans="2:20" ht="15" hidden="1" customHeight="1">
      <c r="B6176" s="439"/>
      <c r="C6176" s="468" t="s">
        <v>3871</v>
      </c>
      <c r="D6176" s="461" t="s">
        <v>3913</v>
      </c>
      <c r="E6176" s="647"/>
      <c r="F6176" s="462">
        <v>869000102691</v>
      </c>
      <c r="G6176" s="463" t="s">
        <v>3916</v>
      </c>
      <c r="H6176" s="535">
        <v>210000</v>
      </c>
      <c r="I6176" s="464">
        <v>210000</v>
      </c>
      <c r="J6176" s="463" t="s">
        <v>3377</v>
      </c>
      <c r="K6176" s="465" t="s">
        <v>3577</v>
      </c>
      <c r="L6176" s="494">
        <v>19.399999999999999</v>
      </c>
      <c r="P6176" s="271"/>
      <c r="Q6176" s="271"/>
      <c r="R6176" s="271"/>
      <c r="S6176" s="271"/>
      <c r="T6176" s="271"/>
    </row>
    <row r="6177" spans="2:20" ht="15" hidden="1" customHeight="1">
      <c r="B6177" s="439"/>
      <c r="C6177" s="468" t="s">
        <v>3871</v>
      </c>
      <c r="D6177" s="461" t="s">
        <v>3913</v>
      </c>
      <c r="E6177" s="647"/>
      <c r="F6177" s="462">
        <v>869000102692</v>
      </c>
      <c r="G6177" s="463" t="s">
        <v>3917</v>
      </c>
      <c r="H6177" s="535">
        <v>210000</v>
      </c>
      <c r="I6177" s="464">
        <v>210000</v>
      </c>
      <c r="J6177" s="463" t="s">
        <v>3377</v>
      </c>
      <c r="K6177" s="465" t="s">
        <v>3577</v>
      </c>
      <c r="L6177" s="494">
        <v>19.399999999999999</v>
      </c>
      <c r="P6177" s="271"/>
      <c r="Q6177" s="271"/>
      <c r="R6177" s="271"/>
      <c r="S6177" s="271"/>
      <c r="T6177" s="271"/>
    </row>
    <row r="6178" spans="2:20" ht="15" hidden="1" customHeight="1">
      <c r="B6178" s="439"/>
      <c r="C6178" s="468" t="s">
        <v>3871</v>
      </c>
      <c r="D6178" s="461" t="s">
        <v>3913</v>
      </c>
      <c r="E6178" s="647"/>
      <c r="F6178" s="462">
        <v>869000102693</v>
      </c>
      <c r="G6178" s="463" t="s">
        <v>3918</v>
      </c>
      <c r="H6178" s="535">
        <v>210000</v>
      </c>
      <c r="I6178" s="464">
        <v>210000</v>
      </c>
      <c r="J6178" s="463" t="s">
        <v>3377</v>
      </c>
      <c r="K6178" s="465" t="s">
        <v>3577</v>
      </c>
      <c r="L6178" s="494">
        <v>19.399999999999999</v>
      </c>
      <c r="P6178" s="271"/>
      <c r="Q6178" s="271"/>
      <c r="R6178" s="271"/>
      <c r="S6178" s="271"/>
      <c r="T6178" s="271"/>
    </row>
    <row r="6179" spans="2:20" ht="15" hidden="1" customHeight="1">
      <c r="B6179" s="439"/>
      <c r="C6179" s="468" t="s">
        <v>3871</v>
      </c>
      <c r="D6179" s="461" t="s">
        <v>3904</v>
      </c>
      <c r="E6179" s="647"/>
      <c r="F6179" s="462">
        <v>869000000560</v>
      </c>
      <c r="G6179" s="463" t="s">
        <v>3919</v>
      </c>
      <c r="H6179" s="535">
        <v>236640</v>
      </c>
      <c r="I6179" s="464">
        <v>236640</v>
      </c>
      <c r="J6179" s="463" t="s">
        <v>3377</v>
      </c>
      <c r="K6179" s="465" t="s">
        <v>3866</v>
      </c>
      <c r="L6179" s="494">
        <v>19.399999999999999</v>
      </c>
      <c r="P6179" s="271"/>
      <c r="Q6179" s="271"/>
      <c r="R6179" s="271"/>
      <c r="S6179" s="271"/>
      <c r="T6179" s="271"/>
    </row>
    <row r="6180" spans="2:20" ht="15" hidden="1" customHeight="1">
      <c r="B6180" s="439"/>
      <c r="C6180" s="468" t="s">
        <v>3871</v>
      </c>
      <c r="D6180" s="461" t="s">
        <v>3904</v>
      </c>
      <c r="E6180" s="647"/>
      <c r="F6180" s="462">
        <v>869000000561</v>
      </c>
      <c r="G6180" s="463" t="s">
        <v>3920</v>
      </c>
      <c r="H6180" s="535">
        <v>236640</v>
      </c>
      <c r="I6180" s="464">
        <v>236640</v>
      </c>
      <c r="J6180" s="463" t="s">
        <v>3377</v>
      </c>
      <c r="K6180" s="465" t="s">
        <v>3866</v>
      </c>
      <c r="L6180" s="494">
        <v>19.399999999999999</v>
      </c>
      <c r="P6180" s="271"/>
      <c r="Q6180" s="271"/>
      <c r="R6180" s="271"/>
      <c r="S6180" s="271"/>
      <c r="T6180" s="271"/>
    </row>
    <row r="6181" spans="2:20" ht="15" hidden="1" customHeight="1">
      <c r="B6181" s="439"/>
      <c r="C6181" s="468" t="s">
        <v>3871</v>
      </c>
      <c r="D6181" s="461" t="s">
        <v>3904</v>
      </c>
      <c r="E6181" s="647"/>
      <c r="F6181" s="462">
        <v>869000000562</v>
      </c>
      <c r="G6181" s="463" t="s">
        <v>3921</v>
      </c>
      <c r="H6181" s="535">
        <v>236640</v>
      </c>
      <c r="I6181" s="464">
        <v>236640</v>
      </c>
      <c r="J6181" s="463" t="s">
        <v>3377</v>
      </c>
      <c r="K6181" s="465" t="s">
        <v>3866</v>
      </c>
      <c r="L6181" s="494">
        <v>19.399999999999999</v>
      </c>
      <c r="P6181" s="271"/>
      <c r="Q6181" s="271"/>
      <c r="R6181" s="271"/>
      <c r="S6181" s="271"/>
      <c r="T6181" s="271"/>
    </row>
    <row r="6182" spans="2:20" ht="15" hidden="1" customHeight="1">
      <c r="B6182" s="439"/>
      <c r="C6182" s="468" t="s">
        <v>3871</v>
      </c>
      <c r="D6182" s="461" t="s">
        <v>3922</v>
      </c>
      <c r="E6182" s="647"/>
      <c r="F6182" s="462">
        <v>869000004018</v>
      </c>
      <c r="G6182" s="463" t="s">
        <v>3923</v>
      </c>
      <c r="H6182" s="535">
        <v>371200</v>
      </c>
      <c r="I6182" s="464">
        <v>371200</v>
      </c>
      <c r="J6182" s="463" t="s">
        <v>3377</v>
      </c>
      <c r="K6182" s="465" t="s">
        <v>3866</v>
      </c>
      <c r="L6182" s="494">
        <v>19.399999999999999</v>
      </c>
      <c r="P6182" s="271"/>
      <c r="Q6182" s="271"/>
      <c r="R6182" s="271"/>
      <c r="S6182" s="271"/>
      <c r="T6182" s="271"/>
    </row>
    <row r="6183" spans="2:20" ht="15" hidden="1" customHeight="1">
      <c r="B6183" s="439"/>
      <c r="C6183" s="419"/>
      <c r="D6183" s="413"/>
      <c r="E6183" s="419"/>
      <c r="F6183" s="420"/>
      <c r="G6183" s="413"/>
      <c r="H6183" s="536">
        <f>SUM(H5745:H6182)</f>
        <v>226701160.30599949</v>
      </c>
      <c r="I6183" s="440">
        <f>SUM(I5745:I6182)</f>
        <v>151650404.85000002</v>
      </c>
      <c r="J6183" s="413"/>
      <c r="K6183" s="419"/>
      <c r="L6183" s="495">
        <f>SUM(L5745:L6182)</f>
        <v>18919.869000000024</v>
      </c>
      <c r="P6183" s="271"/>
      <c r="Q6183" s="271"/>
      <c r="R6183" s="271"/>
      <c r="S6183" s="271"/>
      <c r="T6183" s="271"/>
    </row>
    <row r="6184" spans="2:20" customFormat="1" ht="14.4" hidden="1" customHeight="1">
      <c r="B6184" s="381"/>
      <c r="C6184" s="438"/>
      <c r="D6184" s="384"/>
      <c r="E6184" s="438"/>
      <c r="F6184" s="384"/>
      <c r="G6184" s="384"/>
      <c r="H6184" s="438"/>
      <c r="I6184" s="384"/>
      <c r="J6184" s="384"/>
      <c r="K6184" s="438"/>
      <c r="L6184" s="487"/>
      <c r="M6184" s="400"/>
    </row>
    <row r="6185" spans="2:20" customFormat="1" ht="15.6" hidden="1" customHeight="1">
      <c r="B6185" s="381"/>
      <c r="C6185" s="411"/>
      <c r="D6185" s="384"/>
      <c r="E6185" s="438"/>
      <c r="F6185" s="384"/>
      <c r="G6185" s="384"/>
      <c r="H6185" s="438"/>
      <c r="I6185" s="384"/>
      <c r="J6185" s="384"/>
      <c r="K6185" s="438"/>
      <c r="L6185" s="487"/>
      <c r="M6185" s="400"/>
    </row>
    <row r="6186" spans="2:20" ht="14.4" customHeight="1">
      <c r="C6186" s="258"/>
      <c r="D6186" s="258"/>
      <c r="E6186" s="419"/>
      <c r="F6186" s="413"/>
      <c r="G6186" s="413"/>
      <c r="H6186" s="419"/>
      <c r="I6186" s="413"/>
      <c r="J6186" s="413"/>
      <c r="K6186" s="419"/>
      <c r="L6186" s="967"/>
    </row>
    <row r="6187" spans="2:20" ht="13.95" customHeight="1">
      <c r="C6187" s="968" t="s">
        <v>41</v>
      </c>
      <c r="D6187" s="968" t="s">
        <v>32</v>
      </c>
      <c r="E6187" s="968" t="s">
        <v>2257</v>
      </c>
      <c r="F6187" s="1034" t="s">
        <v>2258</v>
      </c>
      <c r="G6187" s="969" t="s">
        <v>2259</v>
      </c>
      <c r="H6187" s="969" t="s">
        <v>2260</v>
      </c>
      <c r="I6187" s="968" t="s">
        <v>1722</v>
      </c>
      <c r="J6187" s="968" t="s">
        <v>1706</v>
      </c>
      <c r="K6187" s="968" t="s">
        <v>2261</v>
      </c>
      <c r="L6187" s="970" t="s">
        <v>2262</v>
      </c>
      <c r="M6187" s="271"/>
    </row>
    <row r="6188" spans="2:20" ht="20.399999999999999">
      <c r="C6188" s="791">
        <v>1</v>
      </c>
      <c r="D6188" s="781" t="s">
        <v>1730</v>
      </c>
      <c r="E6188" s="792">
        <v>869000005011</v>
      </c>
      <c r="F6188" s="791" t="s">
        <v>3562</v>
      </c>
      <c r="G6188" s="824" t="s">
        <v>3563</v>
      </c>
      <c r="H6188" s="783" t="s">
        <v>3924</v>
      </c>
      <c r="I6188" s="793">
        <v>158661.51</v>
      </c>
      <c r="J6188" s="793">
        <v>158661.51</v>
      </c>
      <c r="K6188" s="781" t="s">
        <v>1707</v>
      </c>
      <c r="L6188" s="971">
        <v>30</v>
      </c>
      <c r="M6188" s="271"/>
    </row>
    <row r="6189" spans="2:20" ht="20.399999999999999">
      <c r="C6189" s="791">
        <v>2</v>
      </c>
      <c r="D6189" s="781" t="s">
        <v>1730</v>
      </c>
      <c r="E6189" s="792">
        <v>869000005039</v>
      </c>
      <c r="F6189" s="791" t="s">
        <v>3562</v>
      </c>
      <c r="G6189" s="824" t="s">
        <v>3564</v>
      </c>
      <c r="H6189" s="783" t="s">
        <v>3924</v>
      </c>
      <c r="I6189" s="793">
        <v>158661.51</v>
      </c>
      <c r="J6189" s="793">
        <v>158661.51</v>
      </c>
      <c r="K6189" s="781" t="s">
        <v>1707</v>
      </c>
      <c r="L6189" s="971">
        <v>30</v>
      </c>
      <c r="M6189" s="271"/>
    </row>
    <row r="6190" spans="2:20" ht="22.5" customHeight="1">
      <c r="C6190" s="791">
        <v>3</v>
      </c>
      <c r="D6190" s="781" t="s">
        <v>1730</v>
      </c>
      <c r="E6190" s="792">
        <v>869000072922</v>
      </c>
      <c r="F6190" s="791" t="s">
        <v>3565</v>
      </c>
      <c r="G6190" s="824" t="s">
        <v>3566</v>
      </c>
      <c r="H6190" s="783" t="s">
        <v>3924</v>
      </c>
      <c r="I6190" s="793">
        <v>526427.5</v>
      </c>
      <c r="J6190" s="793">
        <v>526427.5</v>
      </c>
      <c r="K6190" s="781" t="s">
        <v>1707</v>
      </c>
      <c r="L6190" s="971">
        <v>200</v>
      </c>
      <c r="M6190" s="271"/>
    </row>
    <row r="6191" spans="2:20" ht="22.5" customHeight="1">
      <c r="C6191" s="791">
        <v>4</v>
      </c>
      <c r="D6191" s="781" t="s">
        <v>1730</v>
      </c>
      <c r="E6191" s="792">
        <v>869000072923</v>
      </c>
      <c r="F6191" s="791" t="s">
        <v>3565</v>
      </c>
      <c r="G6191" s="824" t="s">
        <v>3567</v>
      </c>
      <c r="H6191" s="783" t="s">
        <v>3924</v>
      </c>
      <c r="I6191" s="793">
        <v>526427.5</v>
      </c>
      <c r="J6191" s="793">
        <v>526427.5</v>
      </c>
      <c r="K6191" s="781" t="s">
        <v>1707</v>
      </c>
      <c r="L6191" s="971">
        <v>200</v>
      </c>
      <c r="M6191" s="271"/>
    </row>
    <row r="6192" spans="2:20" ht="22.5" customHeight="1">
      <c r="C6192" s="791">
        <v>1</v>
      </c>
      <c r="D6192" s="781" t="s">
        <v>1730</v>
      </c>
      <c r="E6192" s="792">
        <v>869000000911</v>
      </c>
      <c r="F6192" s="791" t="s">
        <v>3433</v>
      </c>
      <c r="G6192" s="824" t="s">
        <v>3434</v>
      </c>
      <c r="H6192" s="783" t="s">
        <v>3924</v>
      </c>
      <c r="I6192" s="793">
        <v>159870</v>
      </c>
      <c r="J6192" s="793">
        <v>159870</v>
      </c>
      <c r="K6192" s="781" t="s">
        <v>1709</v>
      </c>
      <c r="L6192" s="971">
        <v>150</v>
      </c>
      <c r="M6192" s="271"/>
    </row>
    <row r="6193" spans="3:13" ht="22.5" customHeight="1">
      <c r="C6193" s="791">
        <v>2</v>
      </c>
      <c r="D6193" s="781" t="s">
        <v>1730</v>
      </c>
      <c r="E6193" s="792">
        <v>869000001666</v>
      </c>
      <c r="F6193" s="791" t="s">
        <v>3435</v>
      </c>
      <c r="G6193" s="824" t="s">
        <v>3436</v>
      </c>
      <c r="H6193" s="783" t="s">
        <v>3924</v>
      </c>
      <c r="I6193" s="793">
        <v>100000</v>
      </c>
      <c r="J6193" s="793">
        <v>100000</v>
      </c>
      <c r="K6193" s="781" t="s">
        <v>1709</v>
      </c>
      <c r="L6193" s="971">
        <v>168</v>
      </c>
      <c r="M6193" s="271"/>
    </row>
    <row r="6194" spans="3:13" ht="22.5" customHeight="1">
      <c r="C6194" s="791">
        <v>3</v>
      </c>
      <c r="D6194" s="781" t="s">
        <v>1730</v>
      </c>
      <c r="E6194" s="792">
        <v>869000001708</v>
      </c>
      <c r="F6194" s="791" t="s">
        <v>3437</v>
      </c>
      <c r="G6194" s="824" t="s">
        <v>3438</v>
      </c>
      <c r="H6194" s="783" t="s">
        <v>3924</v>
      </c>
      <c r="I6194" s="793">
        <v>70000</v>
      </c>
      <c r="J6194" s="793">
        <v>70000</v>
      </c>
      <c r="K6194" s="781" t="s">
        <v>1709</v>
      </c>
      <c r="L6194" s="971">
        <v>50</v>
      </c>
      <c r="M6194" s="271"/>
    </row>
    <row r="6195" spans="3:13" ht="22.5" customHeight="1">
      <c r="C6195" s="791">
        <v>4</v>
      </c>
      <c r="D6195" s="781" t="s">
        <v>1730</v>
      </c>
      <c r="E6195" s="792">
        <v>869000003376</v>
      </c>
      <c r="F6195" s="791" t="s">
        <v>3439</v>
      </c>
      <c r="G6195" s="824" t="s">
        <v>3440</v>
      </c>
      <c r="H6195" s="783" t="s">
        <v>3924</v>
      </c>
      <c r="I6195" s="793">
        <v>165607.47</v>
      </c>
      <c r="J6195" s="793">
        <v>165607.47</v>
      </c>
      <c r="K6195" s="781" t="s">
        <v>1709</v>
      </c>
      <c r="L6195" s="971">
        <v>40</v>
      </c>
      <c r="M6195" s="271"/>
    </row>
    <row r="6196" spans="3:13" ht="22.5" customHeight="1">
      <c r="C6196" s="791">
        <v>5</v>
      </c>
      <c r="D6196" s="781" t="s">
        <v>1730</v>
      </c>
      <c r="E6196" s="792">
        <v>869000003378</v>
      </c>
      <c r="F6196" s="791" t="s">
        <v>3439</v>
      </c>
      <c r="G6196" s="824" t="s">
        <v>3441</v>
      </c>
      <c r="H6196" s="783" t="s">
        <v>3924</v>
      </c>
      <c r="I6196" s="793">
        <v>165607.48000000001</v>
      </c>
      <c r="J6196" s="793">
        <v>165607.48000000001</v>
      </c>
      <c r="K6196" s="781" t="s">
        <v>1709</v>
      </c>
      <c r="L6196" s="971">
        <v>40</v>
      </c>
      <c r="M6196" s="271"/>
    </row>
    <row r="6197" spans="3:13" ht="22.5" customHeight="1">
      <c r="C6197" s="791">
        <v>6</v>
      </c>
      <c r="D6197" s="781" t="s">
        <v>1730</v>
      </c>
      <c r="E6197" s="792">
        <v>869000003380</v>
      </c>
      <c r="F6197" s="791" t="s">
        <v>3439</v>
      </c>
      <c r="G6197" s="824" t="s">
        <v>3442</v>
      </c>
      <c r="H6197" s="783" t="s">
        <v>3924</v>
      </c>
      <c r="I6197" s="793">
        <v>165607.47</v>
      </c>
      <c r="J6197" s="793">
        <v>165607.47</v>
      </c>
      <c r="K6197" s="781" t="s">
        <v>1709</v>
      </c>
      <c r="L6197" s="971">
        <v>40</v>
      </c>
      <c r="M6197" s="271"/>
    </row>
    <row r="6198" spans="3:13" ht="22.5" customHeight="1">
      <c r="C6198" s="791">
        <v>7</v>
      </c>
      <c r="D6198" s="781" t="s">
        <v>1730</v>
      </c>
      <c r="E6198" s="792">
        <v>869000003382</v>
      </c>
      <c r="F6198" s="791" t="s">
        <v>3439</v>
      </c>
      <c r="G6198" s="824" t="s">
        <v>3443</v>
      </c>
      <c r="H6198" s="783" t="s">
        <v>3924</v>
      </c>
      <c r="I6198" s="793">
        <v>165607.48000000001</v>
      </c>
      <c r="J6198" s="793">
        <v>165607.48000000001</v>
      </c>
      <c r="K6198" s="781" t="s">
        <v>1709</v>
      </c>
      <c r="L6198" s="971">
        <v>40</v>
      </c>
      <c r="M6198" s="271"/>
    </row>
    <row r="6199" spans="3:13" ht="22.5" customHeight="1">
      <c r="C6199" s="791">
        <v>8</v>
      </c>
      <c r="D6199" s="781" t="s">
        <v>1730</v>
      </c>
      <c r="E6199" s="792">
        <v>869000003385</v>
      </c>
      <c r="F6199" s="791" t="s">
        <v>3439</v>
      </c>
      <c r="G6199" s="824" t="s">
        <v>3444</v>
      </c>
      <c r="H6199" s="783" t="s">
        <v>3924</v>
      </c>
      <c r="I6199" s="793">
        <v>165607.47</v>
      </c>
      <c r="J6199" s="793">
        <v>165607.47</v>
      </c>
      <c r="K6199" s="781" t="s">
        <v>1709</v>
      </c>
      <c r="L6199" s="971">
        <v>40</v>
      </c>
      <c r="M6199" s="271"/>
    </row>
    <row r="6200" spans="3:13" ht="22.5" customHeight="1">
      <c r="C6200" s="791">
        <v>9</v>
      </c>
      <c r="D6200" s="781" t="s">
        <v>1730</v>
      </c>
      <c r="E6200" s="792">
        <v>869000003386</v>
      </c>
      <c r="F6200" s="791" t="s">
        <v>3439</v>
      </c>
      <c r="G6200" s="824" t="s">
        <v>3445</v>
      </c>
      <c r="H6200" s="783" t="s">
        <v>3924</v>
      </c>
      <c r="I6200" s="793">
        <v>165607.48000000001</v>
      </c>
      <c r="J6200" s="793">
        <v>165607.48000000001</v>
      </c>
      <c r="K6200" s="781" t="s">
        <v>1709</v>
      </c>
      <c r="L6200" s="971">
        <v>40</v>
      </c>
      <c r="M6200" s="271"/>
    </row>
    <row r="6201" spans="3:13" ht="22.5" customHeight="1">
      <c r="C6201" s="791">
        <v>10</v>
      </c>
      <c r="D6201" s="781" t="s">
        <v>1730</v>
      </c>
      <c r="E6201" s="792">
        <v>869000003452</v>
      </c>
      <c r="F6201" s="791" t="s">
        <v>1733</v>
      </c>
      <c r="G6201" s="824" t="s">
        <v>3446</v>
      </c>
      <c r="H6201" s="783" t="s">
        <v>3924</v>
      </c>
      <c r="I6201" s="793">
        <v>96570.51</v>
      </c>
      <c r="J6201" s="793">
        <v>96570.51</v>
      </c>
      <c r="K6201" s="781" t="s">
        <v>1709</v>
      </c>
      <c r="L6201" s="971">
        <v>15</v>
      </c>
      <c r="M6201" s="271"/>
    </row>
    <row r="6202" spans="3:13" ht="22.5" customHeight="1">
      <c r="C6202" s="791">
        <v>11</v>
      </c>
      <c r="D6202" s="781" t="s">
        <v>1730</v>
      </c>
      <c r="E6202" s="792">
        <v>869000003454</v>
      </c>
      <c r="F6202" s="791" t="s">
        <v>1733</v>
      </c>
      <c r="G6202" s="824" t="s">
        <v>3447</v>
      </c>
      <c r="H6202" s="783" t="s">
        <v>3924</v>
      </c>
      <c r="I6202" s="793">
        <v>96570.52</v>
      </c>
      <c r="J6202" s="793">
        <v>96570.52</v>
      </c>
      <c r="K6202" s="781" t="s">
        <v>1709</v>
      </c>
      <c r="L6202" s="971">
        <v>15</v>
      </c>
      <c r="M6202" s="271"/>
    </row>
    <row r="6203" spans="3:13" ht="22.5" customHeight="1">
      <c r="C6203" s="791">
        <v>12</v>
      </c>
      <c r="D6203" s="781" t="s">
        <v>1730</v>
      </c>
      <c r="E6203" s="792">
        <v>869000003456</v>
      </c>
      <c r="F6203" s="791" t="s">
        <v>1733</v>
      </c>
      <c r="G6203" s="824" t="s">
        <v>3448</v>
      </c>
      <c r="H6203" s="783" t="s">
        <v>3924</v>
      </c>
      <c r="I6203" s="793">
        <v>96570.51</v>
      </c>
      <c r="J6203" s="793">
        <v>96570.51</v>
      </c>
      <c r="K6203" s="781" t="s">
        <v>1709</v>
      </c>
      <c r="L6203" s="971">
        <v>15</v>
      </c>
      <c r="M6203" s="271"/>
    </row>
    <row r="6204" spans="3:13" ht="22.5" customHeight="1">
      <c r="C6204" s="791">
        <v>13</v>
      </c>
      <c r="D6204" s="781" t="s">
        <v>1730</v>
      </c>
      <c r="E6204" s="792">
        <v>869000003457</v>
      </c>
      <c r="F6204" s="791" t="s">
        <v>1733</v>
      </c>
      <c r="G6204" s="824" t="s">
        <v>3449</v>
      </c>
      <c r="H6204" s="783" t="s">
        <v>3924</v>
      </c>
      <c r="I6204" s="793">
        <v>96570.52</v>
      </c>
      <c r="J6204" s="793">
        <v>96570.52</v>
      </c>
      <c r="K6204" s="781" t="s">
        <v>1709</v>
      </c>
      <c r="L6204" s="971">
        <v>15</v>
      </c>
      <c r="M6204" s="271"/>
    </row>
    <row r="6205" spans="3:13" ht="22.5" customHeight="1">
      <c r="C6205" s="791">
        <v>14</v>
      </c>
      <c r="D6205" s="781" t="s">
        <v>1730</v>
      </c>
      <c r="E6205" s="792">
        <v>869000003459</v>
      </c>
      <c r="F6205" s="791" t="s">
        <v>1733</v>
      </c>
      <c r="G6205" s="824" t="s">
        <v>3450</v>
      </c>
      <c r="H6205" s="783" t="s">
        <v>3924</v>
      </c>
      <c r="I6205" s="793">
        <v>96570.51</v>
      </c>
      <c r="J6205" s="793">
        <v>96570.51</v>
      </c>
      <c r="K6205" s="781" t="s">
        <v>1709</v>
      </c>
      <c r="L6205" s="971">
        <v>15</v>
      </c>
      <c r="M6205" s="271"/>
    </row>
    <row r="6206" spans="3:13" ht="22.5" customHeight="1">
      <c r="C6206" s="791">
        <v>15</v>
      </c>
      <c r="D6206" s="781" t="s">
        <v>1730</v>
      </c>
      <c r="E6206" s="792">
        <v>869000003461</v>
      </c>
      <c r="F6206" s="791" t="s">
        <v>1733</v>
      </c>
      <c r="G6206" s="824" t="s">
        <v>3451</v>
      </c>
      <c r="H6206" s="783" t="s">
        <v>3924</v>
      </c>
      <c r="I6206" s="793">
        <v>96570.52</v>
      </c>
      <c r="J6206" s="793">
        <v>96570.52</v>
      </c>
      <c r="K6206" s="781" t="s">
        <v>1709</v>
      </c>
      <c r="L6206" s="971">
        <v>15</v>
      </c>
      <c r="M6206" s="271"/>
    </row>
    <row r="6207" spans="3:13" ht="22.5" customHeight="1">
      <c r="C6207" s="791">
        <v>16</v>
      </c>
      <c r="D6207" s="781" t="s">
        <v>1730</v>
      </c>
      <c r="E6207" s="792">
        <v>869000003463</v>
      </c>
      <c r="F6207" s="791" t="s">
        <v>1733</v>
      </c>
      <c r="G6207" s="824" t="s">
        <v>3452</v>
      </c>
      <c r="H6207" s="783" t="s">
        <v>3924</v>
      </c>
      <c r="I6207" s="793">
        <v>96570.51</v>
      </c>
      <c r="J6207" s="793">
        <v>96570.51</v>
      </c>
      <c r="K6207" s="781" t="s">
        <v>1709</v>
      </c>
      <c r="L6207" s="971">
        <v>15</v>
      </c>
      <c r="M6207" s="271"/>
    </row>
    <row r="6208" spans="3:13" ht="22.5" customHeight="1">
      <c r="C6208" s="791">
        <v>17</v>
      </c>
      <c r="D6208" s="781" t="s">
        <v>1730</v>
      </c>
      <c r="E6208" s="792">
        <v>869000003464</v>
      </c>
      <c r="F6208" s="791" t="s">
        <v>1733</v>
      </c>
      <c r="G6208" s="824" t="s">
        <v>3453</v>
      </c>
      <c r="H6208" s="783" t="s">
        <v>3924</v>
      </c>
      <c r="I6208" s="793">
        <v>96570.52</v>
      </c>
      <c r="J6208" s="793">
        <v>96570.52</v>
      </c>
      <c r="K6208" s="781" t="s">
        <v>1709</v>
      </c>
      <c r="L6208" s="971">
        <v>15</v>
      </c>
      <c r="M6208" s="271"/>
    </row>
    <row r="6209" spans="3:13" ht="22.5" customHeight="1">
      <c r="C6209" s="791">
        <v>18</v>
      </c>
      <c r="D6209" s="781" t="s">
        <v>1730</v>
      </c>
      <c r="E6209" s="792">
        <v>869000003564</v>
      </c>
      <c r="F6209" s="791" t="s">
        <v>3454</v>
      </c>
      <c r="G6209" s="824" t="s">
        <v>3455</v>
      </c>
      <c r="H6209" s="783" t="s">
        <v>3924</v>
      </c>
      <c r="I6209" s="793">
        <v>348000</v>
      </c>
      <c r="J6209" s="793">
        <v>348000</v>
      </c>
      <c r="K6209" s="781" t="s">
        <v>1709</v>
      </c>
      <c r="L6209" s="971">
        <v>17.7</v>
      </c>
      <c r="M6209" s="271"/>
    </row>
    <row r="6210" spans="3:13" ht="22.5" customHeight="1">
      <c r="C6210" s="791">
        <v>19</v>
      </c>
      <c r="D6210" s="781" t="s">
        <v>1730</v>
      </c>
      <c r="E6210" s="792">
        <v>869000003569</v>
      </c>
      <c r="F6210" s="791" t="s">
        <v>3454</v>
      </c>
      <c r="G6210" s="824" t="s">
        <v>3456</v>
      </c>
      <c r="H6210" s="783" t="s">
        <v>3924</v>
      </c>
      <c r="I6210" s="793">
        <v>348000</v>
      </c>
      <c r="J6210" s="793">
        <v>348000</v>
      </c>
      <c r="K6210" s="781" t="s">
        <v>1709</v>
      </c>
      <c r="L6210" s="971">
        <v>17.7</v>
      </c>
      <c r="M6210" s="271"/>
    </row>
    <row r="6211" spans="3:13" ht="22.5" customHeight="1">
      <c r="C6211" s="791">
        <v>20</v>
      </c>
      <c r="D6211" s="781" t="s">
        <v>1730</v>
      </c>
      <c r="E6211" s="792">
        <v>869000003602</v>
      </c>
      <c r="F6211" s="791" t="s">
        <v>3454</v>
      </c>
      <c r="G6211" s="824" t="s">
        <v>3457</v>
      </c>
      <c r="H6211" s="783" t="s">
        <v>3924</v>
      </c>
      <c r="I6211" s="793">
        <v>348000</v>
      </c>
      <c r="J6211" s="793">
        <v>348000</v>
      </c>
      <c r="K6211" s="781" t="s">
        <v>1709</v>
      </c>
      <c r="L6211" s="971">
        <v>17.7</v>
      </c>
      <c r="M6211" s="271"/>
    </row>
    <row r="6212" spans="3:13" ht="22.5" customHeight="1">
      <c r="C6212" s="791">
        <v>21</v>
      </c>
      <c r="D6212" s="781" t="s">
        <v>1730</v>
      </c>
      <c r="E6212" s="792">
        <v>869000003612</v>
      </c>
      <c r="F6212" s="791" t="s">
        <v>3454</v>
      </c>
      <c r="G6212" s="824" t="s">
        <v>3458</v>
      </c>
      <c r="H6212" s="783" t="s">
        <v>3924</v>
      </c>
      <c r="I6212" s="793">
        <v>348000</v>
      </c>
      <c r="J6212" s="793">
        <v>348000</v>
      </c>
      <c r="K6212" s="781" t="s">
        <v>1709</v>
      </c>
      <c r="L6212" s="971">
        <v>17.7</v>
      </c>
      <c r="M6212" s="271"/>
    </row>
    <row r="6213" spans="3:13" ht="22.5" customHeight="1">
      <c r="C6213" s="791">
        <v>22</v>
      </c>
      <c r="D6213" s="781" t="s">
        <v>1730</v>
      </c>
      <c r="E6213" s="792">
        <v>869000004397</v>
      </c>
      <c r="F6213" s="791" t="s">
        <v>3459</v>
      </c>
      <c r="G6213" s="824" t="s">
        <v>3460</v>
      </c>
      <c r="H6213" s="783" t="s">
        <v>3924</v>
      </c>
      <c r="I6213" s="793">
        <v>375000</v>
      </c>
      <c r="J6213" s="793">
        <v>375000</v>
      </c>
      <c r="K6213" s="781" t="s">
        <v>1709</v>
      </c>
      <c r="L6213" s="971">
        <v>19.399999999999999</v>
      </c>
      <c r="M6213" s="271"/>
    </row>
    <row r="6214" spans="3:13" ht="22.5" customHeight="1">
      <c r="C6214" s="791">
        <v>23</v>
      </c>
      <c r="D6214" s="781" t="s">
        <v>1730</v>
      </c>
      <c r="E6214" s="792">
        <v>869000004398</v>
      </c>
      <c r="F6214" s="791" t="s">
        <v>3459</v>
      </c>
      <c r="G6214" s="824" t="s">
        <v>3461</v>
      </c>
      <c r="H6214" s="783" t="s">
        <v>3924</v>
      </c>
      <c r="I6214" s="793">
        <v>375000</v>
      </c>
      <c r="J6214" s="793">
        <v>375000</v>
      </c>
      <c r="K6214" s="781" t="s">
        <v>1709</v>
      </c>
      <c r="L6214" s="971">
        <v>19.399999999999999</v>
      </c>
      <c r="M6214" s="271"/>
    </row>
    <row r="6215" spans="3:13" ht="22.5" customHeight="1">
      <c r="C6215" s="791">
        <v>24</v>
      </c>
      <c r="D6215" s="781" t="s">
        <v>1730</v>
      </c>
      <c r="E6215" s="792">
        <v>869000004449</v>
      </c>
      <c r="F6215" s="791" t="s">
        <v>3462</v>
      </c>
      <c r="G6215" s="824" t="s">
        <v>3463</v>
      </c>
      <c r="H6215" s="783" t="s">
        <v>3924</v>
      </c>
      <c r="I6215" s="793">
        <v>59398</v>
      </c>
      <c r="J6215" s="793">
        <v>59398</v>
      </c>
      <c r="K6215" s="781" t="s">
        <v>1709</v>
      </c>
      <c r="L6215" s="971">
        <v>100</v>
      </c>
      <c r="M6215" s="271"/>
    </row>
    <row r="6216" spans="3:13" ht="22.5" customHeight="1">
      <c r="C6216" s="791">
        <v>25</v>
      </c>
      <c r="D6216" s="781" t="s">
        <v>1730</v>
      </c>
      <c r="E6216" s="792">
        <v>869000004450</v>
      </c>
      <c r="F6216" s="791" t="s">
        <v>3462</v>
      </c>
      <c r="G6216" s="824" t="s">
        <v>3464</v>
      </c>
      <c r="H6216" s="783" t="s">
        <v>3924</v>
      </c>
      <c r="I6216" s="793">
        <v>59398</v>
      </c>
      <c r="J6216" s="793">
        <v>59398</v>
      </c>
      <c r="K6216" s="781" t="s">
        <v>1709</v>
      </c>
      <c r="L6216" s="971">
        <v>100</v>
      </c>
      <c r="M6216" s="271"/>
    </row>
    <row r="6217" spans="3:13" ht="22.5" customHeight="1">
      <c r="C6217" s="791">
        <v>26</v>
      </c>
      <c r="D6217" s="781" t="s">
        <v>1730</v>
      </c>
      <c r="E6217" s="792">
        <v>869000004451</v>
      </c>
      <c r="F6217" s="791" t="s">
        <v>3462</v>
      </c>
      <c r="G6217" s="824" t="s">
        <v>3465</v>
      </c>
      <c r="H6217" s="783" t="s">
        <v>3924</v>
      </c>
      <c r="I6217" s="793">
        <v>59398</v>
      </c>
      <c r="J6217" s="793">
        <v>59398</v>
      </c>
      <c r="K6217" s="781" t="s">
        <v>1709</v>
      </c>
      <c r="L6217" s="971">
        <v>100</v>
      </c>
      <c r="M6217" s="271"/>
    </row>
    <row r="6218" spans="3:13" ht="22.5" customHeight="1">
      <c r="C6218" s="791">
        <v>27</v>
      </c>
      <c r="D6218" s="781" t="s">
        <v>1730</v>
      </c>
      <c r="E6218" s="792">
        <v>869000004472</v>
      </c>
      <c r="F6218" s="791" t="s">
        <v>3466</v>
      </c>
      <c r="G6218" s="824" t="s">
        <v>3467</v>
      </c>
      <c r="H6218" s="783" t="s">
        <v>3924</v>
      </c>
      <c r="I6218" s="793">
        <v>303000</v>
      </c>
      <c r="J6218" s="793">
        <v>303000</v>
      </c>
      <c r="K6218" s="781" t="s">
        <v>1709</v>
      </c>
      <c r="L6218" s="971">
        <v>17.7</v>
      </c>
      <c r="M6218" s="271"/>
    </row>
    <row r="6219" spans="3:13" ht="22.5" customHeight="1">
      <c r="C6219" s="791">
        <v>28</v>
      </c>
      <c r="D6219" s="781" t="s">
        <v>1730</v>
      </c>
      <c r="E6219" s="792">
        <v>869000004479</v>
      </c>
      <c r="F6219" s="791" t="s">
        <v>1733</v>
      </c>
      <c r="G6219" s="824" t="s">
        <v>3468</v>
      </c>
      <c r="H6219" s="783" t="s">
        <v>3924</v>
      </c>
      <c r="I6219" s="793">
        <v>117071.74</v>
      </c>
      <c r="J6219" s="793">
        <v>117071.74</v>
      </c>
      <c r="K6219" s="781" t="s">
        <v>1709</v>
      </c>
      <c r="L6219" s="971">
        <v>15</v>
      </c>
      <c r="M6219" s="271"/>
    </row>
    <row r="6220" spans="3:13" ht="22.5" customHeight="1">
      <c r="C6220" s="791">
        <v>29</v>
      </c>
      <c r="D6220" s="781" t="s">
        <v>1730</v>
      </c>
      <c r="E6220" s="792">
        <v>869000004480</v>
      </c>
      <c r="F6220" s="791" t="s">
        <v>1733</v>
      </c>
      <c r="G6220" s="824" t="s">
        <v>3469</v>
      </c>
      <c r="H6220" s="783" t="s">
        <v>3924</v>
      </c>
      <c r="I6220" s="793">
        <v>117071.74</v>
      </c>
      <c r="J6220" s="793">
        <v>117071.74</v>
      </c>
      <c r="K6220" s="781" t="s">
        <v>1709</v>
      </c>
      <c r="L6220" s="971">
        <v>15</v>
      </c>
      <c r="M6220" s="271"/>
    </row>
    <row r="6221" spans="3:13" ht="22.5" customHeight="1">
      <c r="C6221" s="791">
        <v>30</v>
      </c>
      <c r="D6221" s="781" t="s">
        <v>1730</v>
      </c>
      <c r="E6221" s="792">
        <v>869000004481</v>
      </c>
      <c r="F6221" s="791" t="s">
        <v>1733</v>
      </c>
      <c r="G6221" s="824" t="s">
        <v>3470</v>
      </c>
      <c r="H6221" s="783" t="s">
        <v>3924</v>
      </c>
      <c r="I6221" s="793">
        <v>117071.74</v>
      </c>
      <c r="J6221" s="793">
        <v>117071.74</v>
      </c>
      <c r="K6221" s="781" t="s">
        <v>1709</v>
      </c>
      <c r="L6221" s="971">
        <v>15</v>
      </c>
      <c r="M6221" s="271"/>
    </row>
    <row r="6222" spans="3:13" ht="22.5" customHeight="1">
      <c r="C6222" s="791">
        <v>31</v>
      </c>
      <c r="D6222" s="781" t="s">
        <v>1730</v>
      </c>
      <c r="E6222" s="792">
        <v>869000004482</v>
      </c>
      <c r="F6222" s="791" t="s">
        <v>1733</v>
      </c>
      <c r="G6222" s="824" t="s">
        <v>3471</v>
      </c>
      <c r="H6222" s="783" t="s">
        <v>3924</v>
      </c>
      <c r="I6222" s="793">
        <v>117071.74</v>
      </c>
      <c r="J6222" s="793">
        <v>117071.74</v>
      </c>
      <c r="K6222" s="781" t="s">
        <v>1709</v>
      </c>
      <c r="L6222" s="971">
        <v>15</v>
      </c>
      <c r="M6222" s="271"/>
    </row>
    <row r="6223" spans="3:13" ht="22.5" customHeight="1">
      <c r="C6223" s="791">
        <v>32</v>
      </c>
      <c r="D6223" s="781" t="s">
        <v>1730</v>
      </c>
      <c r="E6223" s="792">
        <v>869000004483</v>
      </c>
      <c r="F6223" s="791" t="s">
        <v>1733</v>
      </c>
      <c r="G6223" s="824" t="s">
        <v>3472</v>
      </c>
      <c r="H6223" s="783" t="s">
        <v>3924</v>
      </c>
      <c r="I6223" s="793">
        <v>117071.74</v>
      </c>
      <c r="J6223" s="793">
        <v>117071.74</v>
      </c>
      <c r="K6223" s="781" t="s">
        <v>1709</v>
      </c>
      <c r="L6223" s="971">
        <v>15</v>
      </c>
      <c r="M6223" s="271"/>
    </row>
    <row r="6224" spans="3:13" ht="22.5" customHeight="1">
      <c r="C6224" s="791">
        <v>33</v>
      </c>
      <c r="D6224" s="781" t="s">
        <v>1730</v>
      </c>
      <c r="E6224" s="792">
        <v>869000004484</v>
      </c>
      <c r="F6224" s="791" t="s">
        <v>1733</v>
      </c>
      <c r="G6224" s="824" t="s">
        <v>3473</v>
      </c>
      <c r="H6224" s="783" t="s">
        <v>3924</v>
      </c>
      <c r="I6224" s="793">
        <v>117071.74</v>
      </c>
      <c r="J6224" s="793">
        <v>117071.74</v>
      </c>
      <c r="K6224" s="781" t="s">
        <v>1709</v>
      </c>
      <c r="L6224" s="971">
        <v>15</v>
      </c>
      <c r="M6224" s="271"/>
    </row>
    <row r="6225" spans="3:13" ht="22.5" customHeight="1">
      <c r="C6225" s="791">
        <v>34</v>
      </c>
      <c r="D6225" s="781" t="s">
        <v>1730</v>
      </c>
      <c r="E6225" s="792">
        <v>869000004485</v>
      </c>
      <c r="F6225" s="791" t="s">
        <v>1733</v>
      </c>
      <c r="G6225" s="824" t="s">
        <v>3474</v>
      </c>
      <c r="H6225" s="783" t="s">
        <v>3924</v>
      </c>
      <c r="I6225" s="793">
        <v>117071.74</v>
      </c>
      <c r="J6225" s="793">
        <v>117071.74</v>
      </c>
      <c r="K6225" s="781" t="s">
        <v>1709</v>
      </c>
      <c r="L6225" s="971">
        <v>15</v>
      </c>
      <c r="M6225" s="271"/>
    </row>
    <row r="6226" spans="3:13" ht="22.5" customHeight="1">
      <c r="C6226" s="791">
        <v>35</v>
      </c>
      <c r="D6226" s="781" t="s">
        <v>1730</v>
      </c>
      <c r="E6226" s="792">
        <v>869000004491</v>
      </c>
      <c r="F6226" s="791" t="s">
        <v>3475</v>
      </c>
      <c r="G6226" s="824" t="s">
        <v>3476</v>
      </c>
      <c r="H6226" s="783" t="s">
        <v>3924</v>
      </c>
      <c r="I6226" s="793">
        <v>334065.46999999997</v>
      </c>
      <c r="J6226" s="793">
        <v>334065.46999999997</v>
      </c>
      <c r="K6226" s="781" t="s">
        <v>1709</v>
      </c>
      <c r="L6226" s="971">
        <v>60</v>
      </c>
      <c r="M6226" s="271"/>
    </row>
    <row r="6227" spans="3:13" ht="22.5" customHeight="1">
      <c r="C6227" s="791">
        <v>36</v>
      </c>
      <c r="D6227" s="781" t="s">
        <v>1730</v>
      </c>
      <c r="E6227" s="792">
        <v>869000004495</v>
      </c>
      <c r="F6227" s="791" t="s">
        <v>3475</v>
      </c>
      <c r="G6227" s="824" t="s">
        <v>3477</v>
      </c>
      <c r="H6227" s="783" t="s">
        <v>3924</v>
      </c>
      <c r="I6227" s="793">
        <v>334065.46999999997</v>
      </c>
      <c r="J6227" s="793">
        <v>334065.46999999997</v>
      </c>
      <c r="K6227" s="781" t="s">
        <v>1709</v>
      </c>
      <c r="L6227" s="971">
        <v>60</v>
      </c>
      <c r="M6227" s="271"/>
    </row>
    <row r="6228" spans="3:13" ht="22.5" customHeight="1">
      <c r="C6228" s="791">
        <v>37</v>
      </c>
      <c r="D6228" s="781" t="s">
        <v>1730</v>
      </c>
      <c r="E6228" s="792">
        <v>869000004502</v>
      </c>
      <c r="F6228" s="791" t="s">
        <v>3475</v>
      </c>
      <c r="G6228" s="824" t="s">
        <v>3478</v>
      </c>
      <c r="H6228" s="783" t="s">
        <v>3924</v>
      </c>
      <c r="I6228" s="793">
        <v>334065.46999999997</v>
      </c>
      <c r="J6228" s="793">
        <v>334065.46999999997</v>
      </c>
      <c r="K6228" s="781" t="s">
        <v>1709</v>
      </c>
      <c r="L6228" s="971">
        <v>60</v>
      </c>
      <c r="M6228" s="271"/>
    </row>
    <row r="6229" spans="3:13" ht="22.5" customHeight="1">
      <c r="C6229" s="791">
        <v>38</v>
      </c>
      <c r="D6229" s="781" t="s">
        <v>1730</v>
      </c>
      <c r="E6229" s="792">
        <v>869000004521</v>
      </c>
      <c r="F6229" s="791" t="s">
        <v>3479</v>
      </c>
      <c r="G6229" s="824" t="s">
        <v>3480</v>
      </c>
      <c r="H6229" s="783" t="s">
        <v>3924</v>
      </c>
      <c r="I6229" s="793">
        <v>90000</v>
      </c>
      <c r="J6229" s="793">
        <v>90000</v>
      </c>
      <c r="K6229" s="781" t="s">
        <v>1709</v>
      </c>
      <c r="L6229" s="971">
        <v>17.7</v>
      </c>
      <c r="M6229" s="271"/>
    </row>
    <row r="6230" spans="3:13" ht="22.5" customHeight="1">
      <c r="C6230" s="791">
        <v>39</v>
      </c>
      <c r="D6230" s="781" t="s">
        <v>1730</v>
      </c>
      <c r="E6230" s="792">
        <v>869000004522</v>
      </c>
      <c r="F6230" s="791" t="s">
        <v>3479</v>
      </c>
      <c r="G6230" s="824" t="s">
        <v>3481</v>
      </c>
      <c r="H6230" s="783" t="s">
        <v>3924</v>
      </c>
      <c r="I6230" s="793">
        <v>90000</v>
      </c>
      <c r="J6230" s="793">
        <v>90000</v>
      </c>
      <c r="K6230" s="781" t="s">
        <v>1709</v>
      </c>
      <c r="L6230" s="971">
        <v>17.7</v>
      </c>
      <c r="M6230" s="271"/>
    </row>
    <row r="6231" spans="3:13" ht="22.5" customHeight="1">
      <c r="C6231" s="791">
        <v>40</v>
      </c>
      <c r="D6231" s="781" t="s">
        <v>1730</v>
      </c>
      <c r="E6231" s="792">
        <v>869000004523</v>
      </c>
      <c r="F6231" s="791" t="s">
        <v>3479</v>
      </c>
      <c r="G6231" s="824" t="s">
        <v>3482</v>
      </c>
      <c r="H6231" s="783" t="s">
        <v>3924</v>
      </c>
      <c r="I6231" s="793">
        <v>90000</v>
      </c>
      <c r="J6231" s="793">
        <v>90000</v>
      </c>
      <c r="K6231" s="781" t="s">
        <v>1709</v>
      </c>
      <c r="L6231" s="971">
        <v>17.7</v>
      </c>
      <c r="M6231" s="271"/>
    </row>
    <row r="6232" spans="3:13" ht="22.5" customHeight="1">
      <c r="C6232" s="791">
        <v>41</v>
      </c>
      <c r="D6232" s="781" t="s">
        <v>1730</v>
      </c>
      <c r="E6232" s="792">
        <v>869000004524</v>
      </c>
      <c r="F6232" s="791" t="s">
        <v>3479</v>
      </c>
      <c r="G6232" s="824" t="s">
        <v>3483</v>
      </c>
      <c r="H6232" s="783" t="s">
        <v>3924</v>
      </c>
      <c r="I6232" s="793">
        <v>90000</v>
      </c>
      <c r="J6232" s="793">
        <v>90000</v>
      </c>
      <c r="K6232" s="781" t="s">
        <v>1709</v>
      </c>
      <c r="L6232" s="971">
        <v>17.7</v>
      </c>
      <c r="M6232" s="271"/>
    </row>
    <row r="6233" spans="3:13" ht="22.5" customHeight="1">
      <c r="C6233" s="791">
        <v>42</v>
      </c>
      <c r="D6233" s="781" t="s">
        <v>1730</v>
      </c>
      <c r="E6233" s="792">
        <v>869000004525</v>
      </c>
      <c r="F6233" s="791" t="s">
        <v>3484</v>
      </c>
      <c r="G6233" s="824" t="s">
        <v>3485</v>
      </c>
      <c r="H6233" s="783" t="s">
        <v>3924</v>
      </c>
      <c r="I6233" s="793">
        <v>900000</v>
      </c>
      <c r="J6233" s="793">
        <v>900000</v>
      </c>
      <c r="K6233" s="781" t="s">
        <v>1709</v>
      </c>
      <c r="L6233" s="971">
        <v>17.7</v>
      </c>
      <c r="M6233" s="271"/>
    </row>
    <row r="6234" spans="3:13" ht="22.5" customHeight="1">
      <c r="C6234" s="791">
        <v>43</v>
      </c>
      <c r="D6234" s="781" t="s">
        <v>1730</v>
      </c>
      <c r="E6234" s="792">
        <v>869000004526</v>
      </c>
      <c r="F6234" s="791" t="s">
        <v>3484</v>
      </c>
      <c r="G6234" s="824" t="s">
        <v>3486</v>
      </c>
      <c r="H6234" s="783" t="s">
        <v>3924</v>
      </c>
      <c r="I6234" s="793">
        <v>900000</v>
      </c>
      <c r="J6234" s="793">
        <v>900000</v>
      </c>
      <c r="K6234" s="781" t="s">
        <v>1709</v>
      </c>
      <c r="L6234" s="971">
        <v>17.7</v>
      </c>
      <c r="M6234" s="271"/>
    </row>
    <row r="6235" spans="3:13" ht="22.5" customHeight="1">
      <c r="C6235" s="791">
        <v>44</v>
      </c>
      <c r="D6235" s="781" t="s">
        <v>1730</v>
      </c>
      <c r="E6235" s="792">
        <v>869000004527</v>
      </c>
      <c r="F6235" s="791" t="s">
        <v>3484</v>
      </c>
      <c r="G6235" s="824" t="s">
        <v>3487</v>
      </c>
      <c r="H6235" s="783" t="s">
        <v>3924</v>
      </c>
      <c r="I6235" s="793">
        <v>900000</v>
      </c>
      <c r="J6235" s="793">
        <v>900000</v>
      </c>
      <c r="K6235" s="781" t="s">
        <v>1709</v>
      </c>
      <c r="L6235" s="971">
        <v>17.7</v>
      </c>
      <c r="M6235" s="271"/>
    </row>
    <row r="6236" spans="3:13" ht="22.5" customHeight="1">
      <c r="C6236" s="791">
        <v>45</v>
      </c>
      <c r="D6236" s="781" t="s">
        <v>1730</v>
      </c>
      <c r="E6236" s="792">
        <v>869000004528</v>
      </c>
      <c r="F6236" s="791" t="s">
        <v>3488</v>
      </c>
      <c r="G6236" s="824" t="s">
        <v>3489</v>
      </c>
      <c r="H6236" s="783" t="s">
        <v>3924</v>
      </c>
      <c r="I6236" s="793">
        <v>600000</v>
      </c>
      <c r="J6236" s="793">
        <v>600000</v>
      </c>
      <c r="K6236" s="781" t="s">
        <v>1709</v>
      </c>
      <c r="L6236" s="971">
        <v>23.7</v>
      </c>
      <c r="M6236" s="271"/>
    </row>
    <row r="6237" spans="3:13" ht="22.5" customHeight="1">
      <c r="C6237" s="791">
        <v>46</v>
      </c>
      <c r="D6237" s="781" t="s">
        <v>1730</v>
      </c>
      <c r="E6237" s="792">
        <v>869000004529</v>
      </c>
      <c r="F6237" s="791" t="s">
        <v>3488</v>
      </c>
      <c r="G6237" s="824" t="s">
        <v>3490</v>
      </c>
      <c r="H6237" s="783" t="s">
        <v>3924</v>
      </c>
      <c r="I6237" s="793">
        <v>600000</v>
      </c>
      <c r="J6237" s="793">
        <v>600000</v>
      </c>
      <c r="K6237" s="781" t="s">
        <v>1709</v>
      </c>
      <c r="L6237" s="971">
        <v>23.7</v>
      </c>
      <c r="M6237" s="271"/>
    </row>
    <row r="6238" spans="3:13" ht="22.5" customHeight="1">
      <c r="C6238" s="791">
        <v>47</v>
      </c>
      <c r="D6238" s="781" t="s">
        <v>1730</v>
      </c>
      <c r="E6238" s="792">
        <v>869000004532</v>
      </c>
      <c r="F6238" s="791" t="s">
        <v>3491</v>
      </c>
      <c r="G6238" s="824" t="s">
        <v>3492</v>
      </c>
      <c r="H6238" s="783" t="s">
        <v>3924</v>
      </c>
      <c r="I6238" s="793">
        <v>500000</v>
      </c>
      <c r="J6238" s="793">
        <v>500000</v>
      </c>
      <c r="K6238" s="781" t="s">
        <v>1709</v>
      </c>
      <c r="L6238" s="971">
        <v>30</v>
      </c>
      <c r="M6238" s="271"/>
    </row>
    <row r="6239" spans="3:13" ht="22.5" customHeight="1">
      <c r="C6239" s="791">
        <v>48</v>
      </c>
      <c r="D6239" s="781" t="s">
        <v>1730</v>
      </c>
      <c r="E6239" s="792">
        <v>869000004622</v>
      </c>
      <c r="F6239" s="791" t="s">
        <v>3493</v>
      </c>
      <c r="G6239" s="824" t="s">
        <v>3494</v>
      </c>
      <c r="H6239" s="783" t="s">
        <v>3924</v>
      </c>
      <c r="I6239" s="793">
        <v>300000</v>
      </c>
      <c r="J6239" s="793">
        <v>300000</v>
      </c>
      <c r="K6239" s="781" t="s">
        <v>1709</v>
      </c>
      <c r="L6239" s="971">
        <v>17.7</v>
      </c>
      <c r="M6239" s="271"/>
    </row>
    <row r="6240" spans="3:13" ht="22.5" customHeight="1">
      <c r="C6240" s="791">
        <v>49</v>
      </c>
      <c r="D6240" s="781" t="s">
        <v>1730</v>
      </c>
      <c r="E6240" s="792">
        <v>869000004631</v>
      </c>
      <c r="F6240" s="791" t="s">
        <v>3495</v>
      </c>
      <c r="G6240" s="824" t="s">
        <v>3496</v>
      </c>
      <c r="H6240" s="783" t="s">
        <v>3924</v>
      </c>
      <c r="I6240" s="793">
        <v>250000</v>
      </c>
      <c r="J6240" s="793">
        <v>250000</v>
      </c>
      <c r="K6240" s="781" t="s">
        <v>1709</v>
      </c>
      <c r="L6240" s="971">
        <v>17.7</v>
      </c>
      <c r="M6240" s="271"/>
    </row>
    <row r="6241" spans="3:13" ht="22.5" customHeight="1">
      <c r="C6241" s="791">
        <v>50</v>
      </c>
      <c r="D6241" s="781" t="s">
        <v>1730</v>
      </c>
      <c r="E6241" s="792">
        <v>869000004632</v>
      </c>
      <c r="F6241" s="791" t="s">
        <v>3495</v>
      </c>
      <c r="G6241" s="824" t="s">
        <v>3497</v>
      </c>
      <c r="H6241" s="783" t="s">
        <v>3924</v>
      </c>
      <c r="I6241" s="793">
        <v>250000</v>
      </c>
      <c r="J6241" s="793">
        <v>250000</v>
      </c>
      <c r="K6241" s="781" t="s">
        <v>1709</v>
      </c>
      <c r="L6241" s="971">
        <v>17.7</v>
      </c>
      <c r="M6241" s="271"/>
    </row>
    <row r="6242" spans="3:13" ht="22.5" customHeight="1">
      <c r="C6242" s="791">
        <v>51</v>
      </c>
      <c r="D6242" s="781" t="s">
        <v>1730</v>
      </c>
      <c r="E6242" s="792">
        <v>869000004633</v>
      </c>
      <c r="F6242" s="791" t="s">
        <v>3495</v>
      </c>
      <c r="G6242" s="824" t="s">
        <v>3498</v>
      </c>
      <c r="H6242" s="783" t="s">
        <v>3924</v>
      </c>
      <c r="I6242" s="793">
        <v>250000</v>
      </c>
      <c r="J6242" s="793">
        <v>250000</v>
      </c>
      <c r="K6242" s="781" t="s">
        <v>1709</v>
      </c>
      <c r="L6242" s="971">
        <v>17.7</v>
      </c>
      <c r="M6242" s="271"/>
    </row>
    <row r="6243" spans="3:13" ht="22.5" customHeight="1">
      <c r="C6243" s="791">
        <v>52</v>
      </c>
      <c r="D6243" s="781" t="s">
        <v>1730</v>
      </c>
      <c r="E6243" s="792">
        <v>869000004634</v>
      </c>
      <c r="F6243" s="791" t="s">
        <v>3495</v>
      </c>
      <c r="G6243" s="824" t="s">
        <v>3499</v>
      </c>
      <c r="H6243" s="783" t="s">
        <v>3924</v>
      </c>
      <c r="I6243" s="793">
        <v>250000</v>
      </c>
      <c r="J6243" s="793">
        <v>250000</v>
      </c>
      <c r="K6243" s="781" t="s">
        <v>1709</v>
      </c>
      <c r="L6243" s="971">
        <v>17.7</v>
      </c>
      <c r="M6243" s="271"/>
    </row>
    <row r="6244" spans="3:13" ht="22.5" customHeight="1">
      <c r="C6244" s="791">
        <v>53</v>
      </c>
      <c r="D6244" s="781" t="s">
        <v>1730</v>
      </c>
      <c r="E6244" s="792">
        <v>869000004635</v>
      </c>
      <c r="F6244" s="791" t="s">
        <v>3495</v>
      </c>
      <c r="G6244" s="824" t="s">
        <v>3500</v>
      </c>
      <c r="H6244" s="783" t="s">
        <v>3924</v>
      </c>
      <c r="I6244" s="793">
        <v>250000</v>
      </c>
      <c r="J6244" s="793">
        <v>250000</v>
      </c>
      <c r="K6244" s="781" t="s">
        <v>1709</v>
      </c>
      <c r="L6244" s="971">
        <v>17.7</v>
      </c>
      <c r="M6244" s="271"/>
    </row>
    <row r="6245" spans="3:13" ht="22.5" customHeight="1">
      <c r="C6245" s="791">
        <v>54</v>
      </c>
      <c r="D6245" s="781" t="s">
        <v>1730</v>
      </c>
      <c r="E6245" s="792">
        <v>869000004648</v>
      </c>
      <c r="F6245" s="791" t="s">
        <v>3501</v>
      </c>
      <c r="G6245" s="824" t="s">
        <v>3502</v>
      </c>
      <c r="H6245" s="783" t="s">
        <v>3924</v>
      </c>
      <c r="I6245" s="793">
        <v>150000</v>
      </c>
      <c r="J6245" s="793">
        <v>150000</v>
      </c>
      <c r="K6245" s="781" t="s">
        <v>1709</v>
      </c>
      <c r="L6245" s="971">
        <v>19.399999999999999</v>
      </c>
      <c r="M6245" s="271"/>
    </row>
    <row r="6246" spans="3:13" ht="22.5" customHeight="1">
      <c r="C6246" s="791">
        <v>55</v>
      </c>
      <c r="D6246" s="781" t="s">
        <v>1730</v>
      </c>
      <c r="E6246" s="792">
        <v>869000004666</v>
      </c>
      <c r="F6246" s="791" t="s">
        <v>3501</v>
      </c>
      <c r="G6246" s="824" t="s">
        <v>3503</v>
      </c>
      <c r="H6246" s="783" t="s">
        <v>3924</v>
      </c>
      <c r="I6246" s="793">
        <v>150000</v>
      </c>
      <c r="J6246" s="793">
        <v>150000</v>
      </c>
      <c r="K6246" s="781" t="s">
        <v>1709</v>
      </c>
      <c r="L6246" s="971">
        <v>19.399999999999999</v>
      </c>
      <c r="M6246" s="271"/>
    </row>
    <row r="6247" spans="3:13" ht="22.5" customHeight="1">
      <c r="C6247" s="791">
        <v>56</v>
      </c>
      <c r="D6247" s="781" t="s">
        <v>1730</v>
      </c>
      <c r="E6247" s="792">
        <v>869000004675</v>
      </c>
      <c r="F6247" s="791" t="s">
        <v>3501</v>
      </c>
      <c r="G6247" s="824" t="s">
        <v>3504</v>
      </c>
      <c r="H6247" s="783" t="s">
        <v>3924</v>
      </c>
      <c r="I6247" s="793">
        <v>150000</v>
      </c>
      <c r="J6247" s="793">
        <v>150000</v>
      </c>
      <c r="K6247" s="781" t="s">
        <v>1709</v>
      </c>
      <c r="L6247" s="971">
        <v>19.399999999999999</v>
      </c>
      <c r="M6247" s="271"/>
    </row>
    <row r="6248" spans="3:13" ht="22.5" customHeight="1">
      <c r="C6248" s="791">
        <v>57</v>
      </c>
      <c r="D6248" s="781" t="s">
        <v>1730</v>
      </c>
      <c r="E6248" s="792">
        <v>869000004677</v>
      </c>
      <c r="F6248" s="791" t="s">
        <v>3501</v>
      </c>
      <c r="G6248" s="824" t="s">
        <v>3505</v>
      </c>
      <c r="H6248" s="783" t="s">
        <v>3924</v>
      </c>
      <c r="I6248" s="793">
        <v>150000</v>
      </c>
      <c r="J6248" s="793">
        <v>150000</v>
      </c>
      <c r="K6248" s="781" t="s">
        <v>1709</v>
      </c>
      <c r="L6248" s="971">
        <v>19.399999999999999</v>
      </c>
      <c r="M6248" s="271"/>
    </row>
    <row r="6249" spans="3:13" ht="22.5" customHeight="1">
      <c r="C6249" s="791">
        <v>58</v>
      </c>
      <c r="D6249" s="781" t="s">
        <v>1730</v>
      </c>
      <c r="E6249" s="792">
        <v>869000004679</v>
      </c>
      <c r="F6249" s="791" t="s">
        <v>3501</v>
      </c>
      <c r="G6249" s="824" t="s">
        <v>3506</v>
      </c>
      <c r="H6249" s="783" t="s">
        <v>3924</v>
      </c>
      <c r="I6249" s="793">
        <v>150000</v>
      </c>
      <c r="J6249" s="793">
        <v>150000</v>
      </c>
      <c r="K6249" s="781" t="s">
        <v>1709</v>
      </c>
      <c r="L6249" s="971">
        <v>19.399999999999999</v>
      </c>
      <c r="M6249" s="271"/>
    </row>
    <row r="6250" spans="3:13" ht="22.5" customHeight="1">
      <c r="C6250" s="791">
        <v>59</v>
      </c>
      <c r="D6250" s="781" t="s">
        <v>1730</v>
      </c>
      <c r="E6250" s="792">
        <v>869000004680</v>
      </c>
      <c r="F6250" s="791" t="s">
        <v>3501</v>
      </c>
      <c r="G6250" s="824" t="s">
        <v>3507</v>
      </c>
      <c r="H6250" s="783" t="s">
        <v>3924</v>
      </c>
      <c r="I6250" s="793">
        <v>150000</v>
      </c>
      <c r="J6250" s="793">
        <v>150000</v>
      </c>
      <c r="K6250" s="781" t="s">
        <v>1709</v>
      </c>
      <c r="L6250" s="971">
        <v>19.399999999999999</v>
      </c>
      <c r="M6250" s="271"/>
    </row>
    <row r="6251" spans="3:13" ht="22.5" customHeight="1">
      <c r="C6251" s="791">
        <v>60</v>
      </c>
      <c r="D6251" s="781" t="s">
        <v>1730</v>
      </c>
      <c r="E6251" s="792">
        <v>869000004682</v>
      </c>
      <c r="F6251" s="791" t="s">
        <v>3501</v>
      </c>
      <c r="G6251" s="824" t="s">
        <v>3508</v>
      </c>
      <c r="H6251" s="783" t="s">
        <v>3924</v>
      </c>
      <c r="I6251" s="793">
        <v>150000</v>
      </c>
      <c r="J6251" s="793">
        <v>150000</v>
      </c>
      <c r="K6251" s="781" t="s">
        <v>1709</v>
      </c>
      <c r="L6251" s="971">
        <v>19.399999999999999</v>
      </c>
      <c r="M6251" s="271"/>
    </row>
    <row r="6252" spans="3:13" ht="22.5" customHeight="1">
      <c r="C6252" s="791">
        <v>61</v>
      </c>
      <c r="D6252" s="781" t="s">
        <v>1730</v>
      </c>
      <c r="E6252" s="792">
        <v>869000004683</v>
      </c>
      <c r="F6252" s="791" t="s">
        <v>3501</v>
      </c>
      <c r="G6252" s="824" t="s">
        <v>3509</v>
      </c>
      <c r="H6252" s="783" t="s">
        <v>3924</v>
      </c>
      <c r="I6252" s="793">
        <v>150000</v>
      </c>
      <c r="J6252" s="793">
        <v>150000</v>
      </c>
      <c r="K6252" s="781" t="s">
        <v>1709</v>
      </c>
      <c r="L6252" s="971">
        <v>19.399999999999999</v>
      </c>
      <c r="M6252" s="271"/>
    </row>
    <row r="6253" spans="3:13" ht="22.5" customHeight="1">
      <c r="C6253" s="791">
        <v>62</v>
      </c>
      <c r="D6253" s="781" t="s">
        <v>1730</v>
      </c>
      <c r="E6253" s="792">
        <v>869000004684</v>
      </c>
      <c r="F6253" s="791" t="s">
        <v>3501</v>
      </c>
      <c r="G6253" s="824" t="s">
        <v>3510</v>
      </c>
      <c r="H6253" s="783" t="s">
        <v>3924</v>
      </c>
      <c r="I6253" s="793">
        <v>150000</v>
      </c>
      <c r="J6253" s="793">
        <v>150000</v>
      </c>
      <c r="K6253" s="781" t="s">
        <v>1709</v>
      </c>
      <c r="L6253" s="971">
        <v>19.399999999999999</v>
      </c>
      <c r="M6253" s="271"/>
    </row>
    <row r="6254" spans="3:13" ht="22.5" customHeight="1">
      <c r="C6254" s="791">
        <v>63</v>
      </c>
      <c r="D6254" s="781" t="s">
        <v>1730</v>
      </c>
      <c r="E6254" s="792">
        <v>869000004685</v>
      </c>
      <c r="F6254" s="791" t="s">
        <v>3501</v>
      </c>
      <c r="G6254" s="824" t="s">
        <v>3511</v>
      </c>
      <c r="H6254" s="783" t="s">
        <v>3924</v>
      </c>
      <c r="I6254" s="793">
        <v>150000</v>
      </c>
      <c r="J6254" s="793">
        <v>150000</v>
      </c>
      <c r="K6254" s="781" t="s">
        <v>1709</v>
      </c>
      <c r="L6254" s="971">
        <v>19.399999999999999</v>
      </c>
      <c r="M6254" s="271"/>
    </row>
    <row r="6255" spans="3:13" ht="22.5" customHeight="1">
      <c r="C6255" s="791">
        <v>64</v>
      </c>
      <c r="D6255" s="781" t="s">
        <v>1730</v>
      </c>
      <c r="E6255" s="792">
        <v>869000004686</v>
      </c>
      <c r="F6255" s="791" t="s">
        <v>3501</v>
      </c>
      <c r="G6255" s="824" t="s">
        <v>3512</v>
      </c>
      <c r="H6255" s="783" t="s">
        <v>3924</v>
      </c>
      <c r="I6255" s="793">
        <v>150000</v>
      </c>
      <c r="J6255" s="793">
        <v>150000</v>
      </c>
      <c r="K6255" s="781" t="s">
        <v>1709</v>
      </c>
      <c r="L6255" s="971">
        <v>19.399999999999999</v>
      </c>
      <c r="M6255" s="271"/>
    </row>
    <row r="6256" spans="3:13" ht="22.5" customHeight="1">
      <c r="C6256" s="791">
        <v>65</v>
      </c>
      <c r="D6256" s="781" t="s">
        <v>1730</v>
      </c>
      <c r="E6256" s="792">
        <v>869000004687</v>
      </c>
      <c r="F6256" s="791" t="s">
        <v>3501</v>
      </c>
      <c r="G6256" s="824" t="s">
        <v>3513</v>
      </c>
      <c r="H6256" s="783" t="s">
        <v>3924</v>
      </c>
      <c r="I6256" s="793">
        <v>150000</v>
      </c>
      <c r="J6256" s="793">
        <v>150000</v>
      </c>
      <c r="K6256" s="781" t="s">
        <v>1709</v>
      </c>
      <c r="L6256" s="971">
        <v>19.399999999999999</v>
      </c>
      <c r="M6256" s="271"/>
    </row>
    <row r="6257" spans="3:13" ht="22.5" customHeight="1">
      <c r="C6257" s="791">
        <v>66</v>
      </c>
      <c r="D6257" s="781" t="s">
        <v>1730</v>
      </c>
      <c r="E6257" s="792">
        <v>869000004688</v>
      </c>
      <c r="F6257" s="791" t="s">
        <v>3501</v>
      </c>
      <c r="G6257" s="824" t="s">
        <v>3514</v>
      </c>
      <c r="H6257" s="783" t="s">
        <v>3924</v>
      </c>
      <c r="I6257" s="793">
        <v>150000</v>
      </c>
      <c r="J6257" s="793">
        <v>150000</v>
      </c>
      <c r="K6257" s="781" t="s">
        <v>1709</v>
      </c>
      <c r="L6257" s="971">
        <v>19.399999999999999</v>
      </c>
      <c r="M6257" s="271"/>
    </row>
    <row r="6258" spans="3:13" ht="22.5" customHeight="1">
      <c r="C6258" s="791">
        <v>67</v>
      </c>
      <c r="D6258" s="781" t="s">
        <v>1730</v>
      </c>
      <c r="E6258" s="792">
        <v>869000004689</v>
      </c>
      <c r="F6258" s="791" t="s">
        <v>3501</v>
      </c>
      <c r="G6258" s="824" t="s">
        <v>3515</v>
      </c>
      <c r="H6258" s="783" t="s">
        <v>3924</v>
      </c>
      <c r="I6258" s="793">
        <v>150000</v>
      </c>
      <c r="J6258" s="793">
        <v>150000</v>
      </c>
      <c r="K6258" s="781" t="s">
        <v>1709</v>
      </c>
      <c r="L6258" s="971">
        <v>19.399999999999999</v>
      </c>
      <c r="M6258" s="271"/>
    </row>
    <row r="6259" spans="3:13" ht="22.5" customHeight="1">
      <c r="C6259" s="791">
        <v>68</v>
      </c>
      <c r="D6259" s="781" t="s">
        <v>1730</v>
      </c>
      <c r="E6259" s="792">
        <v>869000004690</v>
      </c>
      <c r="F6259" s="791" t="s">
        <v>3501</v>
      </c>
      <c r="G6259" s="824" t="s">
        <v>3516</v>
      </c>
      <c r="H6259" s="783" t="s">
        <v>3924</v>
      </c>
      <c r="I6259" s="793">
        <v>150000</v>
      </c>
      <c r="J6259" s="793">
        <v>150000</v>
      </c>
      <c r="K6259" s="781" t="s">
        <v>1709</v>
      </c>
      <c r="L6259" s="971">
        <v>19.399999999999999</v>
      </c>
      <c r="M6259" s="271"/>
    </row>
    <row r="6260" spans="3:13" ht="22.5" customHeight="1">
      <c r="C6260" s="791">
        <v>69</v>
      </c>
      <c r="D6260" s="781" t="s">
        <v>1730</v>
      </c>
      <c r="E6260" s="792">
        <v>869000004691</v>
      </c>
      <c r="F6260" s="791" t="s">
        <v>3501</v>
      </c>
      <c r="G6260" s="824" t="s">
        <v>3517</v>
      </c>
      <c r="H6260" s="783" t="s">
        <v>3924</v>
      </c>
      <c r="I6260" s="793">
        <v>150000</v>
      </c>
      <c r="J6260" s="793">
        <v>150000</v>
      </c>
      <c r="K6260" s="781" t="s">
        <v>1709</v>
      </c>
      <c r="L6260" s="971">
        <v>19.399999999999999</v>
      </c>
      <c r="M6260" s="271"/>
    </row>
    <row r="6261" spans="3:13" ht="22.5" customHeight="1">
      <c r="C6261" s="791">
        <v>70</v>
      </c>
      <c r="D6261" s="781" t="s">
        <v>1730</v>
      </c>
      <c r="E6261" s="792">
        <v>869000004692</v>
      </c>
      <c r="F6261" s="791" t="s">
        <v>3501</v>
      </c>
      <c r="G6261" s="824" t="s">
        <v>3518</v>
      </c>
      <c r="H6261" s="783" t="s">
        <v>3924</v>
      </c>
      <c r="I6261" s="793">
        <v>150000</v>
      </c>
      <c r="J6261" s="793">
        <v>150000</v>
      </c>
      <c r="K6261" s="781" t="s">
        <v>1709</v>
      </c>
      <c r="L6261" s="971">
        <v>19.399999999999999</v>
      </c>
      <c r="M6261" s="271"/>
    </row>
    <row r="6262" spans="3:13" ht="22.5" customHeight="1">
      <c r="C6262" s="791">
        <v>71</v>
      </c>
      <c r="D6262" s="781" t="s">
        <v>1730</v>
      </c>
      <c r="E6262" s="792">
        <v>869000004693</v>
      </c>
      <c r="F6262" s="791" t="s">
        <v>3501</v>
      </c>
      <c r="G6262" s="824" t="s">
        <v>3519</v>
      </c>
      <c r="H6262" s="783" t="s">
        <v>3924</v>
      </c>
      <c r="I6262" s="793">
        <v>150000</v>
      </c>
      <c r="J6262" s="793">
        <v>150000</v>
      </c>
      <c r="K6262" s="781" t="s">
        <v>1709</v>
      </c>
      <c r="L6262" s="971">
        <v>19.399999999999999</v>
      </c>
      <c r="M6262" s="271"/>
    </row>
    <row r="6263" spans="3:13" ht="22.5" customHeight="1">
      <c r="C6263" s="791">
        <v>72</v>
      </c>
      <c r="D6263" s="781" t="s">
        <v>1730</v>
      </c>
      <c r="E6263" s="792">
        <v>869000004694</v>
      </c>
      <c r="F6263" s="791" t="s">
        <v>3501</v>
      </c>
      <c r="G6263" s="824" t="s">
        <v>3520</v>
      </c>
      <c r="H6263" s="783" t="s">
        <v>3924</v>
      </c>
      <c r="I6263" s="793">
        <v>150000</v>
      </c>
      <c r="J6263" s="793">
        <v>150000</v>
      </c>
      <c r="K6263" s="781" t="s">
        <v>1709</v>
      </c>
      <c r="L6263" s="971">
        <v>19.399999999999999</v>
      </c>
      <c r="M6263" s="271"/>
    </row>
    <row r="6264" spans="3:13" ht="22.5" customHeight="1">
      <c r="C6264" s="791">
        <v>73</v>
      </c>
      <c r="D6264" s="781" t="s">
        <v>1730</v>
      </c>
      <c r="E6264" s="792">
        <v>869000004695</v>
      </c>
      <c r="F6264" s="791" t="s">
        <v>3501</v>
      </c>
      <c r="G6264" s="824" t="s">
        <v>3521</v>
      </c>
      <c r="H6264" s="783" t="s">
        <v>3924</v>
      </c>
      <c r="I6264" s="793">
        <v>150000</v>
      </c>
      <c r="J6264" s="793">
        <v>150000</v>
      </c>
      <c r="K6264" s="781" t="s">
        <v>1709</v>
      </c>
      <c r="L6264" s="971">
        <v>19.399999999999999</v>
      </c>
      <c r="M6264" s="271"/>
    </row>
    <row r="6265" spans="3:13" ht="22.5" customHeight="1">
      <c r="C6265" s="791">
        <v>74</v>
      </c>
      <c r="D6265" s="781" t="s">
        <v>1730</v>
      </c>
      <c r="E6265" s="792">
        <v>869000004696</v>
      </c>
      <c r="F6265" s="791" t="s">
        <v>3501</v>
      </c>
      <c r="G6265" s="824" t="s">
        <v>3522</v>
      </c>
      <c r="H6265" s="783" t="s">
        <v>3924</v>
      </c>
      <c r="I6265" s="793">
        <v>150000</v>
      </c>
      <c r="J6265" s="793">
        <v>150000</v>
      </c>
      <c r="K6265" s="781" t="s">
        <v>1709</v>
      </c>
      <c r="L6265" s="971">
        <v>19.399999999999999</v>
      </c>
      <c r="M6265" s="271"/>
    </row>
    <row r="6266" spans="3:13" ht="22.5" customHeight="1">
      <c r="C6266" s="791">
        <v>75</v>
      </c>
      <c r="D6266" s="781" t="s">
        <v>1730</v>
      </c>
      <c r="E6266" s="792">
        <v>869000004697</v>
      </c>
      <c r="F6266" s="791" t="s">
        <v>3501</v>
      </c>
      <c r="G6266" s="824" t="s">
        <v>3523</v>
      </c>
      <c r="H6266" s="783" t="s">
        <v>3924</v>
      </c>
      <c r="I6266" s="793">
        <v>150000</v>
      </c>
      <c r="J6266" s="793">
        <v>150000</v>
      </c>
      <c r="K6266" s="781" t="s">
        <v>1709</v>
      </c>
      <c r="L6266" s="971">
        <v>19.399999999999999</v>
      </c>
      <c r="M6266" s="271"/>
    </row>
    <row r="6267" spans="3:13" ht="22.5" customHeight="1">
      <c r="C6267" s="791">
        <v>76</v>
      </c>
      <c r="D6267" s="781" t="s">
        <v>1730</v>
      </c>
      <c r="E6267" s="792">
        <v>869000004698</v>
      </c>
      <c r="F6267" s="791" t="s">
        <v>3501</v>
      </c>
      <c r="G6267" s="824" t="s">
        <v>3524</v>
      </c>
      <c r="H6267" s="783" t="s">
        <v>3924</v>
      </c>
      <c r="I6267" s="793">
        <v>150000</v>
      </c>
      <c r="J6267" s="793">
        <v>150000</v>
      </c>
      <c r="K6267" s="781" t="s">
        <v>1709</v>
      </c>
      <c r="L6267" s="971">
        <v>19.399999999999999</v>
      </c>
      <c r="M6267" s="271"/>
    </row>
    <row r="6268" spans="3:13" ht="22.5" customHeight="1">
      <c r="C6268" s="791">
        <v>77</v>
      </c>
      <c r="D6268" s="781" t="s">
        <v>1730</v>
      </c>
      <c r="E6268" s="792">
        <v>869000004699</v>
      </c>
      <c r="F6268" s="791" t="s">
        <v>3501</v>
      </c>
      <c r="G6268" s="824" t="s">
        <v>3525</v>
      </c>
      <c r="H6268" s="783" t="s">
        <v>3924</v>
      </c>
      <c r="I6268" s="793">
        <v>150000</v>
      </c>
      <c r="J6268" s="793">
        <v>150000</v>
      </c>
      <c r="K6268" s="781" t="s">
        <v>1709</v>
      </c>
      <c r="L6268" s="971">
        <v>19.399999999999999</v>
      </c>
      <c r="M6268" s="271"/>
    </row>
    <row r="6269" spans="3:13" ht="22.5" customHeight="1">
      <c r="C6269" s="791">
        <v>78</v>
      </c>
      <c r="D6269" s="781" t="s">
        <v>1730</v>
      </c>
      <c r="E6269" s="792">
        <v>869000004700</v>
      </c>
      <c r="F6269" s="791" t="s">
        <v>3501</v>
      </c>
      <c r="G6269" s="824" t="s">
        <v>3526</v>
      </c>
      <c r="H6269" s="783" t="s">
        <v>3924</v>
      </c>
      <c r="I6269" s="793">
        <v>150000</v>
      </c>
      <c r="J6269" s="793">
        <v>150000</v>
      </c>
      <c r="K6269" s="781" t="s">
        <v>1709</v>
      </c>
      <c r="L6269" s="971">
        <v>19.399999999999999</v>
      </c>
      <c r="M6269" s="271"/>
    </row>
    <row r="6270" spans="3:13" ht="22.5" customHeight="1">
      <c r="C6270" s="791">
        <v>79</v>
      </c>
      <c r="D6270" s="781" t="s">
        <v>1730</v>
      </c>
      <c r="E6270" s="792">
        <v>869000004701</v>
      </c>
      <c r="F6270" s="791" t="s">
        <v>3501</v>
      </c>
      <c r="G6270" s="824" t="s">
        <v>3527</v>
      </c>
      <c r="H6270" s="783" t="s">
        <v>3924</v>
      </c>
      <c r="I6270" s="793">
        <v>150000</v>
      </c>
      <c r="J6270" s="793">
        <v>150000</v>
      </c>
      <c r="K6270" s="781" t="s">
        <v>1709</v>
      </c>
      <c r="L6270" s="971">
        <v>19.399999999999999</v>
      </c>
      <c r="M6270" s="271"/>
    </row>
    <row r="6271" spans="3:13" ht="22.5" customHeight="1">
      <c r="C6271" s="791">
        <v>80</v>
      </c>
      <c r="D6271" s="781" t="s">
        <v>1730</v>
      </c>
      <c r="E6271" s="792">
        <v>869000004706</v>
      </c>
      <c r="F6271" s="791" t="s">
        <v>3528</v>
      </c>
      <c r="G6271" s="824" t="s">
        <v>3529</v>
      </c>
      <c r="H6271" s="783" t="s">
        <v>3924</v>
      </c>
      <c r="I6271" s="793">
        <v>130000</v>
      </c>
      <c r="J6271" s="793">
        <v>130000</v>
      </c>
      <c r="K6271" s="781" t="s">
        <v>1709</v>
      </c>
      <c r="L6271" s="971">
        <v>19.399999999999999</v>
      </c>
      <c r="M6271" s="271"/>
    </row>
    <row r="6272" spans="3:13" ht="22.5" customHeight="1">
      <c r="C6272" s="791">
        <v>81</v>
      </c>
      <c r="D6272" s="781" t="s">
        <v>1730</v>
      </c>
      <c r="E6272" s="792">
        <v>869000004710</v>
      </c>
      <c r="F6272" s="791" t="s">
        <v>3528</v>
      </c>
      <c r="G6272" s="824" t="s">
        <v>3530</v>
      </c>
      <c r="H6272" s="783" t="s">
        <v>3924</v>
      </c>
      <c r="I6272" s="793">
        <v>130000</v>
      </c>
      <c r="J6272" s="793">
        <v>130000</v>
      </c>
      <c r="K6272" s="781" t="s">
        <v>1709</v>
      </c>
      <c r="L6272" s="971">
        <v>19.399999999999999</v>
      </c>
      <c r="M6272" s="271"/>
    </row>
    <row r="6273" spans="3:13" ht="22.5" customHeight="1">
      <c r="C6273" s="791">
        <v>82</v>
      </c>
      <c r="D6273" s="781" t="s">
        <v>1730</v>
      </c>
      <c r="E6273" s="792">
        <v>869000004714</v>
      </c>
      <c r="F6273" s="791" t="s">
        <v>3528</v>
      </c>
      <c r="G6273" s="824" t="s">
        <v>3531</v>
      </c>
      <c r="H6273" s="783" t="s">
        <v>3924</v>
      </c>
      <c r="I6273" s="793">
        <v>130000</v>
      </c>
      <c r="J6273" s="793">
        <v>130000</v>
      </c>
      <c r="K6273" s="781" t="s">
        <v>1709</v>
      </c>
      <c r="L6273" s="971">
        <v>19.399999999999999</v>
      </c>
      <c r="M6273" s="271"/>
    </row>
    <row r="6274" spans="3:13" ht="22.5" customHeight="1">
      <c r="C6274" s="791">
        <v>83</v>
      </c>
      <c r="D6274" s="781" t="s">
        <v>1730</v>
      </c>
      <c r="E6274" s="792">
        <v>869000004718</v>
      </c>
      <c r="F6274" s="791" t="s">
        <v>3528</v>
      </c>
      <c r="G6274" s="824" t="s">
        <v>3532</v>
      </c>
      <c r="H6274" s="783" t="s">
        <v>3924</v>
      </c>
      <c r="I6274" s="793">
        <v>130000</v>
      </c>
      <c r="J6274" s="793">
        <v>130000</v>
      </c>
      <c r="K6274" s="781" t="s">
        <v>1709</v>
      </c>
      <c r="L6274" s="971">
        <v>19.399999999999999</v>
      </c>
      <c r="M6274" s="271"/>
    </row>
    <row r="6275" spans="3:13" ht="22.5" customHeight="1">
      <c r="C6275" s="791">
        <v>84</v>
      </c>
      <c r="D6275" s="781" t="s">
        <v>1730</v>
      </c>
      <c r="E6275" s="792">
        <v>869000004719</v>
      </c>
      <c r="F6275" s="791" t="s">
        <v>3528</v>
      </c>
      <c r="G6275" s="824" t="s">
        <v>3533</v>
      </c>
      <c r="H6275" s="783" t="s">
        <v>3924</v>
      </c>
      <c r="I6275" s="793">
        <v>130000</v>
      </c>
      <c r="J6275" s="793">
        <v>130000</v>
      </c>
      <c r="K6275" s="781" t="s">
        <v>1709</v>
      </c>
      <c r="L6275" s="971">
        <v>19.399999999999999</v>
      </c>
      <c r="M6275" s="271"/>
    </row>
    <row r="6276" spans="3:13" ht="22.5" customHeight="1">
      <c r="C6276" s="791">
        <v>85</v>
      </c>
      <c r="D6276" s="781" t="s">
        <v>1730</v>
      </c>
      <c r="E6276" s="792">
        <v>869000004720</v>
      </c>
      <c r="F6276" s="791" t="s">
        <v>3528</v>
      </c>
      <c r="G6276" s="824" t="s">
        <v>3534</v>
      </c>
      <c r="H6276" s="783" t="s">
        <v>3924</v>
      </c>
      <c r="I6276" s="793">
        <v>130000</v>
      </c>
      <c r="J6276" s="793">
        <v>130000</v>
      </c>
      <c r="K6276" s="781" t="s">
        <v>1709</v>
      </c>
      <c r="L6276" s="971">
        <v>19.399999999999999</v>
      </c>
      <c r="M6276" s="271"/>
    </row>
    <row r="6277" spans="3:13" ht="22.5" customHeight="1">
      <c r="C6277" s="791">
        <v>86</v>
      </c>
      <c r="D6277" s="781" t="s">
        <v>1730</v>
      </c>
      <c r="E6277" s="792">
        <v>869000004721</v>
      </c>
      <c r="F6277" s="791" t="s">
        <v>3528</v>
      </c>
      <c r="G6277" s="824" t="s">
        <v>3535</v>
      </c>
      <c r="H6277" s="783" t="s">
        <v>3924</v>
      </c>
      <c r="I6277" s="793">
        <v>130000</v>
      </c>
      <c r="J6277" s="793">
        <v>130000</v>
      </c>
      <c r="K6277" s="781" t="s">
        <v>1709</v>
      </c>
      <c r="L6277" s="971">
        <v>19.399999999999999</v>
      </c>
      <c r="M6277" s="271"/>
    </row>
    <row r="6278" spans="3:13" ht="22.5" customHeight="1">
      <c r="C6278" s="791">
        <v>87</v>
      </c>
      <c r="D6278" s="781" t="s">
        <v>1730</v>
      </c>
      <c r="E6278" s="792">
        <v>869000004728</v>
      </c>
      <c r="F6278" s="791" t="s">
        <v>1734</v>
      </c>
      <c r="G6278" s="824" t="s">
        <v>3536</v>
      </c>
      <c r="H6278" s="783" t="s">
        <v>3924</v>
      </c>
      <c r="I6278" s="793">
        <v>450000</v>
      </c>
      <c r="J6278" s="793">
        <v>450000</v>
      </c>
      <c r="K6278" s="781" t="s">
        <v>1709</v>
      </c>
      <c r="L6278" s="971">
        <v>100</v>
      </c>
      <c r="M6278" s="271"/>
    </row>
    <row r="6279" spans="3:13" ht="22.5" customHeight="1">
      <c r="C6279" s="791">
        <v>88</v>
      </c>
      <c r="D6279" s="781" t="s">
        <v>1730</v>
      </c>
      <c r="E6279" s="792">
        <v>869000004729</v>
      </c>
      <c r="F6279" s="791" t="s">
        <v>1734</v>
      </c>
      <c r="G6279" s="824" t="s">
        <v>3537</v>
      </c>
      <c r="H6279" s="783" t="s">
        <v>3924</v>
      </c>
      <c r="I6279" s="793">
        <v>450000</v>
      </c>
      <c r="J6279" s="793">
        <v>450000</v>
      </c>
      <c r="K6279" s="781" t="s">
        <v>1709</v>
      </c>
      <c r="L6279" s="971">
        <v>100</v>
      </c>
      <c r="M6279" s="271"/>
    </row>
    <row r="6280" spans="3:13" ht="22.5" customHeight="1">
      <c r="C6280" s="791">
        <v>89</v>
      </c>
      <c r="D6280" s="781" t="s">
        <v>1730</v>
      </c>
      <c r="E6280" s="792">
        <v>869000004730</v>
      </c>
      <c r="F6280" s="791" t="s">
        <v>1734</v>
      </c>
      <c r="G6280" s="824" t="s">
        <v>3538</v>
      </c>
      <c r="H6280" s="783" t="s">
        <v>3924</v>
      </c>
      <c r="I6280" s="793">
        <v>450000</v>
      </c>
      <c r="J6280" s="793">
        <v>450000</v>
      </c>
      <c r="K6280" s="781" t="s">
        <v>1709</v>
      </c>
      <c r="L6280" s="971">
        <v>100</v>
      </c>
      <c r="M6280" s="271"/>
    </row>
    <row r="6281" spans="3:13" ht="22.5" customHeight="1">
      <c r="C6281" s="791">
        <v>90</v>
      </c>
      <c r="D6281" s="781" t="s">
        <v>1730</v>
      </c>
      <c r="E6281" s="792">
        <v>869000004731</v>
      </c>
      <c r="F6281" s="791" t="s">
        <v>1734</v>
      </c>
      <c r="G6281" s="824" t="s">
        <v>3539</v>
      </c>
      <c r="H6281" s="783" t="s">
        <v>3924</v>
      </c>
      <c r="I6281" s="793">
        <v>450000</v>
      </c>
      <c r="J6281" s="793">
        <v>450000</v>
      </c>
      <c r="K6281" s="781" t="s">
        <v>1709</v>
      </c>
      <c r="L6281" s="971">
        <v>100</v>
      </c>
      <c r="M6281" s="271"/>
    </row>
    <row r="6282" spans="3:13" ht="22.5" customHeight="1">
      <c r="C6282" s="791">
        <v>91</v>
      </c>
      <c r="D6282" s="781" t="s">
        <v>1730</v>
      </c>
      <c r="E6282" s="792">
        <v>869000004732</v>
      </c>
      <c r="F6282" s="791" t="s">
        <v>1734</v>
      </c>
      <c r="G6282" s="824" t="s">
        <v>3540</v>
      </c>
      <c r="H6282" s="783" t="s">
        <v>3924</v>
      </c>
      <c r="I6282" s="793">
        <v>450000</v>
      </c>
      <c r="J6282" s="793">
        <v>450000</v>
      </c>
      <c r="K6282" s="781" t="s">
        <v>1709</v>
      </c>
      <c r="L6282" s="971">
        <v>100</v>
      </c>
      <c r="M6282" s="271"/>
    </row>
    <row r="6283" spans="3:13" ht="22.5" customHeight="1">
      <c r="C6283" s="791">
        <v>92</v>
      </c>
      <c r="D6283" s="781" t="s">
        <v>1730</v>
      </c>
      <c r="E6283" s="792">
        <v>869000004733</v>
      </c>
      <c r="F6283" s="791" t="s">
        <v>1734</v>
      </c>
      <c r="G6283" s="824" t="s">
        <v>3541</v>
      </c>
      <c r="H6283" s="783" t="s">
        <v>3924</v>
      </c>
      <c r="I6283" s="793">
        <v>450000</v>
      </c>
      <c r="J6283" s="793">
        <v>450000</v>
      </c>
      <c r="K6283" s="781" t="s">
        <v>1709</v>
      </c>
      <c r="L6283" s="971">
        <v>100</v>
      </c>
      <c r="M6283" s="271"/>
    </row>
    <row r="6284" spans="3:13" ht="22.5" customHeight="1">
      <c r="C6284" s="791">
        <v>93</v>
      </c>
      <c r="D6284" s="781" t="s">
        <v>1730</v>
      </c>
      <c r="E6284" s="792">
        <v>869000004745</v>
      </c>
      <c r="F6284" s="791" t="s">
        <v>3542</v>
      </c>
      <c r="G6284" s="824" t="s">
        <v>3543</v>
      </c>
      <c r="H6284" s="783" t="s">
        <v>3924</v>
      </c>
      <c r="I6284" s="793">
        <v>500000</v>
      </c>
      <c r="J6284" s="793">
        <v>500000</v>
      </c>
      <c r="K6284" s="781" t="s">
        <v>1709</v>
      </c>
      <c r="L6284" s="971">
        <v>17.7</v>
      </c>
      <c r="M6284" s="271"/>
    </row>
    <row r="6285" spans="3:13" ht="22.5" customHeight="1">
      <c r="C6285" s="791">
        <v>94</v>
      </c>
      <c r="D6285" s="781" t="s">
        <v>1730</v>
      </c>
      <c r="E6285" s="792">
        <v>869000004746</v>
      </c>
      <c r="F6285" s="791" t="s">
        <v>3542</v>
      </c>
      <c r="G6285" s="824" t="s">
        <v>3544</v>
      </c>
      <c r="H6285" s="783" t="s">
        <v>3924</v>
      </c>
      <c r="I6285" s="793">
        <v>500000</v>
      </c>
      <c r="J6285" s="793">
        <v>500000</v>
      </c>
      <c r="K6285" s="781" t="s">
        <v>1709</v>
      </c>
      <c r="L6285" s="971">
        <v>17.7</v>
      </c>
      <c r="M6285" s="271"/>
    </row>
    <row r="6286" spans="3:13" ht="22.5" customHeight="1">
      <c r="C6286" s="791">
        <v>95</v>
      </c>
      <c r="D6286" s="781" t="s">
        <v>1730</v>
      </c>
      <c r="E6286" s="792">
        <v>869000004747</v>
      </c>
      <c r="F6286" s="791" t="s">
        <v>3542</v>
      </c>
      <c r="G6286" s="824" t="s">
        <v>3545</v>
      </c>
      <c r="H6286" s="783" t="s">
        <v>3924</v>
      </c>
      <c r="I6286" s="793">
        <v>500000</v>
      </c>
      <c r="J6286" s="793">
        <v>500000</v>
      </c>
      <c r="K6286" s="781" t="s">
        <v>1709</v>
      </c>
      <c r="L6286" s="971">
        <v>17.7</v>
      </c>
      <c r="M6286" s="271"/>
    </row>
    <row r="6287" spans="3:13" ht="22.5" customHeight="1">
      <c r="C6287" s="791">
        <v>96</v>
      </c>
      <c r="D6287" s="781" t="s">
        <v>1730</v>
      </c>
      <c r="E6287" s="792">
        <v>869000004748</v>
      </c>
      <c r="F6287" s="791" t="s">
        <v>3542</v>
      </c>
      <c r="G6287" s="824" t="s">
        <v>3546</v>
      </c>
      <c r="H6287" s="783" t="s">
        <v>3924</v>
      </c>
      <c r="I6287" s="793">
        <v>500000</v>
      </c>
      <c r="J6287" s="793">
        <v>500000</v>
      </c>
      <c r="K6287" s="781" t="s">
        <v>1709</v>
      </c>
      <c r="L6287" s="971">
        <v>17.7</v>
      </c>
      <c r="M6287" s="271"/>
    </row>
    <row r="6288" spans="3:13" ht="22.5" customHeight="1">
      <c r="C6288" s="791">
        <v>97</v>
      </c>
      <c r="D6288" s="781" t="s">
        <v>1730</v>
      </c>
      <c r="E6288" s="792">
        <v>869000004749</v>
      </c>
      <c r="F6288" s="791" t="s">
        <v>3542</v>
      </c>
      <c r="G6288" s="824" t="s">
        <v>3547</v>
      </c>
      <c r="H6288" s="783" t="s">
        <v>3924</v>
      </c>
      <c r="I6288" s="793">
        <v>500000</v>
      </c>
      <c r="J6288" s="793">
        <v>500000</v>
      </c>
      <c r="K6288" s="781" t="s">
        <v>1709</v>
      </c>
      <c r="L6288" s="971">
        <v>17.7</v>
      </c>
      <c r="M6288" s="271"/>
    </row>
    <row r="6289" spans="3:13" ht="22.5" customHeight="1">
      <c r="C6289" s="791">
        <v>98</v>
      </c>
      <c r="D6289" s="781" t="s">
        <v>1730</v>
      </c>
      <c r="E6289" s="792">
        <v>869000004750</v>
      </c>
      <c r="F6289" s="791" t="s">
        <v>3548</v>
      </c>
      <c r="G6289" s="824" t="s">
        <v>3549</v>
      </c>
      <c r="H6289" s="781" t="s">
        <v>3924</v>
      </c>
      <c r="I6289" s="793">
        <v>140000</v>
      </c>
      <c r="J6289" s="793">
        <v>140000</v>
      </c>
      <c r="K6289" s="781" t="s">
        <v>1709</v>
      </c>
      <c r="L6289" s="971">
        <v>17.7</v>
      </c>
      <c r="M6289" s="271"/>
    </row>
    <row r="6290" spans="3:13" ht="22.5" customHeight="1">
      <c r="C6290" s="791">
        <v>99</v>
      </c>
      <c r="D6290" s="781" t="s">
        <v>1730</v>
      </c>
      <c r="E6290" s="792">
        <v>869000004751</v>
      </c>
      <c r="F6290" s="791" t="s">
        <v>3548</v>
      </c>
      <c r="G6290" s="824" t="s">
        <v>3550</v>
      </c>
      <c r="H6290" s="781" t="s">
        <v>3924</v>
      </c>
      <c r="I6290" s="793">
        <v>140000</v>
      </c>
      <c r="J6290" s="793">
        <v>140000</v>
      </c>
      <c r="K6290" s="781" t="s">
        <v>1709</v>
      </c>
      <c r="L6290" s="971">
        <v>17.7</v>
      </c>
      <c r="M6290" s="271"/>
    </row>
    <row r="6291" spans="3:13" ht="22.5" customHeight="1">
      <c r="C6291" s="791">
        <v>100</v>
      </c>
      <c r="D6291" s="781" t="s">
        <v>1730</v>
      </c>
      <c r="E6291" s="792">
        <v>869000004876</v>
      </c>
      <c r="F6291" s="791" t="s">
        <v>1735</v>
      </c>
      <c r="G6291" s="824" t="s">
        <v>3551</v>
      </c>
      <c r="H6291" s="781" t="s">
        <v>3924</v>
      </c>
      <c r="I6291" s="793">
        <v>293954.23</v>
      </c>
      <c r="J6291" s="793">
        <v>293954.23</v>
      </c>
      <c r="K6291" s="781" t="s">
        <v>1709</v>
      </c>
      <c r="L6291" s="971">
        <v>17.7</v>
      </c>
      <c r="M6291" s="271"/>
    </row>
    <row r="6292" spans="3:13" ht="22.5" customHeight="1">
      <c r="C6292" s="791">
        <v>101</v>
      </c>
      <c r="D6292" s="781" t="s">
        <v>1730</v>
      </c>
      <c r="E6292" s="792">
        <v>869000041708</v>
      </c>
      <c r="F6292" s="791" t="s">
        <v>3552</v>
      </c>
      <c r="G6292" s="824" t="s">
        <v>3553</v>
      </c>
      <c r="H6292" s="781" t="s">
        <v>3924</v>
      </c>
      <c r="I6292" s="793">
        <v>418007.13</v>
      </c>
      <c r="J6292" s="793">
        <v>418007.13</v>
      </c>
      <c r="K6292" s="784" t="s">
        <v>1709</v>
      </c>
      <c r="L6292" s="972">
        <v>24</v>
      </c>
      <c r="M6292" s="271"/>
    </row>
    <row r="6293" spans="3:13" ht="22.5" customHeight="1">
      <c r="C6293" s="791">
        <v>102</v>
      </c>
      <c r="D6293" s="781" t="s">
        <v>1730</v>
      </c>
      <c r="E6293" s="792">
        <v>869000068861</v>
      </c>
      <c r="F6293" s="791" t="s">
        <v>3554</v>
      </c>
      <c r="G6293" s="824" t="s">
        <v>3555</v>
      </c>
      <c r="H6293" s="781" t="s">
        <v>3924</v>
      </c>
      <c r="I6293" s="793">
        <v>170000</v>
      </c>
      <c r="J6293" s="793">
        <v>170000</v>
      </c>
      <c r="K6293" s="781" t="s">
        <v>1709</v>
      </c>
      <c r="L6293" s="971">
        <v>31.8</v>
      </c>
      <c r="M6293" s="271"/>
    </row>
    <row r="6294" spans="3:13" ht="22.5" customHeight="1">
      <c r="C6294" s="791">
        <v>103</v>
      </c>
      <c r="D6294" s="781" t="s">
        <v>1730</v>
      </c>
      <c r="E6294" s="792" t="s">
        <v>3925</v>
      </c>
      <c r="F6294" s="791" t="s">
        <v>3556</v>
      </c>
      <c r="G6294" s="824" t="s">
        <v>3557</v>
      </c>
      <c r="H6294" s="781" t="s">
        <v>3924</v>
      </c>
      <c r="I6294" s="793">
        <v>15400</v>
      </c>
      <c r="J6294" s="793">
        <v>15400</v>
      </c>
      <c r="K6294" s="781" t="s">
        <v>1709</v>
      </c>
      <c r="L6294" s="971">
        <v>18</v>
      </c>
      <c r="M6294" s="271"/>
    </row>
    <row r="6295" spans="3:13" ht="22.5" customHeight="1">
      <c r="C6295" s="791">
        <v>104</v>
      </c>
      <c r="D6295" s="781" t="s">
        <v>1730</v>
      </c>
      <c r="E6295" s="792" t="s">
        <v>3926</v>
      </c>
      <c r="F6295" s="791" t="s">
        <v>3559</v>
      </c>
      <c r="G6295" s="824" t="s">
        <v>3560</v>
      </c>
      <c r="H6295" s="781" t="s">
        <v>3924</v>
      </c>
      <c r="I6295" s="793">
        <v>12500</v>
      </c>
      <c r="J6295" s="793">
        <v>12500</v>
      </c>
      <c r="K6295" s="781" t="s">
        <v>1709</v>
      </c>
      <c r="L6295" s="971">
        <v>27</v>
      </c>
      <c r="M6295" s="271"/>
    </row>
    <row r="6296" spans="3:13" ht="22.5" customHeight="1">
      <c r="C6296" s="791">
        <v>105</v>
      </c>
      <c r="D6296" s="781" t="s">
        <v>1730</v>
      </c>
      <c r="E6296" s="792" t="s">
        <v>3927</v>
      </c>
      <c r="F6296" s="791" t="s">
        <v>3559</v>
      </c>
      <c r="G6296" s="824" t="s">
        <v>3561</v>
      </c>
      <c r="H6296" s="781" t="s">
        <v>3924</v>
      </c>
      <c r="I6296" s="793">
        <v>12500</v>
      </c>
      <c r="J6296" s="793">
        <v>12500</v>
      </c>
      <c r="K6296" s="781" t="s">
        <v>1709</v>
      </c>
      <c r="L6296" s="971">
        <v>41</v>
      </c>
      <c r="M6296" s="271"/>
    </row>
    <row r="6297" spans="3:13" ht="22.5" customHeight="1">
      <c r="C6297" s="791">
        <v>1</v>
      </c>
      <c r="D6297" s="781" t="s">
        <v>1730</v>
      </c>
      <c r="E6297" s="792">
        <v>869000001646</v>
      </c>
      <c r="F6297" s="791" t="s">
        <v>3568</v>
      </c>
      <c r="G6297" s="816" t="s">
        <v>3569</v>
      </c>
      <c r="H6297" s="781" t="s">
        <v>3924</v>
      </c>
      <c r="I6297" s="795">
        <v>420000</v>
      </c>
      <c r="J6297" s="795">
        <v>420000</v>
      </c>
      <c r="K6297" s="781" t="s">
        <v>1711</v>
      </c>
      <c r="L6297" s="971">
        <v>80</v>
      </c>
      <c r="M6297" s="271"/>
    </row>
    <row r="6298" spans="3:13" ht="22.5" customHeight="1">
      <c r="C6298" s="791">
        <v>2</v>
      </c>
      <c r="D6298" s="781" t="s">
        <v>1730</v>
      </c>
      <c r="E6298" s="792">
        <v>869000004153</v>
      </c>
      <c r="F6298" s="791" t="s">
        <v>3570</v>
      </c>
      <c r="G6298" s="816" t="s">
        <v>3571</v>
      </c>
      <c r="H6298" s="781" t="s">
        <v>3924</v>
      </c>
      <c r="I6298" s="795">
        <v>30000</v>
      </c>
      <c r="J6298" s="795">
        <v>30000</v>
      </c>
      <c r="K6298" s="781" t="s">
        <v>1711</v>
      </c>
      <c r="L6298" s="971">
        <v>40</v>
      </c>
      <c r="M6298" s="271"/>
    </row>
    <row r="6299" spans="3:13" ht="22.5" customHeight="1">
      <c r="C6299" s="791">
        <v>3</v>
      </c>
      <c r="D6299" s="781" t="s">
        <v>1730</v>
      </c>
      <c r="E6299" s="792">
        <v>869000005004</v>
      </c>
      <c r="F6299" s="791" t="s">
        <v>3572</v>
      </c>
      <c r="G6299" s="816" t="s">
        <v>3573</v>
      </c>
      <c r="H6299" s="781" t="s">
        <v>3924</v>
      </c>
      <c r="I6299" s="795">
        <v>342151.59</v>
      </c>
      <c r="J6299" s="795">
        <v>342151.59</v>
      </c>
      <c r="K6299" s="781" t="s">
        <v>1711</v>
      </c>
      <c r="L6299" s="971">
        <v>18</v>
      </c>
      <c r="M6299" s="271"/>
    </row>
    <row r="6300" spans="3:13" ht="22.5" customHeight="1">
      <c r="C6300" s="791">
        <v>4</v>
      </c>
      <c r="D6300" s="781" t="s">
        <v>1730</v>
      </c>
      <c r="E6300" s="792">
        <v>869000005038</v>
      </c>
      <c r="F6300" s="791" t="s">
        <v>3572</v>
      </c>
      <c r="G6300" s="816" t="s">
        <v>3574</v>
      </c>
      <c r="H6300" s="781" t="s">
        <v>3924</v>
      </c>
      <c r="I6300" s="795">
        <v>342151.59</v>
      </c>
      <c r="J6300" s="795">
        <v>342151.59</v>
      </c>
      <c r="K6300" s="781" t="s">
        <v>1711</v>
      </c>
      <c r="L6300" s="971">
        <v>18</v>
      </c>
      <c r="M6300" s="271"/>
    </row>
    <row r="6301" spans="3:13" ht="22.5" customHeight="1">
      <c r="C6301" s="791">
        <v>1</v>
      </c>
      <c r="D6301" s="781" t="s">
        <v>1730</v>
      </c>
      <c r="E6301" s="792">
        <v>869000000190</v>
      </c>
      <c r="F6301" s="791" t="s">
        <v>3575</v>
      </c>
      <c r="G6301" s="824" t="s">
        <v>3576</v>
      </c>
      <c r="H6301" s="783" t="s">
        <v>3924</v>
      </c>
      <c r="I6301" s="793">
        <v>287752.5</v>
      </c>
      <c r="J6301" s="793">
        <v>287752.5</v>
      </c>
      <c r="K6301" s="781" t="s">
        <v>1712</v>
      </c>
      <c r="L6301" s="971">
        <v>19.399999999999999</v>
      </c>
      <c r="M6301" s="271"/>
    </row>
    <row r="6302" spans="3:13" ht="22.5" customHeight="1">
      <c r="C6302" s="791">
        <v>2</v>
      </c>
      <c r="D6302" s="781" t="s">
        <v>1730</v>
      </c>
      <c r="E6302" s="792">
        <v>869000003982</v>
      </c>
      <c r="F6302" s="791" t="s">
        <v>3575</v>
      </c>
      <c r="G6302" s="824" t="s">
        <v>3578</v>
      </c>
      <c r="H6302" s="783" t="s">
        <v>3924</v>
      </c>
      <c r="I6302" s="793">
        <v>287752.5</v>
      </c>
      <c r="J6302" s="793">
        <v>287752.5</v>
      </c>
      <c r="K6302" s="781" t="s">
        <v>1712</v>
      </c>
      <c r="L6302" s="971">
        <v>19.399999999999999</v>
      </c>
      <c r="M6302" s="271"/>
    </row>
    <row r="6303" spans="3:13" ht="22.5" customHeight="1">
      <c r="C6303" s="791">
        <v>3</v>
      </c>
      <c r="D6303" s="781" t="s">
        <v>1730</v>
      </c>
      <c r="E6303" s="792">
        <v>869000004533</v>
      </c>
      <c r="F6303" s="791" t="s">
        <v>3579</v>
      </c>
      <c r="G6303" s="824" t="s">
        <v>3580</v>
      </c>
      <c r="H6303" s="783" t="s">
        <v>3924</v>
      </c>
      <c r="I6303" s="793">
        <v>600000</v>
      </c>
      <c r="J6303" s="793">
        <v>600000</v>
      </c>
      <c r="K6303" s="781" t="s">
        <v>1712</v>
      </c>
      <c r="L6303" s="971">
        <v>19.399999999999999</v>
      </c>
      <c r="M6303" s="271"/>
    </row>
    <row r="6304" spans="3:13" ht="22.5" customHeight="1">
      <c r="C6304" s="791">
        <v>4</v>
      </c>
      <c r="D6304" s="781" t="s">
        <v>1730</v>
      </c>
      <c r="E6304" s="792">
        <v>869000004780</v>
      </c>
      <c r="F6304" s="791" t="s">
        <v>3581</v>
      </c>
      <c r="G6304" s="824" t="s">
        <v>3582</v>
      </c>
      <c r="H6304" s="783" t="s">
        <v>3924</v>
      </c>
      <c r="I6304" s="793">
        <v>410000</v>
      </c>
      <c r="J6304" s="793">
        <v>410000</v>
      </c>
      <c r="K6304" s="781" t="s">
        <v>1712</v>
      </c>
      <c r="L6304" s="971">
        <v>5</v>
      </c>
      <c r="M6304" s="271"/>
    </row>
    <row r="6305" spans="3:13" ht="22.5" customHeight="1">
      <c r="C6305" s="791">
        <v>5</v>
      </c>
      <c r="D6305" s="781" t="s">
        <v>1730</v>
      </c>
      <c r="E6305" s="792">
        <v>869000004781</v>
      </c>
      <c r="F6305" s="791" t="s">
        <v>3581</v>
      </c>
      <c r="G6305" s="824" t="s">
        <v>3583</v>
      </c>
      <c r="H6305" s="783" t="s">
        <v>3924</v>
      </c>
      <c r="I6305" s="793">
        <v>410000</v>
      </c>
      <c r="J6305" s="793">
        <v>410000</v>
      </c>
      <c r="K6305" s="781" t="s">
        <v>1712</v>
      </c>
      <c r="L6305" s="971">
        <v>5</v>
      </c>
      <c r="M6305" s="271"/>
    </row>
    <row r="6306" spans="3:13" ht="22.5" customHeight="1">
      <c r="C6306" s="791">
        <v>6</v>
      </c>
      <c r="D6306" s="781" t="s">
        <v>1730</v>
      </c>
      <c r="E6306" s="792">
        <v>869000004800</v>
      </c>
      <c r="F6306" s="791" t="s">
        <v>3584</v>
      </c>
      <c r="G6306" s="824" t="s">
        <v>3585</v>
      </c>
      <c r="H6306" s="783" t="s">
        <v>3924</v>
      </c>
      <c r="I6306" s="793">
        <v>600000</v>
      </c>
      <c r="J6306" s="793">
        <v>600000</v>
      </c>
      <c r="K6306" s="781" t="s">
        <v>1712</v>
      </c>
      <c r="L6306" s="971">
        <v>23.5</v>
      </c>
      <c r="M6306" s="271"/>
    </row>
    <row r="6307" spans="3:13" ht="22.5" customHeight="1">
      <c r="C6307" s="791">
        <v>7</v>
      </c>
      <c r="D6307" s="781" t="s">
        <v>1730</v>
      </c>
      <c r="E6307" s="792">
        <v>869000072907</v>
      </c>
      <c r="F6307" s="791" t="s">
        <v>3586</v>
      </c>
      <c r="G6307" s="824" t="s">
        <v>3587</v>
      </c>
      <c r="H6307" s="783" t="s">
        <v>3924</v>
      </c>
      <c r="I6307" s="793">
        <v>197342</v>
      </c>
      <c r="J6307" s="793">
        <v>197342</v>
      </c>
      <c r="K6307" s="781" t="s">
        <v>1712</v>
      </c>
      <c r="L6307" s="971">
        <v>1</v>
      </c>
      <c r="M6307" s="271"/>
    </row>
    <row r="6308" spans="3:13" ht="22.5" customHeight="1">
      <c r="C6308" s="791">
        <v>8</v>
      </c>
      <c r="D6308" s="781" t="s">
        <v>1730</v>
      </c>
      <c r="E6308" s="792">
        <v>869000072909</v>
      </c>
      <c r="F6308" s="791" t="s">
        <v>3586</v>
      </c>
      <c r="G6308" s="824" t="s">
        <v>3588</v>
      </c>
      <c r="H6308" s="783" t="s">
        <v>3924</v>
      </c>
      <c r="I6308" s="793">
        <v>197342</v>
      </c>
      <c r="J6308" s="793">
        <v>197342</v>
      </c>
      <c r="K6308" s="781" t="s">
        <v>1712</v>
      </c>
      <c r="L6308" s="971">
        <v>1</v>
      </c>
      <c r="M6308" s="271"/>
    </row>
    <row r="6309" spans="3:13" ht="22.5" customHeight="1">
      <c r="C6309" s="791">
        <v>9</v>
      </c>
      <c r="D6309" s="781" t="s">
        <v>1730</v>
      </c>
      <c r="E6309" s="792">
        <v>869000072910</v>
      </c>
      <c r="F6309" s="791" t="s">
        <v>3589</v>
      </c>
      <c r="G6309" s="824" t="s">
        <v>3590</v>
      </c>
      <c r="H6309" s="783" t="s">
        <v>3924</v>
      </c>
      <c r="I6309" s="793">
        <v>309816.5</v>
      </c>
      <c r="J6309" s="793">
        <v>309816.5</v>
      </c>
      <c r="K6309" s="781" t="s">
        <v>1712</v>
      </c>
      <c r="L6309" s="971">
        <v>9.6</v>
      </c>
      <c r="M6309" s="271"/>
    </row>
    <row r="6310" spans="3:13" ht="22.5" customHeight="1">
      <c r="C6310" s="791">
        <v>10</v>
      </c>
      <c r="D6310" s="781" t="s">
        <v>1730</v>
      </c>
      <c r="E6310" s="792">
        <v>869000072911</v>
      </c>
      <c r="F6310" s="791" t="s">
        <v>3589</v>
      </c>
      <c r="G6310" s="824" t="s">
        <v>3591</v>
      </c>
      <c r="H6310" s="783" t="s">
        <v>3924</v>
      </c>
      <c r="I6310" s="793">
        <v>309816.5</v>
      </c>
      <c r="J6310" s="793">
        <v>309816.5</v>
      </c>
      <c r="K6310" s="781" t="s">
        <v>1712</v>
      </c>
      <c r="L6310" s="971">
        <v>9.6</v>
      </c>
      <c r="M6310" s="271"/>
    </row>
    <row r="6311" spans="3:13" ht="22.5" customHeight="1">
      <c r="C6311" s="791">
        <v>11</v>
      </c>
      <c r="D6311" s="781" t="s">
        <v>1730</v>
      </c>
      <c r="E6311" s="792">
        <v>869000072912</v>
      </c>
      <c r="F6311" s="791" t="s">
        <v>3589</v>
      </c>
      <c r="G6311" s="824" t="s">
        <v>3592</v>
      </c>
      <c r="H6311" s="783" t="s">
        <v>3924</v>
      </c>
      <c r="I6311" s="793">
        <v>309816.5</v>
      </c>
      <c r="J6311" s="793">
        <v>309816.5</v>
      </c>
      <c r="K6311" s="781" t="s">
        <v>1712</v>
      </c>
      <c r="L6311" s="971">
        <v>9.6</v>
      </c>
      <c r="M6311" s="271"/>
    </row>
    <row r="6312" spans="3:13" ht="22.5" customHeight="1">
      <c r="C6312" s="791">
        <v>12</v>
      </c>
      <c r="D6312" s="781" t="s">
        <v>1730</v>
      </c>
      <c r="E6312" s="792">
        <v>869000072913</v>
      </c>
      <c r="F6312" s="791" t="s">
        <v>3589</v>
      </c>
      <c r="G6312" s="824" t="s">
        <v>3593</v>
      </c>
      <c r="H6312" s="783" t="s">
        <v>3924</v>
      </c>
      <c r="I6312" s="793">
        <v>309816.5</v>
      </c>
      <c r="J6312" s="793">
        <v>309816.5</v>
      </c>
      <c r="K6312" s="781" t="s">
        <v>1712</v>
      </c>
      <c r="L6312" s="971">
        <v>9.6</v>
      </c>
      <c r="M6312" s="271"/>
    </row>
    <row r="6313" spans="3:13" ht="22.5" customHeight="1">
      <c r="C6313" s="791">
        <v>13</v>
      </c>
      <c r="D6313" s="781" t="s">
        <v>1730</v>
      </c>
      <c r="E6313" s="792">
        <v>869000072914</v>
      </c>
      <c r="F6313" s="791" t="s">
        <v>3594</v>
      </c>
      <c r="G6313" s="824" t="s">
        <v>3595</v>
      </c>
      <c r="H6313" s="783" t="s">
        <v>3924</v>
      </c>
      <c r="I6313" s="793">
        <v>354025</v>
      </c>
      <c r="J6313" s="793">
        <v>354025</v>
      </c>
      <c r="K6313" s="781" t="s">
        <v>1712</v>
      </c>
      <c r="L6313" s="971">
        <v>5.7</v>
      </c>
      <c r="M6313" s="271"/>
    </row>
    <row r="6314" spans="3:13" ht="22.5" customHeight="1">
      <c r="C6314" s="791">
        <v>14</v>
      </c>
      <c r="D6314" s="781" t="s">
        <v>1730</v>
      </c>
      <c r="E6314" s="792">
        <v>869000072915</v>
      </c>
      <c r="F6314" s="791" t="s">
        <v>3594</v>
      </c>
      <c r="G6314" s="824" t="s">
        <v>3596</v>
      </c>
      <c r="H6314" s="783" t="s">
        <v>3924</v>
      </c>
      <c r="I6314" s="793">
        <v>354025</v>
      </c>
      <c r="J6314" s="793">
        <v>354025</v>
      </c>
      <c r="K6314" s="781" t="s">
        <v>1712</v>
      </c>
      <c r="L6314" s="971">
        <v>5.7</v>
      </c>
      <c r="M6314" s="271"/>
    </row>
    <row r="6315" spans="3:13" ht="22.5" customHeight="1">
      <c r="C6315" s="791">
        <v>15</v>
      </c>
      <c r="D6315" s="781" t="s">
        <v>1730</v>
      </c>
      <c r="E6315" s="792">
        <v>869000072917</v>
      </c>
      <c r="F6315" s="791" t="s">
        <v>3418</v>
      </c>
      <c r="G6315" s="824" t="s">
        <v>3597</v>
      </c>
      <c r="H6315" s="783" t="s">
        <v>3924</v>
      </c>
      <c r="I6315" s="793">
        <v>382367</v>
      </c>
      <c r="J6315" s="793">
        <v>382367</v>
      </c>
      <c r="K6315" s="781" t="s">
        <v>1712</v>
      </c>
      <c r="L6315" s="971">
        <v>3.1</v>
      </c>
      <c r="M6315" s="271"/>
    </row>
    <row r="6316" spans="3:13" ht="22.5" customHeight="1">
      <c r="C6316" s="791">
        <v>16</v>
      </c>
      <c r="D6316" s="781" t="s">
        <v>1730</v>
      </c>
      <c r="E6316" s="792">
        <v>869000072918</v>
      </c>
      <c r="F6316" s="791" t="s">
        <v>3598</v>
      </c>
      <c r="G6316" s="824" t="s">
        <v>3599</v>
      </c>
      <c r="H6316" s="783" t="s">
        <v>3924</v>
      </c>
      <c r="I6316" s="793">
        <v>436039</v>
      </c>
      <c r="J6316" s="793">
        <v>436039</v>
      </c>
      <c r="K6316" s="781" t="s">
        <v>1712</v>
      </c>
      <c r="L6316" s="971">
        <v>3.1</v>
      </c>
      <c r="M6316" s="271"/>
    </row>
    <row r="6317" spans="3:13" ht="22.5" customHeight="1">
      <c r="C6317" s="791">
        <v>17</v>
      </c>
      <c r="D6317" s="781" t="s">
        <v>1730</v>
      </c>
      <c r="E6317" s="792">
        <v>869000072919</v>
      </c>
      <c r="F6317" s="791" t="s">
        <v>3598</v>
      </c>
      <c r="G6317" s="824" t="s">
        <v>3600</v>
      </c>
      <c r="H6317" s="783" t="s">
        <v>3924</v>
      </c>
      <c r="I6317" s="793">
        <v>436039</v>
      </c>
      <c r="J6317" s="793">
        <v>436039</v>
      </c>
      <c r="K6317" s="781" t="s">
        <v>1712</v>
      </c>
      <c r="L6317" s="971">
        <v>3.1</v>
      </c>
      <c r="M6317" s="271"/>
    </row>
    <row r="6318" spans="3:13" ht="22.5" customHeight="1">
      <c r="C6318" s="791">
        <v>18</v>
      </c>
      <c r="D6318" s="781" t="s">
        <v>1730</v>
      </c>
      <c r="E6318" s="792">
        <v>869000072920</v>
      </c>
      <c r="F6318" s="791" t="s">
        <v>3598</v>
      </c>
      <c r="G6318" s="824" t="s">
        <v>3601</v>
      </c>
      <c r="H6318" s="783" t="s">
        <v>3924</v>
      </c>
      <c r="I6318" s="793">
        <v>436039</v>
      </c>
      <c r="J6318" s="793">
        <v>436039</v>
      </c>
      <c r="K6318" s="781" t="s">
        <v>1712</v>
      </c>
      <c r="L6318" s="971">
        <v>3.1</v>
      </c>
      <c r="M6318" s="271"/>
    </row>
    <row r="6319" spans="3:13" ht="22.5" customHeight="1">
      <c r="C6319" s="791">
        <v>19</v>
      </c>
      <c r="D6319" s="781" t="s">
        <v>1730</v>
      </c>
      <c r="E6319" s="792">
        <v>869000072921</v>
      </c>
      <c r="F6319" s="791" t="s">
        <v>3598</v>
      </c>
      <c r="G6319" s="824" t="s">
        <v>3602</v>
      </c>
      <c r="H6319" s="783" t="s">
        <v>3924</v>
      </c>
      <c r="I6319" s="793">
        <v>436039</v>
      </c>
      <c r="J6319" s="793">
        <v>436039</v>
      </c>
      <c r="K6319" s="781" t="s">
        <v>1712</v>
      </c>
      <c r="L6319" s="971">
        <v>3.1</v>
      </c>
      <c r="M6319" s="271"/>
    </row>
    <row r="6320" spans="3:13" ht="22.5" customHeight="1">
      <c r="C6320" s="791">
        <v>20</v>
      </c>
      <c r="D6320" s="781" t="s">
        <v>1730</v>
      </c>
      <c r="E6320" s="792">
        <v>869000072924</v>
      </c>
      <c r="F6320" s="791" t="s">
        <v>3586</v>
      </c>
      <c r="G6320" s="824" t="s">
        <v>3603</v>
      </c>
      <c r="H6320" s="783" t="s">
        <v>3924</v>
      </c>
      <c r="I6320" s="793">
        <v>614834</v>
      </c>
      <c r="J6320" s="793">
        <v>614834</v>
      </c>
      <c r="K6320" s="781" t="s">
        <v>1712</v>
      </c>
      <c r="L6320" s="971">
        <v>1</v>
      </c>
      <c r="M6320" s="271"/>
    </row>
    <row r="6321" spans="3:13" ht="22.5" customHeight="1">
      <c r="C6321" s="791">
        <v>21</v>
      </c>
      <c r="D6321" s="781" t="s">
        <v>1730</v>
      </c>
      <c r="E6321" s="792">
        <v>869000072925</v>
      </c>
      <c r="F6321" s="791" t="s">
        <v>3586</v>
      </c>
      <c r="G6321" s="824" t="s">
        <v>3604</v>
      </c>
      <c r="H6321" s="783" t="s">
        <v>3924</v>
      </c>
      <c r="I6321" s="793">
        <v>614834</v>
      </c>
      <c r="J6321" s="793">
        <v>614834</v>
      </c>
      <c r="K6321" s="781" t="s">
        <v>1712</v>
      </c>
      <c r="L6321" s="971">
        <v>1</v>
      </c>
      <c r="M6321" s="271"/>
    </row>
    <row r="6322" spans="3:13" ht="22.5" customHeight="1">
      <c r="C6322" s="791">
        <v>22</v>
      </c>
      <c r="D6322" s="781" t="s">
        <v>1730</v>
      </c>
      <c r="E6322" s="792">
        <v>869000072926</v>
      </c>
      <c r="F6322" s="791" t="s">
        <v>3586</v>
      </c>
      <c r="G6322" s="824" t="s">
        <v>3605</v>
      </c>
      <c r="H6322" s="783" t="s">
        <v>3924</v>
      </c>
      <c r="I6322" s="793">
        <v>614834</v>
      </c>
      <c r="J6322" s="793">
        <v>614834</v>
      </c>
      <c r="K6322" s="781" t="s">
        <v>1712</v>
      </c>
      <c r="L6322" s="971">
        <v>1</v>
      </c>
      <c r="M6322" s="271"/>
    </row>
    <row r="6323" spans="3:13" ht="22.5" customHeight="1">
      <c r="C6323" s="791">
        <v>23</v>
      </c>
      <c r="D6323" s="781" t="s">
        <v>1730</v>
      </c>
      <c r="E6323" s="792">
        <v>869000072927</v>
      </c>
      <c r="F6323" s="791" t="s">
        <v>3606</v>
      </c>
      <c r="G6323" s="824" t="s">
        <v>3607</v>
      </c>
      <c r="H6323" s="783" t="s">
        <v>3924</v>
      </c>
      <c r="I6323" s="793">
        <v>694166</v>
      </c>
      <c r="J6323" s="793">
        <v>694166</v>
      </c>
      <c r="K6323" s="781" t="s">
        <v>1712</v>
      </c>
      <c r="L6323" s="971">
        <v>1.8</v>
      </c>
      <c r="M6323" s="271"/>
    </row>
    <row r="6324" spans="3:13" ht="22.5" customHeight="1">
      <c r="C6324" s="791">
        <v>24</v>
      </c>
      <c r="D6324" s="781" t="s">
        <v>1730</v>
      </c>
      <c r="E6324" s="792">
        <v>869000072928</v>
      </c>
      <c r="F6324" s="791" t="s">
        <v>3608</v>
      </c>
      <c r="G6324" s="824" t="s">
        <v>3609</v>
      </c>
      <c r="H6324" s="783" t="s">
        <v>3924</v>
      </c>
      <c r="I6324" s="793">
        <v>808321.8</v>
      </c>
      <c r="J6324" s="793">
        <v>808321.8</v>
      </c>
      <c r="K6324" s="781" t="s">
        <v>1712</v>
      </c>
      <c r="L6324" s="971">
        <v>5.7</v>
      </c>
      <c r="M6324" s="271"/>
    </row>
    <row r="6325" spans="3:13" ht="22.5" customHeight="1">
      <c r="C6325" s="791">
        <v>25</v>
      </c>
      <c r="D6325" s="781" t="s">
        <v>1730</v>
      </c>
      <c r="E6325" s="792">
        <v>869000072930</v>
      </c>
      <c r="F6325" s="791" t="s">
        <v>3608</v>
      </c>
      <c r="G6325" s="824" t="s">
        <v>3610</v>
      </c>
      <c r="H6325" s="783" t="s">
        <v>3924</v>
      </c>
      <c r="I6325" s="793">
        <v>808321.8</v>
      </c>
      <c r="J6325" s="793">
        <v>808321.8</v>
      </c>
      <c r="K6325" s="781" t="s">
        <v>1712</v>
      </c>
      <c r="L6325" s="971">
        <v>5.7</v>
      </c>
      <c r="M6325" s="271"/>
    </row>
    <row r="6326" spans="3:13" ht="22.5" customHeight="1">
      <c r="C6326" s="791">
        <v>26</v>
      </c>
      <c r="D6326" s="781" t="s">
        <v>1730</v>
      </c>
      <c r="E6326" s="792">
        <v>869000072931</v>
      </c>
      <c r="F6326" s="791" t="s">
        <v>3608</v>
      </c>
      <c r="G6326" s="824" t="s">
        <v>3611</v>
      </c>
      <c r="H6326" s="783" t="s">
        <v>3924</v>
      </c>
      <c r="I6326" s="793">
        <v>808321.8</v>
      </c>
      <c r="J6326" s="793">
        <v>808321.8</v>
      </c>
      <c r="K6326" s="781" t="s">
        <v>1712</v>
      </c>
      <c r="L6326" s="971">
        <v>5.7</v>
      </c>
      <c r="M6326" s="271"/>
    </row>
    <row r="6327" spans="3:13" ht="22.5" customHeight="1">
      <c r="C6327" s="791">
        <v>27</v>
      </c>
      <c r="D6327" s="781" t="s">
        <v>1730</v>
      </c>
      <c r="E6327" s="792">
        <v>869000074708</v>
      </c>
      <c r="F6327" s="791" t="s">
        <v>3575</v>
      </c>
      <c r="G6327" s="824" t="s">
        <v>3612</v>
      </c>
      <c r="H6327" s="783" t="s">
        <v>3924</v>
      </c>
      <c r="I6327" s="793">
        <v>470000</v>
      </c>
      <c r="J6327" s="793">
        <v>470000</v>
      </c>
      <c r="K6327" s="781" t="s">
        <v>1712</v>
      </c>
      <c r="L6327" s="971">
        <v>19.399999999999999</v>
      </c>
      <c r="M6327" s="271"/>
    </row>
    <row r="6328" spans="3:13" ht="22.5" customHeight="1">
      <c r="C6328" s="791">
        <v>28</v>
      </c>
      <c r="D6328" s="781" t="s">
        <v>1730</v>
      </c>
      <c r="E6328" s="792">
        <v>869000074709</v>
      </c>
      <c r="F6328" s="791" t="s">
        <v>3575</v>
      </c>
      <c r="G6328" s="824" t="s">
        <v>3613</v>
      </c>
      <c r="H6328" s="783" t="s">
        <v>3924</v>
      </c>
      <c r="I6328" s="793">
        <v>470000</v>
      </c>
      <c r="J6328" s="793">
        <v>470000</v>
      </c>
      <c r="K6328" s="781" t="s">
        <v>1712</v>
      </c>
      <c r="L6328" s="971">
        <v>19.399999999999999</v>
      </c>
      <c r="M6328" s="271"/>
    </row>
    <row r="6329" spans="3:13" ht="22.5" customHeight="1">
      <c r="C6329" s="791">
        <v>29</v>
      </c>
      <c r="D6329" s="781" t="s">
        <v>1730</v>
      </c>
      <c r="E6329" s="792">
        <v>869000074710</v>
      </c>
      <c r="F6329" s="791" t="s">
        <v>3575</v>
      </c>
      <c r="G6329" s="824" t="s">
        <v>3614</v>
      </c>
      <c r="H6329" s="783" t="s">
        <v>3924</v>
      </c>
      <c r="I6329" s="793">
        <v>470000</v>
      </c>
      <c r="J6329" s="793">
        <v>470000</v>
      </c>
      <c r="K6329" s="781" t="s">
        <v>1712</v>
      </c>
      <c r="L6329" s="971">
        <v>19.399999999999999</v>
      </c>
      <c r="M6329" s="271"/>
    </row>
    <row r="6330" spans="3:13" ht="22.5" customHeight="1">
      <c r="C6330" s="791">
        <v>30</v>
      </c>
      <c r="D6330" s="781" t="s">
        <v>1730</v>
      </c>
      <c r="E6330" s="792">
        <v>869000074710</v>
      </c>
      <c r="F6330" s="791" t="s">
        <v>3575</v>
      </c>
      <c r="G6330" s="824" t="s">
        <v>3614</v>
      </c>
      <c r="H6330" s="783" t="s">
        <v>3924</v>
      </c>
      <c r="I6330" s="793">
        <v>470000</v>
      </c>
      <c r="J6330" s="793">
        <v>470000</v>
      </c>
      <c r="K6330" s="781" t="s">
        <v>1712</v>
      </c>
      <c r="L6330" s="971">
        <v>19.399999999999999</v>
      </c>
      <c r="M6330" s="271"/>
    </row>
    <row r="6331" spans="3:13" ht="22.5" customHeight="1">
      <c r="C6331" s="791">
        <v>31</v>
      </c>
      <c r="D6331" s="781" t="s">
        <v>1730</v>
      </c>
      <c r="E6331" s="792">
        <v>869000074711</v>
      </c>
      <c r="F6331" s="791" t="s">
        <v>3575</v>
      </c>
      <c r="G6331" s="824" t="s">
        <v>3615</v>
      </c>
      <c r="H6331" s="783" t="s">
        <v>3924</v>
      </c>
      <c r="I6331" s="793">
        <v>470000</v>
      </c>
      <c r="J6331" s="793">
        <v>470000</v>
      </c>
      <c r="K6331" s="781" t="s">
        <v>1712</v>
      </c>
      <c r="L6331" s="971">
        <v>19.399999999999999</v>
      </c>
      <c r="M6331" s="271"/>
    </row>
    <row r="6332" spans="3:13" ht="22.5" customHeight="1">
      <c r="C6332" s="791">
        <v>32</v>
      </c>
      <c r="D6332" s="781" t="s">
        <v>1730</v>
      </c>
      <c r="E6332" s="792">
        <v>869000074712</v>
      </c>
      <c r="F6332" s="791" t="s">
        <v>3575</v>
      </c>
      <c r="G6332" s="824" t="s">
        <v>3616</v>
      </c>
      <c r="H6332" s="783" t="s">
        <v>3924</v>
      </c>
      <c r="I6332" s="793">
        <v>470000</v>
      </c>
      <c r="J6332" s="793">
        <v>470000</v>
      </c>
      <c r="K6332" s="781" t="s">
        <v>1712</v>
      </c>
      <c r="L6332" s="971">
        <v>19.399999999999999</v>
      </c>
      <c r="M6332" s="271"/>
    </row>
    <row r="6333" spans="3:13" ht="22.5" customHeight="1">
      <c r="C6333" s="791">
        <v>33</v>
      </c>
      <c r="D6333" s="781" t="s">
        <v>1730</v>
      </c>
      <c r="E6333" s="792">
        <v>869000074713</v>
      </c>
      <c r="F6333" s="791" t="s">
        <v>3575</v>
      </c>
      <c r="G6333" s="824" t="s">
        <v>3617</v>
      </c>
      <c r="H6333" s="783" t="s">
        <v>3924</v>
      </c>
      <c r="I6333" s="793">
        <v>470000</v>
      </c>
      <c r="J6333" s="793">
        <v>470000</v>
      </c>
      <c r="K6333" s="781" t="s">
        <v>1712</v>
      </c>
      <c r="L6333" s="971">
        <v>19.399999999999999</v>
      </c>
      <c r="M6333" s="271"/>
    </row>
    <row r="6334" spans="3:13" ht="22.5" customHeight="1">
      <c r="C6334" s="791">
        <v>34</v>
      </c>
      <c r="D6334" s="781" t="s">
        <v>1730</v>
      </c>
      <c r="E6334" s="792">
        <v>869000074714</v>
      </c>
      <c r="F6334" s="791" t="s">
        <v>3575</v>
      </c>
      <c r="G6334" s="819" t="s">
        <v>3618</v>
      </c>
      <c r="H6334" s="783" t="s">
        <v>3924</v>
      </c>
      <c r="I6334" s="793">
        <v>470000</v>
      </c>
      <c r="J6334" s="793">
        <v>470000</v>
      </c>
      <c r="K6334" s="781" t="s">
        <v>1712</v>
      </c>
      <c r="L6334" s="971">
        <v>19.399999999999999</v>
      </c>
      <c r="M6334" s="271"/>
    </row>
    <row r="6335" spans="3:13" ht="22.5" customHeight="1">
      <c r="C6335" s="791">
        <v>35</v>
      </c>
      <c r="D6335" s="781" t="s">
        <v>1730</v>
      </c>
      <c r="E6335" s="792">
        <v>869000074714</v>
      </c>
      <c r="F6335" s="791" t="s">
        <v>3575</v>
      </c>
      <c r="G6335" s="819" t="s">
        <v>3618</v>
      </c>
      <c r="H6335" s="783" t="s">
        <v>3924</v>
      </c>
      <c r="I6335" s="793">
        <v>470000</v>
      </c>
      <c r="J6335" s="793">
        <v>470000</v>
      </c>
      <c r="K6335" s="781" t="s">
        <v>1712</v>
      </c>
      <c r="L6335" s="971">
        <v>19.399999999999999</v>
      </c>
      <c r="M6335" s="271"/>
    </row>
    <row r="6336" spans="3:13" ht="22.5" customHeight="1">
      <c r="C6336" s="791">
        <v>36</v>
      </c>
      <c r="D6336" s="781" t="s">
        <v>1730</v>
      </c>
      <c r="E6336" s="792">
        <v>869000074715</v>
      </c>
      <c r="F6336" s="791" t="s">
        <v>3575</v>
      </c>
      <c r="G6336" s="819" t="s">
        <v>3619</v>
      </c>
      <c r="H6336" s="783" t="s">
        <v>3924</v>
      </c>
      <c r="I6336" s="793">
        <v>470000</v>
      </c>
      <c r="J6336" s="793">
        <v>470000</v>
      </c>
      <c r="K6336" s="781" t="s">
        <v>1712</v>
      </c>
      <c r="L6336" s="971">
        <v>19.399999999999999</v>
      </c>
      <c r="M6336" s="271"/>
    </row>
    <row r="6337" spans="3:13" ht="22.5" customHeight="1">
      <c r="C6337" s="791">
        <v>37</v>
      </c>
      <c r="D6337" s="781" t="s">
        <v>1730</v>
      </c>
      <c r="E6337" s="792">
        <v>869000074716</v>
      </c>
      <c r="F6337" s="791" t="s">
        <v>3575</v>
      </c>
      <c r="G6337" s="819" t="s">
        <v>3620</v>
      </c>
      <c r="H6337" s="783" t="s">
        <v>3924</v>
      </c>
      <c r="I6337" s="793">
        <v>470000</v>
      </c>
      <c r="J6337" s="793">
        <v>470000</v>
      </c>
      <c r="K6337" s="781" t="s">
        <v>1712</v>
      </c>
      <c r="L6337" s="971">
        <v>19.399999999999999</v>
      </c>
      <c r="M6337" s="271"/>
    </row>
    <row r="6338" spans="3:13" ht="22.5" customHeight="1">
      <c r="C6338" s="791">
        <v>38</v>
      </c>
      <c r="D6338" s="781" t="s">
        <v>1730</v>
      </c>
      <c r="E6338" s="792">
        <v>869000074717</v>
      </c>
      <c r="F6338" s="791" t="s">
        <v>3575</v>
      </c>
      <c r="G6338" s="819" t="s">
        <v>3621</v>
      </c>
      <c r="H6338" s="783" t="s">
        <v>3924</v>
      </c>
      <c r="I6338" s="793">
        <v>470000</v>
      </c>
      <c r="J6338" s="793">
        <v>470000</v>
      </c>
      <c r="K6338" s="781" t="s">
        <v>1712</v>
      </c>
      <c r="L6338" s="971">
        <v>19.399999999999999</v>
      </c>
      <c r="M6338" s="271"/>
    </row>
    <row r="6339" spans="3:13" ht="22.5" customHeight="1">
      <c r="C6339" s="791">
        <v>1</v>
      </c>
      <c r="D6339" s="781" t="s">
        <v>1730</v>
      </c>
      <c r="E6339" s="792">
        <v>869000000146</v>
      </c>
      <c r="F6339" s="791" t="s">
        <v>3375</v>
      </c>
      <c r="G6339" s="824" t="s">
        <v>3376</v>
      </c>
      <c r="H6339" s="783" t="s">
        <v>3924</v>
      </c>
      <c r="I6339" s="793">
        <v>1400000</v>
      </c>
      <c r="J6339" s="793">
        <v>1400000</v>
      </c>
      <c r="K6339" s="781" t="s">
        <v>2328</v>
      </c>
      <c r="L6339" s="971">
        <v>60</v>
      </c>
      <c r="M6339" s="271"/>
    </row>
    <row r="6340" spans="3:13" ht="22.5" customHeight="1">
      <c r="C6340" s="791">
        <v>2</v>
      </c>
      <c r="D6340" s="781" t="s">
        <v>1730</v>
      </c>
      <c r="E6340" s="792">
        <v>869000000147</v>
      </c>
      <c r="F6340" s="791" t="s">
        <v>3375</v>
      </c>
      <c r="G6340" s="824" t="s">
        <v>3378</v>
      </c>
      <c r="H6340" s="783" t="s">
        <v>3924</v>
      </c>
      <c r="I6340" s="793">
        <v>1400000</v>
      </c>
      <c r="J6340" s="793">
        <v>1400000</v>
      </c>
      <c r="K6340" s="781" t="s">
        <v>2328</v>
      </c>
      <c r="L6340" s="971">
        <v>60</v>
      </c>
      <c r="M6340" s="271"/>
    </row>
    <row r="6341" spans="3:13" ht="22.5" customHeight="1">
      <c r="C6341" s="791">
        <v>3</v>
      </c>
      <c r="D6341" s="781" t="s">
        <v>1730</v>
      </c>
      <c r="E6341" s="792">
        <v>869000003299</v>
      </c>
      <c r="F6341" s="791" t="s">
        <v>1732</v>
      </c>
      <c r="G6341" s="824" t="s">
        <v>3379</v>
      </c>
      <c r="H6341" s="783" t="s">
        <v>3924</v>
      </c>
      <c r="I6341" s="793">
        <v>197632</v>
      </c>
      <c r="J6341" s="793">
        <v>197632</v>
      </c>
      <c r="K6341" s="781" t="s">
        <v>2328</v>
      </c>
      <c r="L6341" s="971">
        <v>55</v>
      </c>
      <c r="M6341" s="271"/>
    </row>
    <row r="6342" spans="3:13" ht="22.5" customHeight="1">
      <c r="C6342" s="791">
        <v>4</v>
      </c>
      <c r="D6342" s="781" t="s">
        <v>1730</v>
      </c>
      <c r="E6342" s="792">
        <v>869000003301</v>
      </c>
      <c r="F6342" s="791" t="s">
        <v>1732</v>
      </c>
      <c r="G6342" s="824" t="s">
        <v>3380</v>
      </c>
      <c r="H6342" s="783" t="s">
        <v>3924</v>
      </c>
      <c r="I6342" s="793">
        <v>197632</v>
      </c>
      <c r="J6342" s="793">
        <v>197632</v>
      </c>
      <c r="K6342" s="781" t="s">
        <v>2328</v>
      </c>
      <c r="L6342" s="971">
        <v>55</v>
      </c>
      <c r="M6342" s="271"/>
    </row>
    <row r="6343" spans="3:13" ht="22.5" customHeight="1">
      <c r="C6343" s="791">
        <v>5</v>
      </c>
      <c r="D6343" s="781" t="s">
        <v>1730</v>
      </c>
      <c r="E6343" s="792">
        <v>869000003335</v>
      </c>
      <c r="F6343" s="791" t="s">
        <v>3375</v>
      </c>
      <c r="G6343" s="824" t="s">
        <v>3381</v>
      </c>
      <c r="H6343" s="783" t="s">
        <v>3924</v>
      </c>
      <c r="I6343" s="793">
        <v>785000</v>
      </c>
      <c r="J6343" s="793">
        <v>785000</v>
      </c>
      <c r="K6343" s="781" t="s">
        <v>2328</v>
      </c>
      <c r="L6343" s="971">
        <v>60</v>
      </c>
      <c r="M6343" s="271"/>
    </row>
    <row r="6344" spans="3:13" ht="22.5" customHeight="1">
      <c r="C6344" s="791">
        <v>6</v>
      </c>
      <c r="D6344" s="781" t="s">
        <v>1730</v>
      </c>
      <c r="E6344" s="792">
        <v>869000003338</v>
      </c>
      <c r="F6344" s="791" t="s">
        <v>3375</v>
      </c>
      <c r="G6344" s="824" t="s">
        <v>3382</v>
      </c>
      <c r="H6344" s="783" t="s">
        <v>3924</v>
      </c>
      <c r="I6344" s="793">
        <v>670925</v>
      </c>
      <c r="J6344" s="793">
        <v>670925</v>
      </c>
      <c r="K6344" s="781" t="s">
        <v>2328</v>
      </c>
      <c r="L6344" s="971">
        <v>60</v>
      </c>
      <c r="M6344" s="271"/>
    </row>
    <row r="6345" spans="3:13" ht="22.5" customHeight="1">
      <c r="C6345" s="791">
        <v>7</v>
      </c>
      <c r="D6345" s="781" t="s">
        <v>1730</v>
      </c>
      <c r="E6345" s="792">
        <v>869000003341</v>
      </c>
      <c r="F6345" s="791" t="s">
        <v>3375</v>
      </c>
      <c r="G6345" s="824" t="s">
        <v>3383</v>
      </c>
      <c r="H6345" s="783" t="s">
        <v>3924</v>
      </c>
      <c r="I6345" s="793">
        <v>200000</v>
      </c>
      <c r="J6345" s="793">
        <v>200000</v>
      </c>
      <c r="K6345" s="781" t="s">
        <v>2328</v>
      </c>
      <c r="L6345" s="971">
        <v>60</v>
      </c>
      <c r="M6345" s="271"/>
    </row>
    <row r="6346" spans="3:13" ht="22.5" customHeight="1">
      <c r="C6346" s="791">
        <v>8</v>
      </c>
      <c r="D6346" s="781" t="s">
        <v>1730</v>
      </c>
      <c r="E6346" s="792">
        <v>869000003343</v>
      </c>
      <c r="F6346" s="791" t="s">
        <v>3375</v>
      </c>
      <c r="G6346" s="824" t="s">
        <v>3384</v>
      </c>
      <c r="H6346" s="783" t="s">
        <v>3924</v>
      </c>
      <c r="I6346" s="793">
        <v>165240</v>
      </c>
      <c r="J6346" s="793">
        <v>165240</v>
      </c>
      <c r="K6346" s="781" t="s">
        <v>2328</v>
      </c>
      <c r="L6346" s="971">
        <v>60</v>
      </c>
      <c r="M6346" s="271"/>
    </row>
    <row r="6347" spans="3:13" ht="22.5" customHeight="1">
      <c r="C6347" s="791">
        <v>9</v>
      </c>
      <c r="D6347" s="781" t="s">
        <v>1730</v>
      </c>
      <c r="E6347" s="792">
        <v>869000003345</v>
      </c>
      <c r="F6347" s="791" t="s">
        <v>3375</v>
      </c>
      <c r="G6347" s="824" t="s">
        <v>3385</v>
      </c>
      <c r="H6347" s="783" t="s">
        <v>3924</v>
      </c>
      <c r="I6347" s="793">
        <v>165240</v>
      </c>
      <c r="J6347" s="793">
        <v>165240</v>
      </c>
      <c r="K6347" s="781" t="s">
        <v>2328</v>
      </c>
      <c r="L6347" s="971">
        <v>60</v>
      </c>
      <c r="M6347" s="271"/>
    </row>
    <row r="6348" spans="3:13" ht="22.5" customHeight="1">
      <c r="C6348" s="791">
        <v>10</v>
      </c>
      <c r="D6348" s="781" t="s">
        <v>1730</v>
      </c>
      <c r="E6348" s="792">
        <v>869000003347</v>
      </c>
      <c r="F6348" s="791" t="s">
        <v>3375</v>
      </c>
      <c r="G6348" s="824" t="s">
        <v>3386</v>
      </c>
      <c r="H6348" s="783" t="s">
        <v>3924</v>
      </c>
      <c r="I6348" s="793">
        <v>165240</v>
      </c>
      <c r="J6348" s="793">
        <v>165240</v>
      </c>
      <c r="K6348" s="781" t="s">
        <v>2328</v>
      </c>
      <c r="L6348" s="971">
        <v>60</v>
      </c>
      <c r="M6348" s="271"/>
    </row>
    <row r="6349" spans="3:13" ht="22.5" customHeight="1">
      <c r="C6349" s="791">
        <v>11</v>
      </c>
      <c r="D6349" s="781" t="s">
        <v>1730</v>
      </c>
      <c r="E6349" s="792">
        <v>869000003349</v>
      </c>
      <c r="F6349" s="791" t="s">
        <v>3375</v>
      </c>
      <c r="G6349" s="824" t="s">
        <v>3387</v>
      </c>
      <c r="H6349" s="783" t="s">
        <v>3924</v>
      </c>
      <c r="I6349" s="793">
        <v>165240</v>
      </c>
      <c r="J6349" s="793">
        <v>165240</v>
      </c>
      <c r="K6349" s="781" t="s">
        <v>2328</v>
      </c>
      <c r="L6349" s="971">
        <v>60</v>
      </c>
      <c r="M6349" s="271"/>
    </row>
    <row r="6350" spans="3:13" ht="22.5" customHeight="1">
      <c r="C6350" s="791">
        <v>12</v>
      </c>
      <c r="D6350" s="781" t="s">
        <v>1730</v>
      </c>
      <c r="E6350" s="792">
        <v>869000003353</v>
      </c>
      <c r="F6350" s="791" t="s">
        <v>3375</v>
      </c>
      <c r="G6350" s="824" t="s">
        <v>3388</v>
      </c>
      <c r="H6350" s="783" t="s">
        <v>3924</v>
      </c>
      <c r="I6350" s="793">
        <v>165240</v>
      </c>
      <c r="J6350" s="793">
        <v>165240</v>
      </c>
      <c r="K6350" s="781" t="s">
        <v>2328</v>
      </c>
      <c r="L6350" s="971">
        <v>60</v>
      </c>
      <c r="M6350" s="271"/>
    </row>
    <row r="6351" spans="3:13" ht="22.5" customHeight="1">
      <c r="C6351" s="791">
        <v>13</v>
      </c>
      <c r="D6351" s="781" t="s">
        <v>1730</v>
      </c>
      <c r="E6351" s="792">
        <v>869000003355</v>
      </c>
      <c r="F6351" s="791" t="s">
        <v>3375</v>
      </c>
      <c r="G6351" s="824" t="s">
        <v>3389</v>
      </c>
      <c r="H6351" s="783" t="s">
        <v>3924</v>
      </c>
      <c r="I6351" s="793">
        <v>165240</v>
      </c>
      <c r="J6351" s="793">
        <v>165240</v>
      </c>
      <c r="K6351" s="781" t="s">
        <v>2328</v>
      </c>
      <c r="L6351" s="971">
        <v>60</v>
      </c>
      <c r="M6351" s="271"/>
    </row>
    <row r="6352" spans="3:13" ht="22.5" customHeight="1">
      <c r="C6352" s="791">
        <v>14</v>
      </c>
      <c r="D6352" s="781" t="s">
        <v>1730</v>
      </c>
      <c r="E6352" s="792">
        <v>869000004423</v>
      </c>
      <c r="F6352" s="791" t="s">
        <v>3390</v>
      </c>
      <c r="G6352" s="824" t="s">
        <v>3391</v>
      </c>
      <c r="H6352" s="783" t="s">
        <v>3924</v>
      </c>
      <c r="I6352" s="793">
        <v>450000</v>
      </c>
      <c r="J6352" s="793">
        <v>450000</v>
      </c>
      <c r="K6352" s="781" t="s">
        <v>2328</v>
      </c>
      <c r="L6352" s="971">
        <v>160</v>
      </c>
      <c r="M6352" s="271"/>
    </row>
    <row r="6353" spans="3:13" ht="22.5" customHeight="1">
      <c r="C6353" s="791">
        <v>15</v>
      </c>
      <c r="D6353" s="781" t="s">
        <v>1730</v>
      </c>
      <c r="E6353" s="792">
        <v>869000004427</v>
      </c>
      <c r="F6353" s="791" t="s">
        <v>3392</v>
      </c>
      <c r="G6353" s="824" t="s">
        <v>3393</v>
      </c>
      <c r="H6353" s="783" t="s">
        <v>3924</v>
      </c>
      <c r="I6353" s="793">
        <v>900000</v>
      </c>
      <c r="J6353" s="793">
        <v>900000</v>
      </c>
      <c r="K6353" s="781" t="s">
        <v>2328</v>
      </c>
      <c r="L6353" s="971">
        <v>50</v>
      </c>
      <c r="M6353" s="271"/>
    </row>
    <row r="6354" spans="3:13" ht="22.5" customHeight="1">
      <c r="C6354" s="791">
        <v>16</v>
      </c>
      <c r="D6354" s="781" t="s">
        <v>1730</v>
      </c>
      <c r="E6354" s="792">
        <v>869000004428</v>
      </c>
      <c r="F6354" s="791" t="s">
        <v>3392</v>
      </c>
      <c r="G6354" s="824" t="s">
        <v>3394</v>
      </c>
      <c r="H6354" s="783" t="s">
        <v>3924</v>
      </c>
      <c r="I6354" s="793">
        <v>900000</v>
      </c>
      <c r="J6354" s="793">
        <v>900000</v>
      </c>
      <c r="K6354" s="781" t="s">
        <v>2328</v>
      </c>
      <c r="L6354" s="971">
        <v>50</v>
      </c>
      <c r="M6354" s="271"/>
    </row>
    <row r="6355" spans="3:13" ht="22.5" customHeight="1">
      <c r="C6355" s="791">
        <v>17</v>
      </c>
      <c r="D6355" s="781" t="s">
        <v>1730</v>
      </c>
      <c r="E6355" s="792">
        <v>869000004432</v>
      </c>
      <c r="F6355" s="791" t="s">
        <v>3392</v>
      </c>
      <c r="G6355" s="824" t="s">
        <v>3395</v>
      </c>
      <c r="H6355" s="783" t="s">
        <v>3924</v>
      </c>
      <c r="I6355" s="793">
        <v>900000</v>
      </c>
      <c r="J6355" s="793">
        <v>900000</v>
      </c>
      <c r="K6355" s="781" t="s">
        <v>2328</v>
      </c>
      <c r="L6355" s="971">
        <v>50</v>
      </c>
      <c r="M6355" s="271"/>
    </row>
    <row r="6356" spans="3:13" ht="22.5" customHeight="1">
      <c r="C6356" s="791">
        <v>18</v>
      </c>
      <c r="D6356" s="781" t="s">
        <v>1730</v>
      </c>
      <c r="E6356" s="792">
        <v>869000004433</v>
      </c>
      <c r="F6356" s="791" t="s">
        <v>3392</v>
      </c>
      <c r="G6356" s="824" t="s">
        <v>3396</v>
      </c>
      <c r="H6356" s="783" t="s">
        <v>3924</v>
      </c>
      <c r="I6356" s="793">
        <v>900000</v>
      </c>
      <c r="J6356" s="793">
        <v>900000</v>
      </c>
      <c r="K6356" s="781" t="s">
        <v>2328</v>
      </c>
      <c r="L6356" s="971">
        <v>50</v>
      </c>
      <c r="M6356" s="271"/>
    </row>
    <row r="6357" spans="3:13" ht="22.5" customHeight="1">
      <c r="C6357" s="791">
        <v>19</v>
      </c>
      <c r="D6357" s="781" t="s">
        <v>1730</v>
      </c>
      <c r="E6357" s="792">
        <v>869000004434</v>
      </c>
      <c r="F6357" s="791" t="s">
        <v>3397</v>
      </c>
      <c r="G6357" s="824" t="s">
        <v>3398</v>
      </c>
      <c r="H6357" s="783" t="s">
        <v>3924</v>
      </c>
      <c r="I6357" s="793">
        <v>800000</v>
      </c>
      <c r="J6357" s="793">
        <v>800000</v>
      </c>
      <c r="K6357" s="781" t="s">
        <v>2328</v>
      </c>
      <c r="L6357" s="971">
        <v>60</v>
      </c>
      <c r="M6357" s="271"/>
    </row>
    <row r="6358" spans="3:13" ht="22.5" customHeight="1">
      <c r="C6358" s="791">
        <v>20</v>
      </c>
      <c r="D6358" s="781" t="s">
        <v>1730</v>
      </c>
      <c r="E6358" s="792">
        <v>869000004435</v>
      </c>
      <c r="F6358" s="791" t="s">
        <v>3397</v>
      </c>
      <c r="G6358" s="824" t="s">
        <v>3399</v>
      </c>
      <c r="H6358" s="783" t="s">
        <v>3924</v>
      </c>
      <c r="I6358" s="793">
        <v>800000</v>
      </c>
      <c r="J6358" s="793">
        <v>800000</v>
      </c>
      <c r="K6358" s="781" t="s">
        <v>2328</v>
      </c>
      <c r="L6358" s="971">
        <v>60</v>
      </c>
      <c r="M6358" s="271"/>
    </row>
    <row r="6359" spans="3:13" ht="22.5" customHeight="1">
      <c r="C6359" s="791">
        <v>21</v>
      </c>
      <c r="D6359" s="781" t="s">
        <v>1730</v>
      </c>
      <c r="E6359" s="792">
        <v>869000004436</v>
      </c>
      <c r="F6359" s="791" t="s">
        <v>3397</v>
      </c>
      <c r="G6359" s="824" t="s">
        <v>3400</v>
      </c>
      <c r="H6359" s="783" t="s">
        <v>3924</v>
      </c>
      <c r="I6359" s="793">
        <v>800000</v>
      </c>
      <c r="J6359" s="793">
        <v>800000</v>
      </c>
      <c r="K6359" s="781" t="s">
        <v>2328</v>
      </c>
      <c r="L6359" s="971">
        <v>60</v>
      </c>
      <c r="M6359" s="271"/>
    </row>
    <row r="6360" spans="3:13" ht="22.5" customHeight="1">
      <c r="C6360" s="791">
        <v>22</v>
      </c>
      <c r="D6360" s="781" t="s">
        <v>1730</v>
      </c>
      <c r="E6360" s="792">
        <v>869000004437</v>
      </c>
      <c r="F6360" s="791" t="s">
        <v>3397</v>
      </c>
      <c r="G6360" s="824" t="s">
        <v>3401</v>
      </c>
      <c r="H6360" s="783" t="s">
        <v>3924</v>
      </c>
      <c r="I6360" s="793">
        <v>800000</v>
      </c>
      <c r="J6360" s="793">
        <v>800000</v>
      </c>
      <c r="K6360" s="781" t="s">
        <v>2328</v>
      </c>
      <c r="L6360" s="971">
        <v>60</v>
      </c>
      <c r="M6360" s="271"/>
    </row>
    <row r="6361" spans="3:13" ht="22.5" customHeight="1">
      <c r="C6361" s="791">
        <v>23</v>
      </c>
      <c r="D6361" s="781" t="s">
        <v>1730</v>
      </c>
      <c r="E6361" s="792">
        <v>869000004438</v>
      </c>
      <c r="F6361" s="791" t="s">
        <v>3397</v>
      </c>
      <c r="G6361" s="824" t="s">
        <v>3402</v>
      </c>
      <c r="H6361" s="783" t="s">
        <v>3924</v>
      </c>
      <c r="I6361" s="793">
        <v>800000</v>
      </c>
      <c r="J6361" s="793">
        <v>800000</v>
      </c>
      <c r="K6361" s="781" t="s">
        <v>2328</v>
      </c>
      <c r="L6361" s="971">
        <v>60</v>
      </c>
      <c r="M6361" s="271"/>
    </row>
    <row r="6362" spans="3:13" ht="22.5" customHeight="1">
      <c r="C6362" s="791">
        <v>24</v>
      </c>
      <c r="D6362" s="781" t="s">
        <v>1730</v>
      </c>
      <c r="E6362" s="792">
        <v>869000004439</v>
      </c>
      <c r="F6362" s="791" t="s">
        <v>3397</v>
      </c>
      <c r="G6362" s="824" t="s">
        <v>3403</v>
      </c>
      <c r="H6362" s="783" t="s">
        <v>3924</v>
      </c>
      <c r="I6362" s="793">
        <v>800000</v>
      </c>
      <c r="J6362" s="793">
        <v>800000</v>
      </c>
      <c r="K6362" s="781" t="s">
        <v>2328</v>
      </c>
      <c r="L6362" s="971">
        <v>60</v>
      </c>
      <c r="M6362" s="271"/>
    </row>
    <row r="6363" spans="3:13" ht="22.5" customHeight="1">
      <c r="C6363" s="791">
        <v>25</v>
      </c>
      <c r="D6363" s="781" t="s">
        <v>1730</v>
      </c>
      <c r="E6363" s="792">
        <v>869000004440</v>
      </c>
      <c r="F6363" s="791" t="s">
        <v>3404</v>
      </c>
      <c r="G6363" s="824" t="s">
        <v>3405</v>
      </c>
      <c r="H6363" s="783" t="s">
        <v>3924</v>
      </c>
      <c r="I6363" s="793">
        <v>1000000</v>
      </c>
      <c r="J6363" s="793">
        <v>1000000</v>
      </c>
      <c r="K6363" s="781" t="s">
        <v>2328</v>
      </c>
      <c r="L6363" s="971">
        <v>60</v>
      </c>
      <c r="M6363" s="271"/>
    </row>
    <row r="6364" spans="3:13" ht="22.5" customHeight="1">
      <c r="C6364" s="791">
        <v>26</v>
      </c>
      <c r="D6364" s="781" t="s">
        <v>1730</v>
      </c>
      <c r="E6364" s="792">
        <v>869000004441</v>
      </c>
      <c r="F6364" s="791" t="s">
        <v>1728</v>
      </c>
      <c r="G6364" s="824" t="s">
        <v>3406</v>
      </c>
      <c r="H6364" s="783" t="s">
        <v>3924</v>
      </c>
      <c r="I6364" s="793">
        <v>389900</v>
      </c>
      <c r="J6364" s="793">
        <v>389900</v>
      </c>
      <c r="K6364" s="781" t="s">
        <v>2328</v>
      </c>
      <c r="L6364" s="971">
        <v>17.5</v>
      </c>
      <c r="M6364" s="271"/>
    </row>
    <row r="6365" spans="3:13" ht="22.5" customHeight="1">
      <c r="C6365" s="791">
        <v>27</v>
      </c>
      <c r="D6365" s="781" t="s">
        <v>1730</v>
      </c>
      <c r="E6365" s="792">
        <v>869000004514</v>
      </c>
      <c r="F6365" s="791" t="s">
        <v>3375</v>
      </c>
      <c r="G6365" s="824" t="s">
        <v>3407</v>
      </c>
      <c r="H6365" s="783" t="s">
        <v>3924</v>
      </c>
      <c r="I6365" s="793">
        <v>874547.19999999995</v>
      </c>
      <c r="J6365" s="793">
        <v>874547.19999999995</v>
      </c>
      <c r="K6365" s="781" t="s">
        <v>2328</v>
      </c>
      <c r="L6365" s="971">
        <v>60</v>
      </c>
      <c r="M6365" s="271"/>
    </row>
    <row r="6366" spans="3:13" ht="22.5" customHeight="1">
      <c r="C6366" s="791">
        <v>28</v>
      </c>
      <c r="D6366" s="781" t="s">
        <v>1730</v>
      </c>
      <c r="E6366" s="792">
        <v>869000040910</v>
      </c>
      <c r="F6366" s="791" t="s">
        <v>3408</v>
      </c>
      <c r="G6366" s="824" t="s">
        <v>3409</v>
      </c>
      <c r="H6366" s="783" t="s">
        <v>3924</v>
      </c>
      <c r="I6366" s="793">
        <v>160000</v>
      </c>
      <c r="J6366" s="793">
        <v>160000</v>
      </c>
      <c r="K6366" s="781" t="s">
        <v>2328</v>
      </c>
      <c r="L6366" s="971">
        <v>70</v>
      </c>
      <c r="M6366" s="271"/>
    </row>
    <row r="6367" spans="3:13" ht="22.5" customHeight="1">
      <c r="C6367" s="791">
        <v>29</v>
      </c>
      <c r="D6367" s="781" t="s">
        <v>1730</v>
      </c>
      <c r="E6367" s="792">
        <v>869000040911</v>
      </c>
      <c r="F6367" s="791" t="s">
        <v>3410</v>
      </c>
      <c r="G6367" s="824" t="s">
        <v>3411</v>
      </c>
      <c r="H6367" s="783" t="s">
        <v>3924</v>
      </c>
      <c r="I6367" s="793">
        <v>350000</v>
      </c>
      <c r="J6367" s="793">
        <v>350000</v>
      </c>
      <c r="K6367" s="781" t="s">
        <v>2328</v>
      </c>
      <c r="L6367" s="971">
        <v>70</v>
      </c>
      <c r="M6367" s="271"/>
    </row>
    <row r="6368" spans="3:13" ht="22.5" customHeight="1">
      <c r="C6368" s="791">
        <v>30</v>
      </c>
      <c r="D6368" s="781" t="s">
        <v>1730</v>
      </c>
      <c r="E6368" s="792">
        <v>869000040913</v>
      </c>
      <c r="F6368" s="791" t="s">
        <v>3412</v>
      </c>
      <c r="G6368" s="824" t="s">
        <v>3413</v>
      </c>
      <c r="H6368" s="783" t="s">
        <v>3924</v>
      </c>
      <c r="I6368" s="793">
        <v>800000</v>
      </c>
      <c r="J6368" s="793">
        <v>800000</v>
      </c>
      <c r="K6368" s="781" t="s">
        <v>2328</v>
      </c>
      <c r="L6368" s="971">
        <v>70</v>
      </c>
      <c r="M6368" s="271"/>
    </row>
    <row r="6369" spans="3:13" ht="22.5" customHeight="1">
      <c r="C6369" s="791">
        <v>31</v>
      </c>
      <c r="D6369" s="781" t="s">
        <v>1730</v>
      </c>
      <c r="E6369" s="792">
        <v>869000068867</v>
      </c>
      <c r="F6369" s="791" t="s">
        <v>3414</v>
      </c>
      <c r="G6369" s="824" t="s">
        <v>3415</v>
      </c>
      <c r="H6369" s="783" t="s">
        <v>3924</v>
      </c>
      <c r="I6369" s="793">
        <v>270000</v>
      </c>
      <c r="J6369" s="793">
        <v>270000</v>
      </c>
      <c r="K6369" s="781" t="s">
        <v>2328</v>
      </c>
      <c r="L6369" s="971">
        <v>30.6</v>
      </c>
      <c r="M6369" s="271"/>
    </row>
    <row r="6370" spans="3:13" ht="22.5" customHeight="1">
      <c r="C6370" s="791">
        <v>32</v>
      </c>
      <c r="D6370" s="781" t="s">
        <v>1730</v>
      </c>
      <c r="E6370" s="792">
        <v>869000069525</v>
      </c>
      <c r="F6370" s="791" t="s">
        <v>3414</v>
      </c>
      <c r="G6370" s="824" t="s">
        <v>3416</v>
      </c>
      <c r="H6370" s="783" t="s">
        <v>3924</v>
      </c>
      <c r="I6370" s="793">
        <v>270000</v>
      </c>
      <c r="J6370" s="793">
        <v>270000</v>
      </c>
      <c r="K6370" s="781" t="s">
        <v>2328</v>
      </c>
      <c r="L6370" s="971">
        <v>30.6</v>
      </c>
      <c r="M6370" s="271"/>
    </row>
    <row r="6371" spans="3:13" ht="22.5" customHeight="1">
      <c r="C6371" s="791">
        <v>33</v>
      </c>
      <c r="D6371" s="781" t="s">
        <v>1730</v>
      </c>
      <c r="E6371" s="792">
        <v>869000069526</v>
      </c>
      <c r="F6371" s="791" t="s">
        <v>3414</v>
      </c>
      <c r="G6371" s="823" t="s">
        <v>3417</v>
      </c>
      <c r="H6371" s="783" t="s">
        <v>3924</v>
      </c>
      <c r="I6371" s="793">
        <v>270000</v>
      </c>
      <c r="J6371" s="793">
        <v>270000</v>
      </c>
      <c r="K6371" s="781" t="s">
        <v>2328</v>
      </c>
      <c r="L6371" s="971">
        <v>30.6</v>
      </c>
      <c r="M6371" s="271"/>
    </row>
    <row r="6372" spans="3:13" ht="22.5" customHeight="1">
      <c r="C6372" s="791">
        <v>34</v>
      </c>
      <c r="D6372" s="781" t="s">
        <v>1730</v>
      </c>
      <c r="E6372" s="792">
        <v>869000072916</v>
      </c>
      <c r="F6372" s="791" t="s">
        <v>3418</v>
      </c>
      <c r="G6372" s="823" t="s">
        <v>3419</v>
      </c>
      <c r="H6372" s="783" t="s">
        <v>3924</v>
      </c>
      <c r="I6372" s="793">
        <v>382367</v>
      </c>
      <c r="J6372" s="793">
        <v>382367</v>
      </c>
      <c r="K6372" s="781" t="s">
        <v>2328</v>
      </c>
      <c r="L6372" s="971">
        <v>3.1</v>
      </c>
      <c r="M6372" s="271"/>
    </row>
    <row r="6373" spans="3:13" ht="22.5" customHeight="1">
      <c r="C6373" s="791">
        <v>35</v>
      </c>
      <c r="D6373" s="781" t="s">
        <v>1730</v>
      </c>
      <c r="E6373" s="792">
        <v>869000104449</v>
      </c>
      <c r="F6373" s="791" t="s">
        <v>3420</v>
      </c>
      <c r="G6373" s="823" t="s">
        <v>3421</v>
      </c>
      <c r="H6373" s="783" t="s">
        <v>3924</v>
      </c>
      <c r="I6373" s="793">
        <v>1200000</v>
      </c>
      <c r="J6373" s="793">
        <v>1200000</v>
      </c>
      <c r="K6373" s="781" t="s">
        <v>2328</v>
      </c>
      <c r="L6373" s="971">
        <v>60</v>
      </c>
      <c r="M6373" s="271"/>
    </row>
    <row r="6374" spans="3:13" ht="22.5" customHeight="1">
      <c r="C6374" s="791">
        <v>36</v>
      </c>
      <c r="D6374" s="781" t="s">
        <v>1730</v>
      </c>
      <c r="E6374" s="796">
        <v>869000104450</v>
      </c>
      <c r="F6374" s="791" t="s">
        <v>3420</v>
      </c>
      <c r="G6374" s="820" t="s">
        <v>3422</v>
      </c>
      <c r="H6374" s="783" t="s">
        <v>3924</v>
      </c>
      <c r="I6374" s="797">
        <v>1200000</v>
      </c>
      <c r="J6374" s="797">
        <v>1200000</v>
      </c>
      <c r="K6374" s="781" t="s">
        <v>2328</v>
      </c>
      <c r="L6374" s="971">
        <v>60</v>
      </c>
      <c r="M6374" s="271"/>
    </row>
    <row r="6375" spans="3:13" ht="22.5" customHeight="1">
      <c r="C6375" s="791">
        <v>37</v>
      </c>
      <c r="D6375" s="781" t="s">
        <v>1730</v>
      </c>
      <c r="E6375" s="792">
        <v>869000104451</v>
      </c>
      <c r="F6375" s="791" t="s">
        <v>3420</v>
      </c>
      <c r="G6375" s="823" t="s">
        <v>3423</v>
      </c>
      <c r="H6375" s="783" t="s">
        <v>3924</v>
      </c>
      <c r="I6375" s="793">
        <v>1200000</v>
      </c>
      <c r="J6375" s="793">
        <v>1200000</v>
      </c>
      <c r="K6375" s="781" t="s">
        <v>2328</v>
      </c>
      <c r="L6375" s="971">
        <v>60</v>
      </c>
      <c r="M6375" s="271"/>
    </row>
    <row r="6376" spans="3:13" ht="22.5" customHeight="1">
      <c r="C6376" s="791">
        <v>38</v>
      </c>
      <c r="D6376" s="781" t="s">
        <v>1730</v>
      </c>
      <c r="E6376" s="792" t="s">
        <v>3928</v>
      </c>
      <c r="F6376" s="791" t="s">
        <v>3424</v>
      </c>
      <c r="G6376" s="823" t="s">
        <v>3425</v>
      </c>
      <c r="H6376" s="783" t="s">
        <v>3924</v>
      </c>
      <c r="I6376" s="793">
        <v>1299000</v>
      </c>
      <c r="J6376" s="793">
        <v>1299000</v>
      </c>
      <c r="K6376" s="781" t="s">
        <v>2328</v>
      </c>
      <c r="L6376" s="971">
        <v>0.61899999999999999</v>
      </c>
      <c r="M6376" s="271"/>
    </row>
    <row r="6377" spans="3:13" ht="22.5" customHeight="1">
      <c r="C6377" s="791">
        <v>39</v>
      </c>
      <c r="D6377" s="781" t="s">
        <v>1730</v>
      </c>
      <c r="E6377" s="792" t="s">
        <v>3929</v>
      </c>
      <c r="F6377" s="791" t="s">
        <v>3426</v>
      </c>
      <c r="G6377" s="823" t="s">
        <v>3427</v>
      </c>
      <c r="H6377" s="783" t="s">
        <v>3924</v>
      </c>
      <c r="I6377" s="793">
        <v>841415</v>
      </c>
      <c r="J6377" s="793">
        <v>841415</v>
      </c>
      <c r="K6377" s="781" t="s">
        <v>2328</v>
      </c>
      <c r="L6377" s="971">
        <v>6.8</v>
      </c>
      <c r="M6377" s="271"/>
    </row>
    <row r="6378" spans="3:13" ht="22.5" customHeight="1">
      <c r="C6378" s="791">
        <v>40</v>
      </c>
      <c r="D6378" s="781" t="s">
        <v>1730</v>
      </c>
      <c r="E6378" s="792" t="s">
        <v>3930</v>
      </c>
      <c r="F6378" s="791" t="s">
        <v>3428</v>
      </c>
      <c r="G6378" s="823" t="s">
        <v>3429</v>
      </c>
      <c r="H6378" s="783" t="s">
        <v>3924</v>
      </c>
      <c r="I6378" s="793">
        <v>999000</v>
      </c>
      <c r="J6378" s="793">
        <v>999000</v>
      </c>
      <c r="K6378" s="781" t="s">
        <v>2328</v>
      </c>
      <c r="L6378" s="971">
        <v>6.8</v>
      </c>
      <c r="M6378" s="271"/>
    </row>
    <row r="6379" spans="3:13" ht="22.5" customHeight="1">
      <c r="C6379" s="791">
        <v>41</v>
      </c>
      <c r="D6379" s="781" t="s">
        <v>1730</v>
      </c>
      <c r="E6379" s="792" t="s">
        <v>3931</v>
      </c>
      <c r="F6379" s="791" t="s">
        <v>1728</v>
      </c>
      <c r="G6379" s="823" t="s">
        <v>3430</v>
      </c>
      <c r="H6379" s="783" t="s">
        <v>3924</v>
      </c>
      <c r="I6379" s="793">
        <v>1079900</v>
      </c>
      <c r="J6379" s="793">
        <v>1079900</v>
      </c>
      <c r="K6379" s="781" t="s">
        <v>2328</v>
      </c>
      <c r="L6379" s="971">
        <v>6.8</v>
      </c>
      <c r="M6379" s="271"/>
    </row>
    <row r="6380" spans="3:13" ht="22.5" customHeight="1">
      <c r="C6380" s="791">
        <v>42</v>
      </c>
      <c r="D6380" s="781" t="s">
        <v>1730</v>
      </c>
      <c r="E6380" s="792" t="s">
        <v>3932</v>
      </c>
      <c r="F6380" s="791" t="s">
        <v>1728</v>
      </c>
      <c r="G6380" s="823" t="s">
        <v>3431</v>
      </c>
      <c r="H6380" s="783" t="s">
        <v>3924</v>
      </c>
      <c r="I6380" s="793">
        <v>1079900</v>
      </c>
      <c r="J6380" s="793">
        <v>1079900</v>
      </c>
      <c r="K6380" s="781" t="s">
        <v>2328</v>
      </c>
      <c r="L6380" s="971">
        <v>6.8</v>
      </c>
      <c r="M6380" s="271"/>
    </row>
    <row r="6381" spans="3:13" ht="22.5" customHeight="1">
      <c r="C6381" s="791">
        <v>43</v>
      </c>
      <c r="D6381" s="781" t="s">
        <v>1730</v>
      </c>
      <c r="E6381" s="792" t="s">
        <v>3933</v>
      </c>
      <c r="F6381" s="791" t="s">
        <v>1728</v>
      </c>
      <c r="G6381" s="823" t="s">
        <v>3432</v>
      </c>
      <c r="H6381" s="783" t="s">
        <v>3924</v>
      </c>
      <c r="I6381" s="793">
        <v>1079900</v>
      </c>
      <c r="J6381" s="793">
        <v>1079900</v>
      </c>
      <c r="K6381" s="781" t="s">
        <v>2328</v>
      </c>
      <c r="L6381" s="971">
        <v>6.3</v>
      </c>
      <c r="M6381" s="271"/>
    </row>
    <row r="6382" spans="3:13" ht="22.5" customHeight="1">
      <c r="C6382" s="791">
        <v>44</v>
      </c>
      <c r="D6382" s="781" t="s">
        <v>1730</v>
      </c>
      <c r="E6382" s="792">
        <v>869000076186</v>
      </c>
      <c r="F6382" s="792" t="s">
        <v>3947</v>
      </c>
      <c r="G6382" s="789" t="s">
        <v>3948</v>
      </c>
      <c r="H6382" s="782" t="s">
        <v>3924</v>
      </c>
      <c r="I6382" s="798">
        <v>535000</v>
      </c>
      <c r="J6382" s="798">
        <v>535000</v>
      </c>
      <c r="K6382" s="781" t="s">
        <v>2328</v>
      </c>
      <c r="L6382" s="973">
        <v>9.1</v>
      </c>
      <c r="M6382" s="271"/>
    </row>
    <row r="6383" spans="3:13" ht="22.5" customHeight="1">
      <c r="C6383" s="791">
        <v>45</v>
      </c>
      <c r="D6383" s="781" t="s">
        <v>1730</v>
      </c>
      <c r="E6383" s="792">
        <v>869000076187</v>
      </c>
      <c r="F6383" s="792" t="s">
        <v>3947</v>
      </c>
      <c r="G6383" s="789" t="s">
        <v>3949</v>
      </c>
      <c r="H6383" s="782" t="s">
        <v>3924</v>
      </c>
      <c r="I6383" s="798">
        <v>535000</v>
      </c>
      <c r="J6383" s="798">
        <v>535000</v>
      </c>
      <c r="K6383" s="781" t="s">
        <v>2328</v>
      </c>
      <c r="L6383" s="973">
        <v>9.1</v>
      </c>
      <c r="M6383" s="271"/>
    </row>
    <row r="6384" spans="3:13" ht="22.5" customHeight="1">
      <c r="C6384" s="791">
        <v>46</v>
      </c>
      <c r="D6384" s="781" t="s">
        <v>1730</v>
      </c>
      <c r="E6384" s="792">
        <v>869000079262</v>
      </c>
      <c r="F6384" s="792" t="s">
        <v>3947</v>
      </c>
      <c r="G6384" s="789" t="s">
        <v>3950</v>
      </c>
      <c r="H6384" s="782" t="s">
        <v>3924</v>
      </c>
      <c r="I6384" s="798">
        <v>535000</v>
      </c>
      <c r="J6384" s="798">
        <v>535000</v>
      </c>
      <c r="K6384" s="781" t="s">
        <v>2328</v>
      </c>
      <c r="L6384" s="973">
        <v>9.1</v>
      </c>
      <c r="M6384" s="271"/>
    </row>
    <row r="6385" spans="3:13" ht="22.5" customHeight="1">
      <c r="C6385" s="791">
        <v>1</v>
      </c>
      <c r="D6385" s="781" t="s">
        <v>3946</v>
      </c>
      <c r="E6385" s="792">
        <v>166500003736</v>
      </c>
      <c r="F6385" s="799" t="s">
        <v>3676</v>
      </c>
      <c r="G6385" s="817" t="s">
        <v>3677</v>
      </c>
      <c r="H6385" s="785" t="s">
        <v>3924</v>
      </c>
      <c r="I6385" s="974">
        <v>8600341.5800000001</v>
      </c>
      <c r="J6385" s="974">
        <v>4270137.8499999996</v>
      </c>
      <c r="K6385" s="785" t="s">
        <v>1707</v>
      </c>
      <c r="L6385" s="975">
        <v>35</v>
      </c>
      <c r="M6385" s="271"/>
    </row>
    <row r="6386" spans="3:13" ht="22.5" customHeight="1">
      <c r="C6386" s="791">
        <v>2</v>
      </c>
      <c r="D6386" s="781" t="s">
        <v>3946</v>
      </c>
      <c r="E6386" s="792">
        <v>166500003737</v>
      </c>
      <c r="F6386" s="799" t="s">
        <v>3676</v>
      </c>
      <c r="G6386" s="817" t="s">
        <v>3678</v>
      </c>
      <c r="H6386" s="785" t="s">
        <v>3924</v>
      </c>
      <c r="I6386" s="801">
        <v>4300170.79</v>
      </c>
      <c r="J6386" s="974">
        <v>2135068.94</v>
      </c>
      <c r="K6386" s="785" t="s">
        <v>1707</v>
      </c>
      <c r="L6386" s="975">
        <v>35</v>
      </c>
      <c r="M6386" s="271"/>
    </row>
    <row r="6387" spans="3:13" ht="22.5" customHeight="1">
      <c r="C6387" s="791">
        <v>3</v>
      </c>
      <c r="D6387" s="781" t="s">
        <v>3946</v>
      </c>
      <c r="E6387" s="792">
        <v>869000002969</v>
      </c>
      <c r="F6387" s="799" t="s">
        <v>3681</v>
      </c>
      <c r="G6387" s="817" t="s">
        <v>3682</v>
      </c>
      <c r="H6387" s="785" t="s">
        <v>3924</v>
      </c>
      <c r="I6387" s="801">
        <v>137784.14000000001</v>
      </c>
      <c r="J6387" s="801">
        <v>137784.14000000001</v>
      </c>
      <c r="K6387" s="785" t="s">
        <v>1707</v>
      </c>
      <c r="L6387" s="975">
        <v>162</v>
      </c>
      <c r="M6387" s="271"/>
    </row>
    <row r="6388" spans="3:13" ht="22.5" customHeight="1">
      <c r="C6388" s="791">
        <v>4</v>
      </c>
      <c r="D6388" s="781" t="s">
        <v>3946</v>
      </c>
      <c r="E6388" s="792">
        <v>869000003923</v>
      </c>
      <c r="F6388" s="799" t="s">
        <v>3681</v>
      </c>
      <c r="G6388" s="817" t="s">
        <v>3683</v>
      </c>
      <c r="H6388" s="785" t="s">
        <v>3924</v>
      </c>
      <c r="I6388" s="801">
        <v>137784.14000000001</v>
      </c>
      <c r="J6388" s="801">
        <v>137784.14000000001</v>
      </c>
      <c r="K6388" s="785" t="s">
        <v>1707</v>
      </c>
      <c r="L6388" s="975">
        <v>162</v>
      </c>
      <c r="M6388" s="271"/>
    </row>
    <row r="6389" spans="3:13" ht="22.5" customHeight="1">
      <c r="C6389" s="791">
        <v>5</v>
      </c>
      <c r="D6389" s="781" t="s">
        <v>3946</v>
      </c>
      <c r="E6389" s="792">
        <v>869000003925</v>
      </c>
      <c r="F6389" s="799" t="s">
        <v>3684</v>
      </c>
      <c r="G6389" s="817" t="s">
        <v>3685</v>
      </c>
      <c r="H6389" s="785" t="s">
        <v>3924</v>
      </c>
      <c r="I6389" s="801">
        <v>174085</v>
      </c>
      <c r="J6389" s="801">
        <v>174085</v>
      </c>
      <c r="K6389" s="785" t="s">
        <v>1707</v>
      </c>
      <c r="L6389" s="975">
        <v>19.399999999999999</v>
      </c>
      <c r="M6389" s="271"/>
    </row>
    <row r="6390" spans="3:13" ht="22.5" customHeight="1">
      <c r="C6390" s="791">
        <v>6</v>
      </c>
      <c r="D6390" s="781" t="s">
        <v>3946</v>
      </c>
      <c r="E6390" s="792">
        <v>869000003927</v>
      </c>
      <c r="F6390" s="786" t="s">
        <v>3679</v>
      </c>
      <c r="G6390" s="817" t="s">
        <v>3680</v>
      </c>
      <c r="H6390" s="785" t="s">
        <v>3924</v>
      </c>
      <c r="I6390" s="974">
        <v>9000</v>
      </c>
      <c r="J6390" s="974">
        <v>9000</v>
      </c>
      <c r="K6390" s="785" t="s">
        <v>1707</v>
      </c>
      <c r="L6390" s="976">
        <v>0.1</v>
      </c>
      <c r="M6390" s="271"/>
    </row>
    <row r="6391" spans="3:13" ht="22.5" customHeight="1">
      <c r="C6391" s="791">
        <v>7</v>
      </c>
      <c r="D6391" s="781" t="s">
        <v>3946</v>
      </c>
      <c r="E6391" s="792">
        <v>869000003929</v>
      </c>
      <c r="F6391" s="799" t="s">
        <v>3681</v>
      </c>
      <c r="G6391" s="817" t="s">
        <v>3686</v>
      </c>
      <c r="H6391" s="785" t="s">
        <v>3924</v>
      </c>
      <c r="I6391" s="801">
        <v>137784.14000000001</v>
      </c>
      <c r="J6391" s="801">
        <v>137784.14000000001</v>
      </c>
      <c r="K6391" s="785" t="s">
        <v>1707</v>
      </c>
      <c r="L6391" s="975">
        <v>162</v>
      </c>
      <c r="M6391" s="271"/>
    </row>
    <row r="6392" spans="3:13" ht="22.5" customHeight="1">
      <c r="C6392" s="791">
        <v>8</v>
      </c>
      <c r="D6392" s="781" t="s">
        <v>3946</v>
      </c>
      <c r="E6392" s="792">
        <v>869000004172</v>
      </c>
      <c r="F6392" s="799" t="s">
        <v>3684</v>
      </c>
      <c r="G6392" s="817" t="s">
        <v>6971</v>
      </c>
      <c r="H6392" s="785" t="s">
        <v>3924</v>
      </c>
      <c r="I6392" s="801">
        <v>99000</v>
      </c>
      <c r="J6392" s="801">
        <v>99000</v>
      </c>
      <c r="K6392" s="785" t="s">
        <v>1707</v>
      </c>
      <c r="L6392" s="975">
        <v>19.399999999999999</v>
      </c>
      <c r="M6392" s="271"/>
    </row>
    <row r="6393" spans="3:13" ht="22.5" customHeight="1">
      <c r="C6393" s="791">
        <v>9</v>
      </c>
      <c r="D6393" s="781" t="s">
        <v>3946</v>
      </c>
      <c r="E6393" s="792">
        <v>869000004565</v>
      </c>
      <c r="F6393" s="799" t="s">
        <v>3681</v>
      </c>
      <c r="G6393" s="817" t="s">
        <v>3687</v>
      </c>
      <c r="H6393" s="785" t="s">
        <v>3924</v>
      </c>
      <c r="I6393" s="801">
        <v>137784.14000000001</v>
      </c>
      <c r="J6393" s="801">
        <v>137784.14000000001</v>
      </c>
      <c r="K6393" s="785" t="s">
        <v>1707</v>
      </c>
      <c r="L6393" s="975">
        <v>162</v>
      </c>
      <c r="M6393" s="271"/>
    </row>
    <row r="6394" spans="3:13" ht="22.5" customHeight="1">
      <c r="C6394" s="791">
        <v>10</v>
      </c>
      <c r="D6394" s="781" t="s">
        <v>3946</v>
      </c>
      <c r="E6394" s="792">
        <v>869000004566</v>
      </c>
      <c r="F6394" s="799" t="s">
        <v>3688</v>
      </c>
      <c r="G6394" s="817" t="s">
        <v>3689</v>
      </c>
      <c r="H6394" s="785" t="s">
        <v>3924</v>
      </c>
      <c r="I6394" s="801">
        <v>56840</v>
      </c>
      <c r="J6394" s="801">
        <v>56840</v>
      </c>
      <c r="K6394" s="785" t="s">
        <v>1707</v>
      </c>
      <c r="L6394" s="975">
        <v>25</v>
      </c>
      <c r="M6394" s="271"/>
    </row>
    <row r="6395" spans="3:13" ht="22.5" customHeight="1">
      <c r="C6395" s="791">
        <v>11</v>
      </c>
      <c r="D6395" s="781" t="s">
        <v>3946</v>
      </c>
      <c r="E6395" s="792">
        <v>869000004567</v>
      </c>
      <c r="F6395" s="799" t="s">
        <v>3688</v>
      </c>
      <c r="G6395" s="817" t="s">
        <v>3690</v>
      </c>
      <c r="H6395" s="785" t="s">
        <v>3924</v>
      </c>
      <c r="I6395" s="801">
        <v>56840</v>
      </c>
      <c r="J6395" s="801">
        <v>56840</v>
      </c>
      <c r="K6395" s="785" t="s">
        <v>1707</v>
      </c>
      <c r="L6395" s="975">
        <v>25</v>
      </c>
      <c r="M6395" s="271"/>
    </row>
    <row r="6396" spans="3:13" ht="22.5" customHeight="1">
      <c r="C6396" s="791">
        <v>12</v>
      </c>
      <c r="D6396" s="781" t="s">
        <v>3946</v>
      </c>
      <c r="E6396" s="792">
        <v>869000004569</v>
      </c>
      <c r="F6396" s="799" t="s">
        <v>3688</v>
      </c>
      <c r="G6396" s="817" t="s">
        <v>3691</v>
      </c>
      <c r="H6396" s="785" t="s">
        <v>3924</v>
      </c>
      <c r="I6396" s="801">
        <v>56840</v>
      </c>
      <c r="J6396" s="801">
        <v>56840</v>
      </c>
      <c r="K6396" s="785" t="s">
        <v>1707</v>
      </c>
      <c r="L6396" s="975">
        <v>25</v>
      </c>
      <c r="M6396" s="271"/>
    </row>
    <row r="6397" spans="3:13" ht="22.5" customHeight="1">
      <c r="C6397" s="791">
        <v>13</v>
      </c>
      <c r="D6397" s="781" t="s">
        <v>3946</v>
      </c>
      <c r="E6397" s="792">
        <v>869000004570</v>
      </c>
      <c r="F6397" s="799" t="s">
        <v>3692</v>
      </c>
      <c r="G6397" s="817" t="s">
        <v>3693</v>
      </c>
      <c r="H6397" s="785" t="s">
        <v>3924</v>
      </c>
      <c r="I6397" s="801">
        <v>39000</v>
      </c>
      <c r="J6397" s="801">
        <v>39000</v>
      </c>
      <c r="K6397" s="785" t="s">
        <v>1707</v>
      </c>
      <c r="L6397" s="975">
        <v>25</v>
      </c>
      <c r="M6397" s="271"/>
    </row>
    <row r="6398" spans="3:13" ht="22.5" customHeight="1">
      <c r="C6398" s="791">
        <v>14</v>
      </c>
      <c r="D6398" s="781" t="s">
        <v>3946</v>
      </c>
      <c r="E6398" s="792">
        <v>869000004571</v>
      </c>
      <c r="F6398" s="799" t="s">
        <v>3692</v>
      </c>
      <c r="G6398" s="817" t="s">
        <v>3694</v>
      </c>
      <c r="H6398" s="785" t="s">
        <v>3924</v>
      </c>
      <c r="I6398" s="801">
        <v>39000</v>
      </c>
      <c r="J6398" s="801">
        <v>39000</v>
      </c>
      <c r="K6398" s="785" t="s">
        <v>1707</v>
      </c>
      <c r="L6398" s="975">
        <v>25</v>
      </c>
      <c r="M6398" s="271"/>
    </row>
    <row r="6399" spans="3:13" ht="22.5" customHeight="1">
      <c r="C6399" s="791">
        <v>15</v>
      </c>
      <c r="D6399" s="781" t="s">
        <v>3946</v>
      </c>
      <c r="E6399" s="792">
        <v>869000004572</v>
      </c>
      <c r="F6399" s="799" t="s">
        <v>3692</v>
      </c>
      <c r="G6399" s="817" t="s">
        <v>3695</v>
      </c>
      <c r="H6399" s="785" t="s">
        <v>3924</v>
      </c>
      <c r="I6399" s="801">
        <v>39000</v>
      </c>
      <c r="J6399" s="801">
        <v>39000</v>
      </c>
      <c r="K6399" s="785" t="s">
        <v>1707</v>
      </c>
      <c r="L6399" s="975">
        <v>25</v>
      </c>
      <c r="M6399" s="271"/>
    </row>
    <row r="6400" spans="3:13" ht="22.5" customHeight="1">
      <c r="C6400" s="791">
        <v>16</v>
      </c>
      <c r="D6400" s="781" t="s">
        <v>3946</v>
      </c>
      <c r="E6400" s="792">
        <v>869000004573</v>
      </c>
      <c r="F6400" s="799" t="s">
        <v>3692</v>
      </c>
      <c r="G6400" s="817" t="s">
        <v>3696</v>
      </c>
      <c r="H6400" s="785" t="s">
        <v>3924</v>
      </c>
      <c r="I6400" s="801">
        <v>39000</v>
      </c>
      <c r="J6400" s="801">
        <v>39000</v>
      </c>
      <c r="K6400" s="785" t="s">
        <v>1707</v>
      </c>
      <c r="L6400" s="975">
        <v>25</v>
      </c>
      <c r="M6400" s="271"/>
    </row>
    <row r="6401" spans="3:13" ht="22.5" customHeight="1">
      <c r="C6401" s="791">
        <v>17</v>
      </c>
      <c r="D6401" s="781" t="s">
        <v>3946</v>
      </c>
      <c r="E6401" s="792">
        <v>869000005871</v>
      </c>
      <c r="F6401" s="799" t="s">
        <v>3697</v>
      </c>
      <c r="G6401" s="817" t="s">
        <v>3698</v>
      </c>
      <c r="H6401" s="785" t="s">
        <v>3924</v>
      </c>
      <c r="I6401" s="801">
        <v>9003.75</v>
      </c>
      <c r="J6401" s="801">
        <v>9003.75</v>
      </c>
      <c r="K6401" s="785" t="s">
        <v>1707</v>
      </c>
      <c r="L6401" s="975">
        <v>113.39</v>
      </c>
      <c r="M6401" s="271"/>
    </row>
    <row r="6402" spans="3:13" ht="22.5" customHeight="1">
      <c r="C6402" s="791">
        <v>18</v>
      </c>
      <c r="D6402" s="781" t="s">
        <v>3946</v>
      </c>
      <c r="E6402" s="792">
        <v>869000005872</v>
      </c>
      <c r="F6402" s="799" t="s">
        <v>3702</v>
      </c>
      <c r="G6402" s="817" t="s">
        <v>3703</v>
      </c>
      <c r="H6402" s="785" t="s">
        <v>3924</v>
      </c>
      <c r="I6402" s="801">
        <v>610508</v>
      </c>
      <c r="J6402" s="801">
        <v>610508</v>
      </c>
      <c r="K6402" s="785" t="s">
        <v>1707</v>
      </c>
      <c r="L6402" s="975">
        <v>0.5</v>
      </c>
      <c r="M6402" s="271"/>
    </row>
    <row r="6403" spans="3:13" ht="22.5" customHeight="1">
      <c r="C6403" s="791">
        <v>19</v>
      </c>
      <c r="D6403" s="781" t="s">
        <v>3946</v>
      </c>
      <c r="E6403" s="792">
        <v>869000005873</v>
      </c>
      <c r="F6403" s="799" t="s">
        <v>3702</v>
      </c>
      <c r="G6403" s="817" t="s">
        <v>3704</v>
      </c>
      <c r="H6403" s="785" t="s">
        <v>3924</v>
      </c>
      <c r="I6403" s="801">
        <v>610508</v>
      </c>
      <c r="J6403" s="801">
        <v>610508</v>
      </c>
      <c r="K6403" s="785" t="s">
        <v>1707</v>
      </c>
      <c r="L6403" s="975">
        <v>0.5</v>
      </c>
      <c r="M6403" s="271"/>
    </row>
    <row r="6404" spans="3:13" ht="22.5" customHeight="1">
      <c r="C6404" s="791">
        <v>20</v>
      </c>
      <c r="D6404" s="781" t="s">
        <v>3946</v>
      </c>
      <c r="E6404" s="792">
        <v>869000005874</v>
      </c>
      <c r="F6404" s="799" t="s">
        <v>3705</v>
      </c>
      <c r="G6404" s="821" t="s">
        <v>3706</v>
      </c>
      <c r="H6404" s="785" t="s">
        <v>3924</v>
      </c>
      <c r="I6404" s="801">
        <v>336400</v>
      </c>
      <c r="J6404" s="801">
        <v>336400</v>
      </c>
      <c r="K6404" s="785" t="s">
        <v>1707</v>
      </c>
      <c r="L6404" s="975">
        <v>0.8</v>
      </c>
      <c r="M6404" s="271"/>
    </row>
    <row r="6405" spans="3:13" ht="22.5" customHeight="1">
      <c r="C6405" s="791">
        <v>21</v>
      </c>
      <c r="D6405" s="781" t="s">
        <v>3946</v>
      </c>
      <c r="E6405" s="792">
        <v>869000005875</v>
      </c>
      <c r="F6405" s="799" t="s">
        <v>3705</v>
      </c>
      <c r="G6405" s="821" t="s">
        <v>3707</v>
      </c>
      <c r="H6405" s="785" t="s">
        <v>3924</v>
      </c>
      <c r="I6405" s="801">
        <v>336400</v>
      </c>
      <c r="J6405" s="801">
        <v>336400</v>
      </c>
      <c r="K6405" s="785" t="s">
        <v>1707</v>
      </c>
      <c r="L6405" s="975">
        <v>0.8</v>
      </c>
      <c r="M6405" s="271"/>
    </row>
    <row r="6406" spans="3:13" ht="22.5" customHeight="1">
      <c r="C6406" s="791">
        <v>22</v>
      </c>
      <c r="D6406" s="781" t="s">
        <v>3946</v>
      </c>
      <c r="E6406" s="792">
        <v>869000005876</v>
      </c>
      <c r="F6406" s="799" t="s">
        <v>3708</v>
      </c>
      <c r="G6406" s="821" t="s">
        <v>3709</v>
      </c>
      <c r="H6406" s="785" t="s">
        <v>3924</v>
      </c>
      <c r="I6406" s="801">
        <v>13920</v>
      </c>
      <c r="J6406" s="801">
        <v>13920</v>
      </c>
      <c r="K6406" s="785" t="s">
        <v>1707</v>
      </c>
      <c r="L6406" s="975">
        <v>0.6</v>
      </c>
      <c r="M6406" s="271"/>
    </row>
    <row r="6407" spans="3:13" ht="22.5" customHeight="1">
      <c r="C6407" s="791">
        <v>23</v>
      </c>
      <c r="D6407" s="781" t="s">
        <v>3946</v>
      </c>
      <c r="E6407" s="792">
        <v>869000040901</v>
      </c>
      <c r="F6407" s="799" t="s">
        <v>3708</v>
      </c>
      <c r="G6407" s="821" t="s">
        <v>3710</v>
      </c>
      <c r="H6407" s="785" t="s">
        <v>3924</v>
      </c>
      <c r="I6407" s="801">
        <v>13920</v>
      </c>
      <c r="J6407" s="801">
        <v>13920</v>
      </c>
      <c r="K6407" s="785" t="s">
        <v>1707</v>
      </c>
      <c r="L6407" s="975">
        <v>0.6</v>
      </c>
      <c r="M6407" s="271"/>
    </row>
    <row r="6408" spans="3:13" ht="22.5" customHeight="1">
      <c r="C6408" s="791">
        <v>24</v>
      </c>
      <c r="D6408" s="781" t="s">
        <v>3946</v>
      </c>
      <c r="E6408" s="792">
        <v>869000040902</v>
      </c>
      <c r="F6408" s="799" t="s">
        <v>3713</v>
      </c>
      <c r="G6408" s="821" t="s">
        <v>3787</v>
      </c>
      <c r="H6408" s="785" t="s">
        <v>3924</v>
      </c>
      <c r="I6408" s="801">
        <v>14500</v>
      </c>
      <c r="J6408" s="801">
        <v>14500</v>
      </c>
      <c r="K6408" s="785" t="s">
        <v>1707</v>
      </c>
      <c r="L6408" s="975">
        <v>0.5</v>
      </c>
      <c r="M6408" s="271"/>
    </row>
    <row r="6409" spans="3:13" ht="22.5" customHeight="1">
      <c r="C6409" s="791">
        <v>25</v>
      </c>
      <c r="D6409" s="781" t="s">
        <v>3946</v>
      </c>
      <c r="E6409" s="792">
        <v>869000040904</v>
      </c>
      <c r="F6409" s="799" t="s">
        <v>3713</v>
      </c>
      <c r="G6409" s="821" t="s">
        <v>3714</v>
      </c>
      <c r="H6409" s="785" t="s">
        <v>3924</v>
      </c>
      <c r="I6409" s="801">
        <v>14500</v>
      </c>
      <c r="J6409" s="801">
        <v>14500</v>
      </c>
      <c r="K6409" s="785" t="s">
        <v>1707</v>
      </c>
      <c r="L6409" s="975">
        <v>0.5</v>
      </c>
      <c r="M6409" s="271"/>
    </row>
    <row r="6410" spans="3:13" ht="22.5" customHeight="1">
      <c r="C6410" s="791">
        <v>26</v>
      </c>
      <c r="D6410" s="781" t="s">
        <v>3946</v>
      </c>
      <c r="E6410" s="792">
        <v>869000040905</v>
      </c>
      <c r="F6410" s="799" t="s">
        <v>3715</v>
      </c>
      <c r="G6410" s="821" t="s">
        <v>3716</v>
      </c>
      <c r="H6410" s="785" t="s">
        <v>3924</v>
      </c>
      <c r="I6410" s="801">
        <v>14500</v>
      </c>
      <c r="J6410" s="801">
        <v>14500</v>
      </c>
      <c r="K6410" s="785" t="s">
        <v>1707</v>
      </c>
      <c r="L6410" s="975">
        <v>0.6</v>
      </c>
      <c r="M6410" s="271"/>
    </row>
    <row r="6411" spans="3:13" ht="22.5" customHeight="1">
      <c r="C6411" s="791">
        <v>27</v>
      </c>
      <c r="D6411" s="781" t="s">
        <v>3946</v>
      </c>
      <c r="E6411" s="796">
        <v>869000040906</v>
      </c>
      <c r="F6411" s="799" t="s">
        <v>3715</v>
      </c>
      <c r="G6411" s="788" t="s">
        <v>3717</v>
      </c>
      <c r="H6411" s="785" t="s">
        <v>3924</v>
      </c>
      <c r="I6411" s="802">
        <v>14500</v>
      </c>
      <c r="J6411" s="802">
        <v>14500</v>
      </c>
      <c r="K6411" s="785" t="s">
        <v>1707</v>
      </c>
      <c r="L6411" s="975">
        <v>0.6</v>
      </c>
      <c r="M6411" s="271"/>
    </row>
    <row r="6412" spans="3:13" ht="22.5" customHeight="1">
      <c r="C6412" s="791">
        <v>28</v>
      </c>
      <c r="D6412" s="781" t="s">
        <v>3946</v>
      </c>
      <c r="E6412" s="796">
        <v>869000040907</v>
      </c>
      <c r="F6412" s="799" t="s">
        <v>3718</v>
      </c>
      <c r="G6412" s="788" t="s">
        <v>3719</v>
      </c>
      <c r="H6412" s="785" t="s">
        <v>3924</v>
      </c>
      <c r="I6412" s="802">
        <v>46400</v>
      </c>
      <c r="J6412" s="802">
        <v>46400</v>
      </c>
      <c r="K6412" s="785" t="s">
        <v>1707</v>
      </c>
      <c r="L6412" s="975">
        <v>0.6</v>
      </c>
      <c r="M6412" s="271"/>
    </row>
    <row r="6413" spans="3:13" ht="22.5" customHeight="1">
      <c r="C6413" s="791">
        <v>29</v>
      </c>
      <c r="D6413" s="781" t="s">
        <v>3946</v>
      </c>
      <c r="E6413" s="792">
        <v>869000040908</v>
      </c>
      <c r="F6413" s="799" t="s">
        <v>3718</v>
      </c>
      <c r="G6413" s="821" t="s">
        <v>3720</v>
      </c>
      <c r="H6413" s="785" t="s">
        <v>3924</v>
      </c>
      <c r="I6413" s="801">
        <v>46400</v>
      </c>
      <c r="J6413" s="801">
        <v>46400</v>
      </c>
      <c r="K6413" s="785" t="s">
        <v>1707</v>
      </c>
      <c r="L6413" s="975">
        <v>0.6</v>
      </c>
      <c r="M6413" s="271"/>
    </row>
    <row r="6414" spans="3:13" ht="22.5" customHeight="1">
      <c r="C6414" s="791">
        <v>1</v>
      </c>
      <c r="D6414" s="781" t="s">
        <v>3946</v>
      </c>
      <c r="E6414" s="792">
        <v>869000000434</v>
      </c>
      <c r="F6414" s="786" t="s">
        <v>3655</v>
      </c>
      <c r="G6414" s="822" t="s">
        <v>3656</v>
      </c>
      <c r="H6414" s="781" t="s">
        <v>3924</v>
      </c>
      <c r="I6414" s="793">
        <v>222184.24</v>
      </c>
      <c r="J6414" s="793">
        <v>222184.24</v>
      </c>
      <c r="K6414" s="781" t="s">
        <v>1709</v>
      </c>
      <c r="L6414" s="971">
        <v>26</v>
      </c>
      <c r="M6414" s="271"/>
    </row>
    <row r="6415" spans="3:13" ht="22.5" customHeight="1">
      <c r="C6415" s="791">
        <v>2</v>
      </c>
      <c r="D6415" s="781" t="s">
        <v>3946</v>
      </c>
      <c r="E6415" s="792">
        <v>869000001650</v>
      </c>
      <c r="F6415" s="786" t="s">
        <v>3657</v>
      </c>
      <c r="G6415" s="822" t="s">
        <v>3658</v>
      </c>
      <c r="H6415" s="781" t="s">
        <v>3924</v>
      </c>
      <c r="I6415" s="793">
        <v>132368.31</v>
      </c>
      <c r="J6415" s="793">
        <v>132368.31</v>
      </c>
      <c r="K6415" s="781" t="s">
        <v>1709</v>
      </c>
      <c r="L6415" s="971">
        <v>201.6</v>
      </c>
      <c r="M6415" s="271"/>
    </row>
    <row r="6416" spans="3:13" ht="22.5" customHeight="1">
      <c r="C6416" s="791">
        <v>3</v>
      </c>
      <c r="D6416" s="781" t="s">
        <v>3946</v>
      </c>
      <c r="E6416" s="792">
        <v>869000003118</v>
      </c>
      <c r="F6416" s="786" t="s">
        <v>3659</v>
      </c>
      <c r="G6416" s="822" t="s">
        <v>3660</v>
      </c>
      <c r="H6416" s="781" t="s">
        <v>3924</v>
      </c>
      <c r="I6416" s="793">
        <v>222184.25</v>
      </c>
      <c r="J6416" s="793">
        <v>222184.25</v>
      </c>
      <c r="K6416" s="781" t="s">
        <v>1709</v>
      </c>
      <c r="L6416" s="971">
        <v>26</v>
      </c>
      <c r="M6416" s="271"/>
    </row>
    <row r="6417" spans="3:13" ht="22.5" customHeight="1">
      <c r="C6417" s="791">
        <v>4</v>
      </c>
      <c r="D6417" s="781" t="s">
        <v>3946</v>
      </c>
      <c r="E6417" s="792">
        <v>869000003917</v>
      </c>
      <c r="F6417" s="786" t="s">
        <v>3435</v>
      </c>
      <c r="G6417" s="822" t="s">
        <v>3663</v>
      </c>
      <c r="H6417" s="781" t="s">
        <v>3924</v>
      </c>
      <c r="I6417" s="793">
        <v>100000</v>
      </c>
      <c r="J6417" s="793">
        <v>100000</v>
      </c>
      <c r="K6417" s="781" t="s">
        <v>1709</v>
      </c>
      <c r="L6417" s="971">
        <v>168</v>
      </c>
      <c r="M6417" s="271"/>
    </row>
    <row r="6418" spans="3:13" ht="22.5" customHeight="1">
      <c r="C6418" s="791">
        <v>5</v>
      </c>
      <c r="D6418" s="781" t="s">
        <v>3946</v>
      </c>
      <c r="E6418" s="792">
        <v>869000003942</v>
      </c>
      <c r="F6418" s="786" t="s">
        <v>3657</v>
      </c>
      <c r="G6418" s="822" t="s">
        <v>3668</v>
      </c>
      <c r="H6418" s="781" t="s">
        <v>3924</v>
      </c>
      <c r="I6418" s="793">
        <v>132368.31</v>
      </c>
      <c r="J6418" s="793">
        <v>132368.31</v>
      </c>
      <c r="K6418" s="781" t="s">
        <v>1709</v>
      </c>
      <c r="L6418" s="971">
        <v>201.6</v>
      </c>
      <c r="M6418" s="271"/>
    </row>
    <row r="6419" spans="3:13" ht="22.5" customHeight="1">
      <c r="C6419" s="791">
        <v>6</v>
      </c>
      <c r="D6419" s="781" t="s">
        <v>3946</v>
      </c>
      <c r="E6419" s="792">
        <v>869000004168</v>
      </c>
      <c r="F6419" s="786" t="s">
        <v>3435</v>
      </c>
      <c r="G6419" s="822" t="s">
        <v>3669</v>
      </c>
      <c r="H6419" s="781" t="s">
        <v>3924</v>
      </c>
      <c r="I6419" s="793">
        <v>100000</v>
      </c>
      <c r="J6419" s="793">
        <v>100000</v>
      </c>
      <c r="K6419" s="781" t="s">
        <v>1709</v>
      </c>
      <c r="L6419" s="971">
        <v>168</v>
      </c>
      <c r="M6419" s="271"/>
    </row>
    <row r="6420" spans="3:13" ht="22.5" customHeight="1">
      <c r="C6420" s="791">
        <v>7</v>
      </c>
      <c r="D6420" s="781" t="s">
        <v>3946</v>
      </c>
      <c r="E6420" s="792">
        <v>869000004169</v>
      </c>
      <c r="F6420" s="786" t="s">
        <v>3435</v>
      </c>
      <c r="G6420" s="822" t="s">
        <v>3670</v>
      </c>
      <c r="H6420" s="781" t="s">
        <v>3924</v>
      </c>
      <c r="I6420" s="793">
        <v>200000</v>
      </c>
      <c r="J6420" s="793">
        <v>200000</v>
      </c>
      <c r="K6420" s="781" t="s">
        <v>1709</v>
      </c>
      <c r="L6420" s="971">
        <v>168</v>
      </c>
      <c r="M6420" s="271"/>
    </row>
    <row r="6421" spans="3:13" ht="22.5" customHeight="1">
      <c r="C6421" s="791">
        <v>8</v>
      </c>
      <c r="D6421" s="781" t="s">
        <v>3946</v>
      </c>
      <c r="E6421" s="792">
        <v>869000004171</v>
      </c>
      <c r="F6421" s="786" t="s">
        <v>3671</v>
      </c>
      <c r="G6421" s="822" t="s">
        <v>3672</v>
      </c>
      <c r="H6421" s="781" t="s">
        <v>3924</v>
      </c>
      <c r="I6421" s="793">
        <v>221506.87</v>
      </c>
      <c r="J6421" s="793">
        <v>221506.87</v>
      </c>
      <c r="K6421" s="781" t="s">
        <v>1709</v>
      </c>
      <c r="L6421" s="971">
        <v>17</v>
      </c>
      <c r="M6421" s="271"/>
    </row>
    <row r="6422" spans="3:13" ht="22.5" customHeight="1">
      <c r="C6422" s="791">
        <v>9</v>
      </c>
      <c r="D6422" s="781" t="s">
        <v>3946</v>
      </c>
      <c r="E6422" s="792">
        <v>869000004320</v>
      </c>
      <c r="F6422" s="786" t="s">
        <v>3673</v>
      </c>
      <c r="G6422" s="822" t="s">
        <v>3674</v>
      </c>
      <c r="H6422" s="781" t="s">
        <v>3924</v>
      </c>
      <c r="I6422" s="793">
        <v>222184.25</v>
      </c>
      <c r="J6422" s="793">
        <v>222184.25</v>
      </c>
      <c r="K6422" s="781" t="s">
        <v>1709</v>
      </c>
      <c r="L6422" s="971">
        <v>26</v>
      </c>
      <c r="M6422" s="271"/>
    </row>
    <row r="6423" spans="3:13" ht="22.5" customHeight="1">
      <c r="C6423" s="791">
        <v>10</v>
      </c>
      <c r="D6423" s="781" t="s">
        <v>3946</v>
      </c>
      <c r="E6423" s="792">
        <v>869000004394</v>
      </c>
      <c r="F6423" s="786" t="s">
        <v>3671</v>
      </c>
      <c r="G6423" s="822" t="s">
        <v>3675</v>
      </c>
      <c r="H6423" s="781" t="s">
        <v>3924</v>
      </c>
      <c r="I6423" s="793">
        <v>221506.87</v>
      </c>
      <c r="J6423" s="793">
        <v>221506.87</v>
      </c>
      <c r="K6423" s="781" t="s">
        <v>1709</v>
      </c>
      <c r="L6423" s="971">
        <v>17</v>
      </c>
      <c r="M6423" s="271"/>
    </row>
    <row r="6424" spans="3:13" ht="22.5" customHeight="1">
      <c r="C6424" s="800">
        <v>11</v>
      </c>
      <c r="D6424" s="781" t="s">
        <v>3946</v>
      </c>
      <c r="E6424" s="790" t="s">
        <v>3951</v>
      </c>
      <c r="F6424" s="786" t="s">
        <v>3435</v>
      </c>
      <c r="G6424" s="817" t="s">
        <v>3661</v>
      </c>
      <c r="H6424" s="785" t="s">
        <v>3924</v>
      </c>
      <c r="I6424" s="974">
        <v>100000</v>
      </c>
      <c r="J6424" s="974">
        <v>100000</v>
      </c>
      <c r="K6424" s="785" t="s">
        <v>1709</v>
      </c>
      <c r="L6424" s="973">
        <v>168</v>
      </c>
      <c r="M6424" s="271"/>
    </row>
    <row r="6425" spans="3:13" ht="22.5" customHeight="1">
      <c r="C6425" s="800">
        <v>12</v>
      </c>
      <c r="D6425" s="781" t="s">
        <v>3946</v>
      </c>
      <c r="E6425" s="790" t="s">
        <v>3952</v>
      </c>
      <c r="F6425" s="786" t="s">
        <v>3435</v>
      </c>
      <c r="G6425" s="817" t="s">
        <v>3662</v>
      </c>
      <c r="H6425" s="785" t="s">
        <v>3924</v>
      </c>
      <c r="I6425" s="974">
        <v>100000</v>
      </c>
      <c r="J6425" s="974">
        <v>100000</v>
      </c>
      <c r="K6425" s="785" t="s">
        <v>1709</v>
      </c>
      <c r="L6425" s="973">
        <v>168</v>
      </c>
      <c r="M6425" s="271"/>
    </row>
    <row r="6426" spans="3:13" ht="22.5" customHeight="1">
      <c r="C6426" s="800">
        <v>13</v>
      </c>
      <c r="D6426" s="781" t="s">
        <v>3946</v>
      </c>
      <c r="E6426" s="790" t="s">
        <v>3953</v>
      </c>
      <c r="F6426" s="786" t="s">
        <v>3435</v>
      </c>
      <c r="G6426" s="817" t="s">
        <v>3664</v>
      </c>
      <c r="H6426" s="785" t="s">
        <v>3924</v>
      </c>
      <c r="I6426" s="974">
        <v>100000</v>
      </c>
      <c r="J6426" s="974">
        <v>100000</v>
      </c>
      <c r="K6426" s="785" t="s">
        <v>1709</v>
      </c>
      <c r="L6426" s="973">
        <v>168</v>
      </c>
      <c r="M6426" s="271"/>
    </row>
    <row r="6427" spans="3:13" ht="22.5" customHeight="1">
      <c r="C6427" s="800">
        <v>14</v>
      </c>
      <c r="D6427" s="781" t="s">
        <v>3946</v>
      </c>
      <c r="E6427" s="790" t="s">
        <v>3954</v>
      </c>
      <c r="F6427" s="786" t="s">
        <v>3435</v>
      </c>
      <c r="G6427" s="817" t="s">
        <v>3665</v>
      </c>
      <c r="H6427" s="785" t="s">
        <v>3924</v>
      </c>
      <c r="I6427" s="974">
        <v>100000</v>
      </c>
      <c r="J6427" s="974">
        <v>100000</v>
      </c>
      <c r="K6427" s="785" t="s">
        <v>1709</v>
      </c>
      <c r="L6427" s="973">
        <v>168</v>
      </c>
      <c r="M6427" s="271"/>
    </row>
    <row r="6428" spans="3:13" ht="22.5" customHeight="1">
      <c r="C6428" s="800">
        <v>1</v>
      </c>
      <c r="D6428" s="781" t="s">
        <v>3946</v>
      </c>
      <c r="E6428" s="803">
        <v>165500072480</v>
      </c>
      <c r="F6428" s="790" t="s">
        <v>3726</v>
      </c>
      <c r="G6428" s="817" t="s">
        <v>3727</v>
      </c>
      <c r="H6428" s="785" t="s">
        <v>3924</v>
      </c>
      <c r="I6428" s="804">
        <v>12461200</v>
      </c>
      <c r="J6428" s="804">
        <v>483030.94</v>
      </c>
      <c r="K6428" s="785" t="s">
        <v>1710</v>
      </c>
      <c r="L6428" s="975">
        <v>10</v>
      </c>
      <c r="M6428" s="271"/>
    </row>
    <row r="6429" spans="3:13" ht="22.5" customHeight="1">
      <c r="C6429" s="800">
        <v>2</v>
      </c>
      <c r="D6429" s="781" t="s">
        <v>3946</v>
      </c>
      <c r="E6429" s="803">
        <v>165500072481</v>
      </c>
      <c r="F6429" s="790" t="s">
        <v>3726</v>
      </c>
      <c r="G6429" s="817" t="s">
        <v>3729</v>
      </c>
      <c r="H6429" s="785" t="s">
        <v>3924</v>
      </c>
      <c r="I6429" s="804">
        <v>12461200</v>
      </c>
      <c r="J6429" s="804">
        <v>483030.94</v>
      </c>
      <c r="K6429" s="785" t="s">
        <v>1710</v>
      </c>
      <c r="L6429" s="975">
        <v>10</v>
      </c>
      <c r="M6429" s="271"/>
    </row>
    <row r="6430" spans="3:13" ht="22.5" customHeight="1">
      <c r="C6430" s="800">
        <v>3</v>
      </c>
      <c r="D6430" s="781" t="s">
        <v>3946</v>
      </c>
      <c r="E6430" s="803">
        <v>165500072482</v>
      </c>
      <c r="F6430" s="790" t="s">
        <v>3726</v>
      </c>
      <c r="G6430" s="817" t="s">
        <v>3730</v>
      </c>
      <c r="H6430" s="785" t="s">
        <v>3924</v>
      </c>
      <c r="I6430" s="804">
        <v>12461200</v>
      </c>
      <c r="J6430" s="804">
        <v>483030.94</v>
      </c>
      <c r="K6430" s="785" t="s">
        <v>1710</v>
      </c>
      <c r="L6430" s="975">
        <v>10</v>
      </c>
      <c r="M6430" s="271"/>
    </row>
    <row r="6431" spans="3:13" ht="22.5" customHeight="1">
      <c r="C6431" s="800">
        <v>4</v>
      </c>
      <c r="D6431" s="781" t="s">
        <v>3946</v>
      </c>
      <c r="E6431" s="803">
        <v>165500073608</v>
      </c>
      <c r="F6431" s="790" t="s">
        <v>3731</v>
      </c>
      <c r="G6431" s="817" t="s">
        <v>3732</v>
      </c>
      <c r="H6431" s="785" t="s">
        <v>3924</v>
      </c>
      <c r="I6431" s="804">
        <v>12461200</v>
      </c>
      <c r="J6431" s="804">
        <v>483030.94</v>
      </c>
      <c r="K6431" s="785" t="s">
        <v>1710</v>
      </c>
      <c r="L6431" s="975">
        <v>10</v>
      </c>
      <c r="M6431" s="271"/>
    </row>
    <row r="6432" spans="3:13" ht="22.5" customHeight="1">
      <c r="C6432" s="800">
        <v>5</v>
      </c>
      <c r="D6432" s="781" t="s">
        <v>3946</v>
      </c>
      <c r="E6432" s="803">
        <v>869000000433</v>
      </c>
      <c r="F6432" s="790" t="s">
        <v>3733</v>
      </c>
      <c r="G6432" s="817" t="s">
        <v>3734</v>
      </c>
      <c r="H6432" s="785" t="s">
        <v>3924</v>
      </c>
      <c r="I6432" s="804">
        <v>1125200</v>
      </c>
      <c r="J6432" s="804">
        <v>1125200</v>
      </c>
      <c r="K6432" s="785" t="s">
        <v>1710</v>
      </c>
      <c r="L6432" s="975">
        <v>2000</v>
      </c>
      <c r="M6432" s="271"/>
    </row>
    <row r="6433" spans="3:13" ht="22.5" customHeight="1">
      <c r="C6433" s="800">
        <v>6</v>
      </c>
      <c r="D6433" s="781" t="s">
        <v>3946</v>
      </c>
      <c r="E6433" s="803">
        <v>869000002551</v>
      </c>
      <c r="F6433" s="790" t="s">
        <v>3711</v>
      </c>
      <c r="G6433" s="817" t="s">
        <v>3735</v>
      </c>
      <c r="H6433" s="785" t="s">
        <v>3924</v>
      </c>
      <c r="I6433" s="804">
        <v>19999.919999999998</v>
      </c>
      <c r="J6433" s="804">
        <v>19999.919999999998</v>
      </c>
      <c r="K6433" s="785" t="s">
        <v>1710</v>
      </c>
      <c r="L6433" s="975">
        <v>0.48</v>
      </c>
      <c r="M6433" s="271"/>
    </row>
    <row r="6434" spans="3:13" ht="22.5" customHeight="1">
      <c r="C6434" s="800">
        <v>7</v>
      </c>
      <c r="D6434" s="781" t="s">
        <v>3946</v>
      </c>
      <c r="E6434" s="803">
        <v>869000002553</v>
      </c>
      <c r="F6434" s="790" t="s">
        <v>3711</v>
      </c>
      <c r="G6434" s="817" t="s">
        <v>3736</v>
      </c>
      <c r="H6434" s="785" t="s">
        <v>3924</v>
      </c>
      <c r="I6434" s="804">
        <v>19999.919999999998</v>
      </c>
      <c r="J6434" s="804">
        <v>19999.919999999998</v>
      </c>
      <c r="K6434" s="785" t="s">
        <v>1710</v>
      </c>
      <c r="L6434" s="975">
        <v>0.48</v>
      </c>
      <c r="M6434" s="271"/>
    </row>
    <row r="6435" spans="3:13" ht="22.5" customHeight="1">
      <c r="C6435" s="800">
        <v>8</v>
      </c>
      <c r="D6435" s="781" t="s">
        <v>3946</v>
      </c>
      <c r="E6435" s="803">
        <v>869000002554</v>
      </c>
      <c r="F6435" s="790" t="s">
        <v>3711</v>
      </c>
      <c r="G6435" s="817" t="s">
        <v>3737</v>
      </c>
      <c r="H6435" s="785" t="s">
        <v>3924</v>
      </c>
      <c r="I6435" s="804">
        <v>19999.919999999998</v>
      </c>
      <c r="J6435" s="804">
        <v>19999.919999999998</v>
      </c>
      <c r="K6435" s="785" t="s">
        <v>1710</v>
      </c>
      <c r="L6435" s="975">
        <v>0.48</v>
      </c>
      <c r="M6435" s="271"/>
    </row>
    <row r="6436" spans="3:13" ht="22.5" customHeight="1">
      <c r="C6436" s="800">
        <v>9</v>
      </c>
      <c r="D6436" s="781" t="s">
        <v>3946</v>
      </c>
      <c r="E6436" s="803">
        <v>869000002556</v>
      </c>
      <c r="F6436" s="790" t="s">
        <v>3711</v>
      </c>
      <c r="G6436" s="817" t="s">
        <v>3738</v>
      </c>
      <c r="H6436" s="785" t="s">
        <v>3924</v>
      </c>
      <c r="I6436" s="804">
        <v>19999.919999999998</v>
      </c>
      <c r="J6436" s="804">
        <v>19999.919999999998</v>
      </c>
      <c r="K6436" s="785" t="s">
        <v>1710</v>
      </c>
      <c r="L6436" s="975">
        <v>0.48</v>
      </c>
      <c r="M6436" s="271"/>
    </row>
    <row r="6437" spans="3:13" ht="22.5" customHeight="1">
      <c r="C6437" s="800">
        <v>10</v>
      </c>
      <c r="D6437" s="781" t="s">
        <v>3946</v>
      </c>
      <c r="E6437" s="803">
        <v>869000002558</v>
      </c>
      <c r="F6437" s="790" t="s">
        <v>3711</v>
      </c>
      <c r="G6437" s="817" t="s">
        <v>3739</v>
      </c>
      <c r="H6437" s="785" t="s">
        <v>3924</v>
      </c>
      <c r="I6437" s="804">
        <v>19999.919999999998</v>
      </c>
      <c r="J6437" s="804">
        <v>19999.919999999998</v>
      </c>
      <c r="K6437" s="785" t="s">
        <v>1710</v>
      </c>
      <c r="L6437" s="975">
        <v>0.48</v>
      </c>
      <c r="M6437" s="271"/>
    </row>
    <row r="6438" spans="3:13" ht="22.5" customHeight="1">
      <c r="C6438" s="800">
        <v>11</v>
      </c>
      <c r="D6438" s="781" t="s">
        <v>3946</v>
      </c>
      <c r="E6438" s="803">
        <v>869000002560</v>
      </c>
      <c r="F6438" s="790" t="s">
        <v>3711</v>
      </c>
      <c r="G6438" s="817" t="s">
        <v>3740</v>
      </c>
      <c r="H6438" s="785" t="s">
        <v>3924</v>
      </c>
      <c r="I6438" s="804">
        <v>19999.919999999998</v>
      </c>
      <c r="J6438" s="804">
        <v>19999.919999999998</v>
      </c>
      <c r="K6438" s="785" t="s">
        <v>1710</v>
      </c>
      <c r="L6438" s="975">
        <v>0.48</v>
      </c>
      <c r="M6438" s="271"/>
    </row>
    <row r="6439" spans="3:13" ht="22.5" customHeight="1">
      <c r="C6439" s="800">
        <v>12</v>
      </c>
      <c r="D6439" s="781" t="s">
        <v>3946</v>
      </c>
      <c r="E6439" s="803">
        <v>869000002562</v>
      </c>
      <c r="F6439" s="790" t="s">
        <v>3711</v>
      </c>
      <c r="G6439" s="817" t="s">
        <v>3741</v>
      </c>
      <c r="H6439" s="785" t="s">
        <v>3924</v>
      </c>
      <c r="I6439" s="804">
        <v>19999.919999999998</v>
      </c>
      <c r="J6439" s="804">
        <v>19999.919999999998</v>
      </c>
      <c r="K6439" s="785" t="s">
        <v>1710</v>
      </c>
      <c r="L6439" s="975">
        <v>0.48</v>
      </c>
      <c r="M6439" s="271"/>
    </row>
    <row r="6440" spans="3:13" ht="22.5" customHeight="1">
      <c r="C6440" s="800">
        <v>13</v>
      </c>
      <c r="D6440" s="781" t="s">
        <v>3946</v>
      </c>
      <c r="E6440" s="803">
        <v>869000002564</v>
      </c>
      <c r="F6440" s="790" t="s">
        <v>3711</v>
      </c>
      <c r="G6440" s="817" t="s">
        <v>3742</v>
      </c>
      <c r="H6440" s="785" t="s">
        <v>3924</v>
      </c>
      <c r="I6440" s="804">
        <v>19999.919999999998</v>
      </c>
      <c r="J6440" s="804">
        <v>19999.919999999998</v>
      </c>
      <c r="K6440" s="785" t="s">
        <v>1710</v>
      </c>
      <c r="L6440" s="975">
        <v>0.48</v>
      </c>
      <c r="M6440" s="271"/>
    </row>
    <row r="6441" spans="3:13" ht="22.5" customHeight="1">
      <c r="C6441" s="800">
        <v>14</v>
      </c>
      <c r="D6441" s="781" t="s">
        <v>3946</v>
      </c>
      <c r="E6441" s="803">
        <v>869000002566</v>
      </c>
      <c r="F6441" s="790" t="s">
        <v>3711</v>
      </c>
      <c r="G6441" s="817" t="s">
        <v>3743</v>
      </c>
      <c r="H6441" s="785" t="s">
        <v>3924</v>
      </c>
      <c r="I6441" s="804">
        <v>19999.919999999998</v>
      </c>
      <c r="J6441" s="804">
        <v>19999.919999999998</v>
      </c>
      <c r="K6441" s="785" t="s">
        <v>1710</v>
      </c>
      <c r="L6441" s="975">
        <v>0.48</v>
      </c>
      <c r="M6441" s="271"/>
    </row>
    <row r="6442" spans="3:13" ht="22.5" customHeight="1">
      <c r="C6442" s="800">
        <v>15</v>
      </c>
      <c r="D6442" s="781" t="s">
        <v>3946</v>
      </c>
      <c r="E6442" s="803">
        <v>869000002570</v>
      </c>
      <c r="F6442" s="790" t="s">
        <v>3711</v>
      </c>
      <c r="G6442" s="817" t="s">
        <v>3744</v>
      </c>
      <c r="H6442" s="785" t="s">
        <v>3924</v>
      </c>
      <c r="I6442" s="804">
        <v>19999.919999999998</v>
      </c>
      <c r="J6442" s="804">
        <v>19999.919999999998</v>
      </c>
      <c r="K6442" s="785" t="s">
        <v>1710</v>
      </c>
      <c r="L6442" s="975">
        <v>0.48</v>
      </c>
      <c r="M6442" s="271"/>
    </row>
    <row r="6443" spans="3:13" ht="22.5" customHeight="1">
      <c r="C6443" s="800">
        <v>16</v>
      </c>
      <c r="D6443" s="781" t="s">
        <v>3946</v>
      </c>
      <c r="E6443" s="803">
        <v>869000002572</v>
      </c>
      <c r="F6443" s="790" t="s">
        <v>3711</v>
      </c>
      <c r="G6443" s="817" t="s">
        <v>3745</v>
      </c>
      <c r="H6443" s="785" t="s">
        <v>3924</v>
      </c>
      <c r="I6443" s="804">
        <v>19999.919999999998</v>
      </c>
      <c r="J6443" s="804">
        <v>19999.919999999998</v>
      </c>
      <c r="K6443" s="785" t="s">
        <v>1710</v>
      </c>
      <c r="L6443" s="975">
        <v>0.48</v>
      </c>
      <c r="M6443" s="271"/>
    </row>
    <row r="6444" spans="3:13" ht="22.5" customHeight="1">
      <c r="C6444" s="800">
        <v>17</v>
      </c>
      <c r="D6444" s="781" t="s">
        <v>3946</v>
      </c>
      <c r="E6444" s="803">
        <v>869000002574</v>
      </c>
      <c r="F6444" s="790" t="s">
        <v>3711</v>
      </c>
      <c r="G6444" s="817" t="s">
        <v>3746</v>
      </c>
      <c r="H6444" s="785" t="s">
        <v>3924</v>
      </c>
      <c r="I6444" s="804">
        <v>19999.919999999998</v>
      </c>
      <c r="J6444" s="804">
        <v>19999.919999999998</v>
      </c>
      <c r="K6444" s="785" t="s">
        <v>1710</v>
      </c>
      <c r="L6444" s="975">
        <v>0.48</v>
      </c>
      <c r="M6444" s="271"/>
    </row>
    <row r="6445" spans="3:13" ht="22.5" customHeight="1">
      <c r="C6445" s="800">
        <v>18</v>
      </c>
      <c r="D6445" s="781" t="s">
        <v>3946</v>
      </c>
      <c r="E6445" s="803">
        <v>869000002576</v>
      </c>
      <c r="F6445" s="790" t="s">
        <v>3711</v>
      </c>
      <c r="G6445" s="817" t="s">
        <v>3747</v>
      </c>
      <c r="H6445" s="785" t="s">
        <v>3924</v>
      </c>
      <c r="I6445" s="804">
        <v>19999.919999999998</v>
      </c>
      <c r="J6445" s="804">
        <v>19999.919999999998</v>
      </c>
      <c r="K6445" s="785" t="s">
        <v>1710</v>
      </c>
      <c r="L6445" s="975">
        <v>0.48</v>
      </c>
      <c r="M6445" s="271"/>
    </row>
    <row r="6446" spans="3:13" ht="22.5" customHeight="1">
      <c r="C6446" s="800">
        <v>19</v>
      </c>
      <c r="D6446" s="781" t="s">
        <v>3946</v>
      </c>
      <c r="E6446" s="803">
        <v>869000002578</v>
      </c>
      <c r="F6446" s="790" t="s">
        <v>3711</v>
      </c>
      <c r="G6446" s="817" t="s">
        <v>3748</v>
      </c>
      <c r="H6446" s="785" t="s">
        <v>3924</v>
      </c>
      <c r="I6446" s="804">
        <v>19999.919999999998</v>
      </c>
      <c r="J6446" s="804">
        <v>19999.919999999998</v>
      </c>
      <c r="K6446" s="785" t="s">
        <v>1710</v>
      </c>
      <c r="L6446" s="975">
        <v>0.48</v>
      </c>
      <c r="M6446" s="271"/>
    </row>
    <row r="6447" spans="3:13" ht="22.5" customHeight="1">
      <c r="C6447" s="800">
        <v>20</v>
      </c>
      <c r="D6447" s="781" t="s">
        <v>3946</v>
      </c>
      <c r="E6447" s="803">
        <v>869000002580</v>
      </c>
      <c r="F6447" s="790" t="s">
        <v>3711</v>
      </c>
      <c r="G6447" s="817" t="s">
        <v>3749</v>
      </c>
      <c r="H6447" s="785" t="s">
        <v>3924</v>
      </c>
      <c r="I6447" s="804">
        <v>19999.919999999998</v>
      </c>
      <c r="J6447" s="804">
        <v>19999.919999999998</v>
      </c>
      <c r="K6447" s="785" t="s">
        <v>1710</v>
      </c>
      <c r="L6447" s="975">
        <v>0.48</v>
      </c>
      <c r="M6447" s="271"/>
    </row>
    <row r="6448" spans="3:13" ht="22.5" customHeight="1">
      <c r="C6448" s="800">
        <v>21</v>
      </c>
      <c r="D6448" s="781" t="s">
        <v>3946</v>
      </c>
      <c r="E6448" s="803">
        <v>869000002582</v>
      </c>
      <c r="F6448" s="790" t="s">
        <v>3711</v>
      </c>
      <c r="G6448" s="817" t="s">
        <v>3750</v>
      </c>
      <c r="H6448" s="785" t="s">
        <v>3924</v>
      </c>
      <c r="I6448" s="804">
        <v>19999.919999999998</v>
      </c>
      <c r="J6448" s="804">
        <v>19999.919999999998</v>
      </c>
      <c r="K6448" s="785" t="s">
        <v>1710</v>
      </c>
      <c r="L6448" s="975">
        <v>0.48</v>
      </c>
      <c r="M6448" s="271"/>
    </row>
    <row r="6449" spans="3:13" ht="22.5" customHeight="1">
      <c r="C6449" s="800">
        <v>22</v>
      </c>
      <c r="D6449" s="781" t="s">
        <v>3946</v>
      </c>
      <c r="E6449" s="803">
        <v>869000002584</v>
      </c>
      <c r="F6449" s="790" t="s">
        <v>3711</v>
      </c>
      <c r="G6449" s="817" t="s">
        <v>3751</v>
      </c>
      <c r="H6449" s="785" t="s">
        <v>3924</v>
      </c>
      <c r="I6449" s="804">
        <v>19999.919999999998</v>
      </c>
      <c r="J6449" s="804">
        <v>19999.919999999998</v>
      </c>
      <c r="K6449" s="785" t="s">
        <v>1710</v>
      </c>
      <c r="L6449" s="975">
        <v>0.48</v>
      </c>
      <c r="M6449" s="271"/>
    </row>
    <row r="6450" spans="3:13" ht="22.5" customHeight="1">
      <c r="C6450" s="800">
        <v>23</v>
      </c>
      <c r="D6450" s="781" t="s">
        <v>3946</v>
      </c>
      <c r="E6450" s="803">
        <v>869000002586</v>
      </c>
      <c r="F6450" s="790" t="s">
        <v>3711</v>
      </c>
      <c r="G6450" s="817" t="s">
        <v>3752</v>
      </c>
      <c r="H6450" s="785" t="s">
        <v>3924</v>
      </c>
      <c r="I6450" s="804">
        <v>19999.919999999998</v>
      </c>
      <c r="J6450" s="804">
        <v>19999.919999999998</v>
      </c>
      <c r="K6450" s="785" t="s">
        <v>1710</v>
      </c>
      <c r="L6450" s="975">
        <v>0.48</v>
      </c>
      <c r="M6450" s="271"/>
    </row>
    <row r="6451" spans="3:13" ht="22.5" customHeight="1">
      <c r="C6451" s="800">
        <v>24</v>
      </c>
      <c r="D6451" s="781" t="s">
        <v>3946</v>
      </c>
      <c r="E6451" s="803">
        <v>869000002588</v>
      </c>
      <c r="F6451" s="790" t="s">
        <v>3711</v>
      </c>
      <c r="G6451" s="817" t="s">
        <v>3753</v>
      </c>
      <c r="H6451" s="785" t="s">
        <v>3924</v>
      </c>
      <c r="I6451" s="804">
        <v>19999.919999999998</v>
      </c>
      <c r="J6451" s="804">
        <v>19999.919999999998</v>
      </c>
      <c r="K6451" s="785" t="s">
        <v>1710</v>
      </c>
      <c r="L6451" s="975">
        <v>0.48</v>
      </c>
      <c r="M6451" s="271"/>
    </row>
    <row r="6452" spans="3:13" ht="22.5" customHeight="1">
      <c r="C6452" s="800">
        <v>25</v>
      </c>
      <c r="D6452" s="781" t="s">
        <v>3946</v>
      </c>
      <c r="E6452" s="803">
        <v>869000002590</v>
      </c>
      <c r="F6452" s="790" t="s">
        <v>3711</v>
      </c>
      <c r="G6452" s="817" t="s">
        <v>3754</v>
      </c>
      <c r="H6452" s="785" t="s">
        <v>3924</v>
      </c>
      <c r="I6452" s="804">
        <v>19999.919999999998</v>
      </c>
      <c r="J6452" s="804">
        <v>19999.919999999998</v>
      </c>
      <c r="K6452" s="785" t="s">
        <v>1710</v>
      </c>
      <c r="L6452" s="975">
        <v>0.48</v>
      </c>
      <c r="M6452" s="271"/>
    </row>
    <row r="6453" spans="3:13" ht="22.5" customHeight="1">
      <c r="C6453" s="800">
        <v>26</v>
      </c>
      <c r="D6453" s="781" t="s">
        <v>3946</v>
      </c>
      <c r="E6453" s="803">
        <v>869000002592</v>
      </c>
      <c r="F6453" s="790" t="s">
        <v>3711</v>
      </c>
      <c r="G6453" s="817" t="s">
        <v>3755</v>
      </c>
      <c r="H6453" s="785" t="s">
        <v>3924</v>
      </c>
      <c r="I6453" s="804">
        <v>19999.919999999998</v>
      </c>
      <c r="J6453" s="804">
        <v>19999.919999999998</v>
      </c>
      <c r="K6453" s="785" t="s">
        <v>1710</v>
      </c>
      <c r="L6453" s="975">
        <v>0.48</v>
      </c>
      <c r="M6453" s="271"/>
    </row>
    <row r="6454" spans="3:13" ht="22.5" customHeight="1">
      <c r="C6454" s="800">
        <v>27</v>
      </c>
      <c r="D6454" s="781" t="s">
        <v>3946</v>
      </c>
      <c r="E6454" s="803">
        <v>869000002594</v>
      </c>
      <c r="F6454" s="790" t="s">
        <v>3711</v>
      </c>
      <c r="G6454" s="817" t="s">
        <v>3756</v>
      </c>
      <c r="H6454" s="785" t="s">
        <v>3924</v>
      </c>
      <c r="I6454" s="804">
        <v>19999.919999999998</v>
      </c>
      <c r="J6454" s="804">
        <v>19999.919999999998</v>
      </c>
      <c r="K6454" s="785" t="s">
        <v>1710</v>
      </c>
      <c r="L6454" s="975">
        <v>0.48</v>
      </c>
      <c r="M6454" s="271"/>
    </row>
    <row r="6455" spans="3:13" ht="22.5" customHeight="1">
      <c r="C6455" s="800">
        <v>28</v>
      </c>
      <c r="D6455" s="781" t="s">
        <v>3946</v>
      </c>
      <c r="E6455" s="803">
        <v>869000002596</v>
      </c>
      <c r="F6455" s="790" t="s">
        <v>3711</v>
      </c>
      <c r="G6455" s="817" t="s">
        <v>3757</v>
      </c>
      <c r="H6455" s="785" t="s">
        <v>3924</v>
      </c>
      <c r="I6455" s="804">
        <v>19999.919999999998</v>
      </c>
      <c r="J6455" s="804">
        <v>19999.919999999998</v>
      </c>
      <c r="K6455" s="785" t="s">
        <v>1710</v>
      </c>
      <c r="L6455" s="975">
        <v>0.48</v>
      </c>
      <c r="M6455" s="271"/>
    </row>
    <row r="6456" spans="3:13" ht="22.5" customHeight="1">
      <c r="C6456" s="800">
        <v>29</v>
      </c>
      <c r="D6456" s="781" t="s">
        <v>3946</v>
      </c>
      <c r="E6456" s="803">
        <v>869000002598</v>
      </c>
      <c r="F6456" s="790" t="s">
        <v>3711</v>
      </c>
      <c r="G6456" s="817" t="s">
        <v>3758</v>
      </c>
      <c r="H6456" s="785" t="s">
        <v>3924</v>
      </c>
      <c r="I6456" s="804">
        <v>19999.919999999998</v>
      </c>
      <c r="J6456" s="804">
        <v>19999.919999999998</v>
      </c>
      <c r="K6456" s="785" t="s">
        <v>1710</v>
      </c>
      <c r="L6456" s="975">
        <v>0.48</v>
      </c>
      <c r="M6456" s="271"/>
    </row>
    <row r="6457" spans="3:13" ht="22.5" customHeight="1">
      <c r="C6457" s="800">
        <v>30</v>
      </c>
      <c r="D6457" s="781" t="s">
        <v>3946</v>
      </c>
      <c r="E6457" s="803">
        <v>869000002603</v>
      </c>
      <c r="F6457" s="790" t="s">
        <v>3711</v>
      </c>
      <c r="G6457" s="817" t="s">
        <v>3759</v>
      </c>
      <c r="H6457" s="785" t="s">
        <v>3924</v>
      </c>
      <c r="I6457" s="804">
        <v>19999.919999999998</v>
      </c>
      <c r="J6457" s="804">
        <v>19999.919999999998</v>
      </c>
      <c r="K6457" s="785" t="s">
        <v>1710</v>
      </c>
      <c r="L6457" s="975">
        <v>0.48</v>
      </c>
      <c r="M6457" s="271"/>
    </row>
    <row r="6458" spans="3:13" ht="22.5" customHeight="1">
      <c r="C6458" s="800">
        <v>31</v>
      </c>
      <c r="D6458" s="781" t="s">
        <v>3946</v>
      </c>
      <c r="E6458" s="803">
        <v>869000002605</v>
      </c>
      <c r="F6458" s="790" t="s">
        <v>3711</v>
      </c>
      <c r="G6458" s="817" t="s">
        <v>3760</v>
      </c>
      <c r="H6458" s="785" t="s">
        <v>3924</v>
      </c>
      <c r="I6458" s="804">
        <v>19999.919999999998</v>
      </c>
      <c r="J6458" s="804">
        <v>19999.919999999998</v>
      </c>
      <c r="K6458" s="785" t="s">
        <v>1710</v>
      </c>
      <c r="L6458" s="975">
        <v>0.48</v>
      </c>
      <c r="M6458" s="271"/>
    </row>
    <row r="6459" spans="3:13" ht="22.5" customHeight="1">
      <c r="C6459" s="800">
        <v>32</v>
      </c>
      <c r="D6459" s="781" t="s">
        <v>3946</v>
      </c>
      <c r="E6459" s="803">
        <v>869000002607</v>
      </c>
      <c r="F6459" s="790" t="s">
        <v>3711</v>
      </c>
      <c r="G6459" s="817" t="s">
        <v>3761</v>
      </c>
      <c r="H6459" s="785" t="s">
        <v>3924</v>
      </c>
      <c r="I6459" s="804">
        <v>19999.919999999998</v>
      </c>
      <c r="J6459" s="804">
        <v>19999.919999999998</v>
      </c>
      <c r="K6459" s="785" t="s">
        <v>1710</v>
      </c>
      <c r="L6459" s="975">
        <v>0.48</v>
      </c>
      <c r="M6459" s="271"/>
    </row>
    <row r="6460" spans="3:13" ht="22.5" customHeight="1">
      <c r="C6460" s="800">
        <v>33</v>
      </c>
      <c r="D6460" s="781" t="s">
        <v>3946</v>
      </c>
      <c r="E6460" s="803">
        <v>869000002609</v>
      </c>
      <c r="F6460" s="790" t="s">
        <v>3711</v>
      </c>
      <c r="G6460" s="817" t="s">
        <v>3762</v>
      </c>
      <c r="H6460" s="785" t="s">
        <v>3924</v>
      </c>
      <c r="I6460" s="804">
        <v>19999.919999999998</v>
      </c>
      <c r="J6460" s="804">
        <v>19999.919999999998</v>
      </c>
      <c r="K6460" s="785" t="s">
        <v>1710</v>
      </c>
      <c r="L6460" s="975">
        <v>0.48</v>
      </c>
      <c r="M6460" s="271"/>
    </row>
    <row r="6461" spans="3:13" ht="22.5" customHeight="1">
      <c r="C6461" s="800">
        <v>34</v>
      </c>
      <c r="D6461" s="781" t="s">
        <v>3946</v>
      </c>
      <c r="E6461" s="803">
        <v>869000002611</v>
      </c>
      <c r="F6461" s="790" t="s">
        <v>3711</v>
      </c>
      <c r="G6461" s="817" t="s">
        <v>3763</v>
      </c>
      <c r="H6461" s="785" t="s">
        <v>3924</v>
      </c>
      <c r="I6461" s="804">
        <v>19999.919999999998</v>
      </c>
      <c r="J6461" s="804">
        <v>19999.919999999998</v>
      </c>
      <c r="K6461" s="785" t="s">
        <v>1710</v>
      </c>
      <c r="L6461" s="975">
        <v>0.48</v>
      </c>
      <c r="M6461" s="271"/>
    </row>
    <row r="6462" spans="3:13" ht="22.5" customHeight="1">
      <c r="C6462" s="800">
        <v>35</v>
      </c>
      <c r="D6462" s="781" t="s">
        <v>3946</v>
      </c>
      <c r="E6462" s="803">
        <v>869000002613</v>
      </c>
      <c r="F6462" s="790" t="s">
        <v>3711</v>
      </c>
      <c r="G6462" s="817" t="s">
        <v>3764</v>
      </c>
      <c r="H6462" s="785" t="s">
        <v>3924</v>
      </c>
      <c r="I6462" s="804">
        <v>19999.919999999998</v>
      </c>
      <c r="J6462" s="804">
        <v>19999.919999999998</v>
      </c>
      <c r="K6462" s="785" t="s">
        <v>1710</v>
      </c>
      <c r="L6462" s="975">
        <v>0.48</v>
      </c>
      <c r="M6462" s="271"/>
    </row>
    <row r="6463" spans="3:13" ht="22.5" customHeight="1">
      <c r="C6463" s="800">
        <v>36</v>
      </c>
      <c r="D6463" s="781" t="s">
        <v>3946</v>
      </c>
      <c r="E6463" s="803">
        <v>869000002615</v>
      </c>
      <c r="F6463" s="790" t="s">
        <v>3711</v>
      </c>
      <c r="G6463" s="817" t="s">
        <v>3765</v>
      </c>
      <c r="H6463" s="785" t="s">
        <v>3924</v>
      </c>
      <c r="I6463" s="804">
        <v>19999.919999999998</v>
      </c>
      <c r="J6463" s="804">
        <v>19999.919999999998</v>
      </c>
      <c r="K6463" s="785" t="s">
        <v>1710</v>
      </c>
      <c r="L6463" s="975">
        <v>0.48</v>
      </c>
      <c r="M6463" s="271"/>
    </row>
    <row r="6464" spans="3:13" ht="22.5" customHeight="1">
      <c r="C6464" s="800">
        <v>37</v>
      </c>
      <c r="D6464" s="781" t="s">
        <v>3946</v>
      </c>
      <c r="E6464" s="803">
        <v>869000002616</v>
      </c>
      <c r="F6464" s="790" t="s">
        <v>3711</v>
      </c>
      <c r="G6464" s="817" t="s">
        <v>3766</v>
      </c>
      <c r="H6464" s="785" t="s">
        <v>3924</v>
      </c>
      <c r="I6464" s="804">
        <v>19999.919999999998</v>
      </c>
      <c r="J6464" s="804">
        <v>19999.919999999998</v>
      </c>
      <c r="K6464" s="785" t="s">
        <v>1710</v>
      </c>
      <c r="L6464" s="975">
        <v>0.48</v>
      </c>
      <c r="M6464" s="271"/>
    </row>
    <row r="6465" spans="3:13" ht="22.5" customHeight="1">
      <c r="C6465" s="800">
        <v>38</v>
      </c>
      <c r="D6465" s="781" t="s">
        <v>3946</v>
      </c>
      <c r="E6465" s="803">
        <v>869000002618</v>
      </c>
      <c r="F6465" s="790" t="s">
        <v>3711</v>
      </c>
      <c r="G6465" s="817" t="s">
        <v>3767</v>
      </c>
      <c r="H6465" s="785" t="s">
        <v>3924</v>
      </c>
      <c r="I6465" s="804">
        <v>19999.919999999998</v>
      </c>
      <c r="J6465" s="804">
        <v>19999.919999999998</v>
      </c>
      <c r="K6465" s="785" t="s">
        <v>1710</v>
      </c>
      <c r="L6465" s="975">
        <v>0.48</v>
      </c>
      <c r="M6465" s="271"/>
    </row>
    <row r="6466" spans="3:13" ht="22.5" customHeight="1">
      <c r="C6466" s="800">
        <v>39</v>
      </c>
      <c r="D6466" s="781" t="s">
        <v>3946</v>
      </c>
      <c r="E6466" s="803">
        <v>869000002620</v>
      </c>
      <c r="F6466" s="790" t="s">
        <v>3711</v>
      </c>
      <c r="G6466" s="817" t="s">
        <v>3768</v>
      </c>
      <c r="H6466" s="785" t="s">
        <v>3924</v>
      </c>
      <c r="I6466" s="804">
        <v>19999.919999999998</v>
      </c>
      <c r="J6466" s="804">
        <v>19999.919999999998</v>
      </c>
      <c r="K6466" s="785" t="s">
        <v>1710</v>
      </c>
      <c r="L6466" s="975">
        <v>0.48</v>
      </c>
      <c r="M6466" s="271"/>
    </row>
    <row r="6467" spans="3:13" ht="22.5" customHeight="1">
      <c r="C6467" s="800">
        <v>40</v>
      </c>
      <c r="D6467" s="781" t="s">
        <v>3946</v>
      </c>
      <c r="E6467" s="803">
        <v>869000002622</v>
      </c>
      <c r="F6467" s="790" t="s">
        <v>3711</v>
      </c>
      <c r="G6467" s="817" t="s">
        <v>3769</v>
      </c>
      <c r="H6467" s="785" t="s">
        <v>3924</v>
      </c>
      <c r="I6467" s="804">
        <v>19999.919999999998</v>
      </c>
      <c r="J6467" s="804">
        <v>19999.919999999998</v>
      </c>
      <c r="K6467" s="785" t="s">
        <v>1710</v>
      </c>
      <c r="L6467" s="975">
        <v>0.48</v>
      </c>
      <c r="M6467" s="271"/>
    </row>
    <row r="6468" spans="3:13" ht="22.5" customHeight="1">
      <c r="C6468" s="800">
        <v>41</v>
      </c>
      <c r="D6468" s="781" t="s">
        <v>3946</v>
      </c>
      <c r="E6468" s="803">
        <v>869000002623</v>
      </c>
      <c r="F6468" s="790" t="s">
        <v>3711</v>
      </c>
      <c r="G6468" s="817" t="s">
        <v>3770</v>
      </c>
      <c r="H6468" s="785" t="s">
        <v>3924</v>
      </c>
      <c r="I6468" s="804">
        <v>19999.919999999998</v>
      </c>
      <c r="J6468" s="804">
        <v>19999.919999999998</v>
      </c>
      <c r="K6468" s="785" t="s">
        <v>1710</v>
      </c>
      <c r="L6468" s="975">
        <v>0.48</v>
      </c>
      <c r="M6468" s="271"/>
    </row>
    <row r="6469" spans="3:13" ht="22.5" customHeight="1">
      <c r="C6469" s="800">
        <v>42</v>
      </c>
      <c r="D6469" s="781" t="s">
        <v>3946</v>
      </c>
      <c r="E6469" s="803">
        <v>869000002625</v>
      </c>
      <c r="F6469" s="790" t="s">
        <v>3711</v>
      </c>
      <c r="G6469" s="817" t="s">
        <v>3771</v>
      </c>
      <c r="H6469" s="785" t="s">
        <v>3924</v>
      </c>
      <c r="I6469" s="804">
        <v>19999.919999999998</v>
      </c>
      <c r="J6469" s="804">
        <v>19999.919999999998</v>
      </c>
      <c r="K6469" s="785" t="s">
        <v>1710</v>
      </c>
      <c r="L6469" s="975">
        <v>0.48</v>
      </c>
      <c r="M6469" s="271"/>
    </row>
    <row r="6470" spans="3:13" ht="22.5" customHeight="1">
      <c r="C6470" s="800">
        <v>43</v>
      </c>
      <c r="D6470" s="781" t="s">
        <v>3946</v>
      </c>
      <c r="E6470" s="803">
        <v>869000002627</v>
      </c>
      <c r="F6470" s="790" t="s">
        <v>3711</v>
      </c>
      <c r="G6470" s="817" t="s">
        <v>3772</v>
      </c>
      <c r="H6470" s="785" t="s">
        <v>3924</v>
      </c>
      <c r="I6470" s="804">
        <v>19999.919999999998</v>
      </c>
      <c r="J6470" s="804">
        <v>19999.919999999998</v>
      </c>
      <c r="K6470" s="785" t="s">
        <v>1710</v>
      </c>
      <c r="L6470" s="975">
        <v>0.48</v>
      </c>
      <c r="M6470" s="271"/>
    </row>
    <row r="6471" spans="3:13" ht="22.5" customHeight="1">
      <c r="C6471" s="800">
        <v>44</v>
      </c>
      <c r="D6471" s="781" t="s">
        <v>3946</v>
      </c>
      <c r="E6471" s="803">
        <v>869000003054</v>
      </c>
      <c r="F6471" s="790" t="s">
        <v>3773</v>
      </c>
      <c r="G6471" s="817" t="s">
        <v>3774</v>
      </c>
      <c r="H6471" s="785" t="s">
        <v>3924</v>
      </c>
      <c r="I6471" s="804">
        <v>74000</v>
      </c>
      <c r="J6471" s="804">
        <v>74000</v>
      </c>
      <c r="K6471" s="785" t="s">
        <v>1710</v>
      </c>
      <c r="L6471" s="975">
        <v>17.8</v>
      </c>
      <c r="M6471" s="271"/>
    </row>
    <row r="6472" spans="3:13" ht="22.5" customHeight="1">
      <c r="C6472" s="800">
        <v>45</v>
      </c>
      <c r="D6472" s="781" t="s">
        <v>3946</v>
      </c>
      <c r="E6472" s="803">
        <v>869000003056</v>
      </c>
      <c r="F6472" s="790" t="s">
        <v>3773</v>
      </c>
      <c r="G6472" s="817" t="s">
        <v>3775</v>
      </c>
      <c r="H6472" s="785" t="s">
        <v>3924</v>
      </c>
      <c r="I6472" s="804">
        <v>74000</v>
      </c>
      <c r="J6472" s="804">
        <v>74000</v>
      </c>
      <c r="K6472" s="785" t="s">
        <v>1710</v>
      </c>
      <c r="L6472" s="975">
        <v>17.8</v>
      </c>
      <c r="M6472" s="271"/>
    </row>
    <row r="6473" spans="3:13" ht="22.5" customHeight="1">
      <c r="C6473" s="800">
        <v>46</v>
      </c>
      <c r="D6473" s="781" t="s">
        <v>3946</v>
      </c>
      <c r="E6473" s="803">
        <v>869000003120</v>
      </c>
      <c r="F6473" s="790" t="s">
        <v>3733</v>
      </c>
      <c r="G6473" s="817" t="s">
        <v>3776</v>
      </c>
      <c r="H6473" s="785" t="s">
        <v>3924</v>
      </c>
      <c r="I6473" s="804">
        <v>1125200</v>
      </c>
      <c r="J6473" s="804">
        <v>1125200</v>
      </c>
      <c r="K6473" s="785" t="s">
        <v>1710</v>
      </c>
      <c r="L6473" s="975">
        <v>2000</v>
      </c>
      <c r="M6473" s="271"/>
    </row>
    <row r="6474" spans="3:13" ht="22.5" customHeight="1">
      <c r="C6474" s="800">
        <v>47</v>
      </c>
      <c r="D6474" s="781" t="s">
        <v>3946</v>
      </c>
      <c r="E6474" s="803">
        <v>869000003125</v>
      </c>
      <c r="F6474" s="790" t="s">
        <v>3777</v>
      </c>
      <c r="G6474" s="817" t="s">
        <v>3778</v>
      </c>
      <c r="H6474" s="785" t="s">
        <v>3924</v>
      </c>
      <c r="I6474" s="804">
        <v>40600</v>
      </c>
      <c r="J6474" s="804">
        <v>40600</v>
      </c>
      <c r="K6474" s="785" t="s">
        <v>1710</v>
      </c>
      <c r="L6474" s="975">
        <v>0.11</v>
      </c>
      <c r="M6474" s="271"/>
    </row>
    <row r="6475" spans="3:13" ht="22.5" customHeight="1">
      <c r="C6475" s="800">
        <v>48</v>
      </c>
      <c r="D6475" s="781" t="s">
        <v>3946</v>
      </c>
      <c r="E6475" s="803">
        <v>869000003127</v>
      </c>
      <c r="F6475" s="790" t="s">
        <v>3777</v>
      </c>
      <c r="G6475" s="817" t="s">
        <v>3779</v>
      </c>
      <c r="H6475" s="785" t="s">
        <v>3924</v>
      </c>
      <c r="I6475" s="804">
        <v>40600</v>
      </c>
      <c r="J6475" s="804">
        <v>40600</v>
      </c>
      <c r="K6475" s="785" t="s">
        <v>1710</v>
      </c>
      <c r="L6475" s="975">
        <v>0.11</v>
      </c>
      <c r="M6475" s="271"/>
    </row>
    <row r="6476" spans="3:13" ht="22.5" customHeight="1">
      <c r="C6476" s="800">
        <v>49</v>
      </c>
      <c r="D6476" s="781" t="s">
        <v>3946</v>
      </c>
      <c r="E6476" s="803">
        <v>869000003129</v>
      </c>
      <c r="F6476" s="790" t="s">
        <v>3777</v>
      </c>
      <c r="G6476" s="817" t="s">
        <v>3780</v>
      </c>
      <c r="H6476" s="785" t="s">
        <v>3924</v>
      </c>
      <c r="I6476" s="804">
        <v>40600</v>
      </c>
      <c r="J6476" s="804">
        <v>40600</v>
      </c>
      <c r="K6476" s="785" t="s">
        <v>1710</v>
      </c>
      <c r="L6476" s="975">
        <v>0.11</v>
      </c>
      <c r="M6476" s="271"/>
    </row>
    <row r="6477" spans="3:13" ht="22.5" customHeight="1">
      <c r="C6477" s="800">
        <v>50</v>
      </c>
      <c r="D6477" s="781" t="s">
        <v>3946</v>
      </c>
      <c r="E6477" s="803">
        <v>869000003130</v>
      </c>
      <c r="F6477" s="790" t="s">
        <v>3777</v>
      </c>
      <c r="G6477" s="817" t="s">
        <v>3781</v>
      </c>
      <c r="H6477" s="785" t="s">
        <v>3924</v>
      </c>
      <c r="I6477" s="804">
        <v>40600</v>
      </c>
      <c r="J6477" s="804">
        <v>40600</v>
      </c>
      <c r="K6477" s="785" t="s">
        <v>1710</v>
      </c>
      <c r="L6477" s="975">
        <v>0.11</v>
      </c>
      <c r="M6477" s="271"/>
    </row>
    <row r="6478" spans="3:13" ht="22.5" customHeight="1">
      <c r="C6478" s="800">
        <v>51</v>
      </c>
      <c r="D6478" s="781" t="s">
        <v>3946</v>
      </c>
      <c r="E6478" s="803">
        <v>869000003132</v>
      </c>
      <c r="F6478" s="790" t="s">
        <v>3782</v>
      </c>
      <c r="G6478" s="817" t="s">
        <v>3783</v>
      </c>
      <c r="H6478" s="785" t="s">
        <v>3924</v>
      </c>
      <c r="I6478" s="804">
        <v>139200</v>
      </c>
      <c r="J6478" s="804">
        <v>139200</v>
      </c>
      <c r="K6478" s="785" t="s">
        <v>1710</v>
      </c>
      <c r="L6478" s="975">
        <v>0.56000000000000005</v>
      </c>
      <c r="M6478" s="271"/>
    </row>
    <row r="6479" spans="3:13" ht="22.5" customHeight="1">
      <c r="C6479" s="800">
        <v>52</v>
      </c>
      <c r="D6479" s="781" t="s">
        <v>3946</v>
      </c>
      <c r="E6479" s="803">
        <v>869000005526</v>
      </c>
      <c r="F6479" s="790" t="s">
        <v>3784</v>
      </c>
      <c r="G6479" s="817" t="s">
        <v>3785</v>
      </c>
      <c r="H6479" s="785" t="s">
        <v>3924</v>
      </c>
      <c r="I6479" s="804">
        <v>19109</v>
      </c>
      <c r="J6479" s="804">
        <v>19109</v>
      </c>
      <c r="K6479" s="785" t="s">
        <v>1710</v>
      </c>
      <c r="L6479" s="975">
        <v>200</v>
      </c>
      <c r="M6479" s="271"/>
    </row>
    <row r="6480" spans="3:13" ht="22.5" customHeight="1">
      <c r="C6480" s="800">
        <v>53</v>
      </c>
      <c r="D6480" s="781" t="s">
        <v>3946</v>
      </c>
      <c r="E6480" s="803">
        <v>869000005527</v>
      </c>
      <c r="F6480" s="790" t="s">
        <v>3784</v>
      </c>
      <c r="G6480" s="817" t="s">
        <v>3786</v>
      </c>
      <c r="H6480" s="785" t="s">
        <v>3924</v>
      </c>
      <c r="I6480" s="804">
        <v>19109</v>
      </c>
      <c r="J6480" s="804">
        <v>19109</v>
      </c>
      <c r="K6480" s="785" t="s">
        <v>1710</v>
      </c>
      <c r="L6480" s="975">
        <v>200</v>
      </c>
      <c r="M6480" s="271"/>
    </row>
    <row r="6481" spans="3:13" ht="22.5" customHeight="1">
      <c r="C6481" s="800">
        <v>54</v>
      </c>
      <c r="D6481" s="781" t="s">
        <v>3946</v>
      </c>
      <c r="E6481" s="790" t="s">
        <v>3955</v>
      </c>
      <c r="F6481" s="786" t="s">
        <v>3711</v>
      </c>
      <c r="G6481" s="817" t="s">
        <v>3712</v>
      </c>
      <c r="H6481" s="785" t="s">
        <v>3924</v>
      </c>
      <c r="I6481" s="974">
        <v>19999.919999999998</v>
      </c>
      <c r="J6481" s="974">
        <v>19999.919999999998</v>
      </c>
      <c r="K6481" s="785" t="s">
        <v>1710</v>
      </c>
      <c r="L6481" s="785">
        <v>0.5</v>
      </c>
      <c r="M6481" s="271"/>
    </row>
    <row r="6482" spans="3:13" ht="22.5" customHeight="1">
      <c r="C6482" s="800">
        <v>55</v>
      </c>
      <c r="D6482" s="781" t="s">
        <v>3946</v>
      </c>
      <c r="E6482" s="790" t="s">
        <v>3956</v>
      </c>
      <c r="F6482" s="790" t="s">
        <v>3699</v>
      </c>
      <c r="G6482" s="817" t="s">
        <v>3700</v>
      </c>
      <c r="H6482" s="785" t="s">
        <v>3924</v>
      </c>
      <c r="I6482" s="977">
        <v>568400</v>
      </c>
      <c r="J6482" s="977">
        <v>568400</v>
      </c>
      <c r="K6482" s="785" t="s">
        <v>1710</v>
      </c>
      <c r="L6482" s="973">
        <v>360</v>
      </c>
      <c r="M6482" s="271"/>
    </row>
    <row r="6483" spans="3:13" ht="22.5" customHeight="1">
      <c r="C6483" s="800">
        <v>56</v>
      </c>
      <c r="D6483" s="781" t="s">
        <v>3946</v>
      </c>
      <c r="E6483" s="790" t="s">
        <v>3957</v>
      </c>
      <c r="F6483" s="790" t="s">
        <v>3699</v>
      </c>
      <c r="G6483" s="817" t="s">
        <v>3701</v>
      </c>
      <c r="H6483" s="785" t="s">
        <v>3924</v>
      </c>
      <c r="I6483" s="974">
        <v>568400</v>
      </c>
      <c r="J6483" s="974">
        <v>568400</v>
      </c>
      <c r="K6483" s="785" t="s">
        <v>1710</v>
      </c>
      <c r="L6483" s="973">
        <v>360</v>
      </c>
      <c r="M6483" s="271"/>
    </row>
    <row r="6484" spans="3:13" ht="22.5" customHeight="1">
      <c r="C6484" s="791">
        <v>2</v>
      </c>
      <c r="D6484" s="781" t="s">
        <v>3946</v>
      </c>
      <c r="E6484" s="792">
        <v>869000003936</v>
      </c>
      <c r="F6484" s="791" t="s">
        <v>3722</v>
      </c>
      <c r="G6484" s="819" t="s">
        <v>3723</v>
      </c>
      <c r="H6484" s="781" t="s">
        <v>3924</v>
      </c>
      <c r="I6484" s="793">
        <v>80000</v>
      </c>
      <c r="J6484" s="793">
        <v>80000</v>
      </c>
      <c r="K6484" s="781" t="s">
        <v>1712</v>
      </c>
      <c r="L6484" s="971">
        <v>19.399999999999999</v>
      </c>
      <c r="M6484" s="271"/>
    </row>
    <row r="6485" spans="3:13" ht="22.5" customHeight="1">
      <c r="C6485" s="791">
        <v>3</v>
      </c>
      <c r="D6485" s="781" t="s">
        <v>3946</v>
      </c>
      <c r="E6485" s="792">
        <v>869000003938</v>
      </c>
      <c r="F6485" s="791" t="s">
        <v>3722</v>
      </c>
      <c r="G6485" s="819" t="s">
        <v>3724</v>
      </c>
      <c r="H6485" s="781" t="s">
        <v>3924</v>
      </c>
      <c r="I6485" s="793">
        <v>80000</v>
      </c>
      <c r="J6485" s="793">
        <v>80000</v>
      </c>
      <c r="K6485" s="781" t="s">
        <v>1712</v>
      </c>
      <c r="L6485" s="971">
        <v>19.399999999999999</v>
      </c>
      <c r="M6485" s="271"/>
    </row>
    <row r="6486" spans="3:13" ht="22.5" customHeight="1">
      <c r="C6486" s="805">
        <v>4</v>
      </c>
      <c r="D6486" s="781" t="s">
        <v>3946</v>
      </c>
      <c r="E6486" s="796">
        <v>869000004319</v>
      </c>
      <c r="F6486" s="791" t="s">
        <v>3722</v>
      </c>
      <c r="G6486" s="820" t="s">
        <v>3725</v>
      </c>
      <c r="H6486" s="781" t="s">
        <v>3924</v>
      </c>
      <c r="I6486" s="797">
        <v>80000</v>
      </c>
      <c r="J6486" s="797">
        <v>80000</v>
      </c>
      <c r="K6486" s="781" t="s">
        <v>1712</v>
      </c>
      <c r="L6486" s="972">
        <v>19.399999999999999</v>
      </c>
      <c r="M6486" s="271"/>
    </row>
    <row r="6487" spans="3:13" ht="22.5" customHeight="1">
      <c r="C6487" s="800">
        <v>1</v>
      </c>
      <c r="D6487" s="781" t="s">
        <v>3946</v>
      </c>
      <c r="E6487" s="790" t="s">
        <v>3958</v>
      </c>
      <c r="F6487" s="786" t="s">
        <v>3666</v>
      </c>
      <c r="G6487" s="817" t="s">
        <v>3667</v>
      </c>
      <c r="H6487" s="785" t="s">
        <v>3924</v>
      </c>
      <c r="I6487" s="977">
        <v>41414.74</v>
      </c>
      <c r="J6487" s="977">
        <v>41414.74</v>
      </c>
      <c r="K6487" s="785" t="s">
        <v>1711</v>
      </c>
      <c r="L6487" s="973">
        <v>0.9</v>
      </c>
      <c r="M6487" s="271"/>
    </row>
    <row r="6488" spans="3:13" ht="22.5" customHeight="1">
      <c r="C6488" s="800">
        <v>1</v>
      </c>
      <c r="D6488" s="781" t="s">
        <v>3946</v>
      </c>
      <c r="E6488" s="803">
        <v>166500006957</v>
      </c>
      <c r="F6488" s="790" t="s">
        <v>3629</v>
      </c>
      <c r="G6488" s="806" t="s">
        <v>3630</v>
      </c>
      <c r="H6488" s="785" t="s">
        <v>3924</v>
      </c>
      <c r="I6488" s="804">
        <v>1830000</v>
      </c>
      <c r="J6488" s="974">
        <v>1128500</v>
      </c>
      <c r="K6488" s="785" t="s">
        <v>2328</v>
      </c>
      <c r="L6488" s="975">
        <v>43.3</v>
      </c>
      <c r="M6488" s="271"/>
    </row>
    <row r="6489" spans="3:13" ht="22.5" customHeight="1">
      <c r="C6489" s="800">
        <v>2</v>
      </c>
      <c r="D6489" s="781" t="s">
        <v>3946</v>
      </c>
      <c r="E6489" s="803">
        <v>166500006958</v>
      </c>
      <c r="F6489" s="790" t="s">
        <v>3629</v>
      </c>
      <c r="G6489" s="806" t="s">
        <v>3631</v>
      </c>
      <c r="H6489" s="785" t="s">
        <v>3924</v>
      </c>
      <c r="I6489" s="804">
        <v>1830000</v>
      </c>
      <c r="J6489" s="974">
        <v>1128500</v>
      </c>
      <c r="K6489" s="785" t="s">
        <v>2328</v>
      </c>
      <c r="L6489" s="975">
        <v>43.3</v>
      </c>
      <c r="M6489" s="271"/>
    </row>
    <row r="6490" spans="3:13" ht="22.5" customHeight="1">
      <c r="C6490" s="800">
        <v>3</v>
      </c>
      <c r="D6490" s="781" t="s">
        <v>3946</v>
      </c>
      <c r="E6490" s="803">
        <v>166500006959</v>
      </c>
      <c r="F6490" s="790" t="s">
        <v>3629</v>
      </c>
      <c r="G6490" s="806" t="s">
        <v>3632</v>
      </c>
      <c r="H6490" s="785" t="s">
        <v>3924</v>
      </c>
      <c r="I6490" s="804">
        <v>1830000</v>
      </c>
      <c r="J6490" s="974">
        <v>1128500</v>
      </c>
      <c r="K6490" s="785" t="s">
        <v>2328</v>
      </c>
      <c r="L6490" s="975">
        <v>43.3</v>
      </c>
      <c r="M6490" s="271"/>
    </row>
    <row r="6491" spans="3:13" ht="22.5" customHeight="1">
      <c r="C6491" s="800">
        <v>4</v>
      </c>
      <c r="D6491" s="781" t="s">
        <v>3946</v>
      </c>
      <c r="E6491" s="803">
        <v>869000001648</v>
      </c>
      <c r="F6491" s="790" t="s">
        <v>3633</v>
      </c>
      <c r="G6491" s="806" t="s">
        <v>3634</v>
      </c>
      <c r="H6491" s="785" t="s">
        <v>3924</v>
      </c>
      <c r="I6491" s="804">
        <v>1160000</v>
      </c>
      <c r="J6491" s="804">
        <v>1160000</v>
      </c>
      <c r="K6491" s="785" t="s">
        <v>2328</v>
      </c>
      <c r="L6491" s="975">
        <v>55</v>
      </c>
      <c r="M6491" s="271"/>
    </row>
    <row r="6492" spans="3:13" ht="22.5" customHeight="1">
      <c r="C6492" s="800">
        <v>5</v>
      </c>
      <c r="D6492" s="781" t="s">
        <v>3946</v>
      </c>
      <c r="E6492" s="803">
        <v>869000003905</v>
      </c>
      <c r="F6492" s="790" t="s">
        <v>3635</v>
      </c>
      <c r="G6492" s="806" t="s">
        <v>3636</v>
      </c>
      <c r="H6492" s="785" t="s">
        <v>3924</v>
      </c>
      <c r="I6492" s="804">
        <v>1160000</v>
      </c>
      <c r="J6492" s="804">
        <v>1160000</v>
      </c>
      <c r="K6492" s="785" t="s">
        <v>2328</v>
      </c>
      <c r="L6492" s="975">
        <v>60</v>
      </c>
      <c r="M6492" s="271"/>
    </row>
    <row r="6493" spans="3:13" ht="22.5" customHeight="1">
      <c r="C6493" s="800">
        <v>6</v>
      </c>
      <c r="D6493" s="781" t="s">
        <v>3946</v>
      </c>
      <c r="E6493" s="803">
        <v>869000003907</v>
      </c>
      <c r="F6493" s="790" t="s">
        <v>3635</v>
      </c>
      <c r="G6493" s="806" t="s">
        <v>3637</v>
      </c>
      <c r="H6493" s="785" t="s">
        <v>3924</v>
      </c>
      <c r="I6493" s="804">
        <v>1160000</v>
      </c>
      <c r="J6493" s="804">
        <v>1160000</v>
      </c>
      <c r="K6493" s="785" t="s">
        <v>2328</v>
      </c>
      <c r="L6493" s="975">
        <v>60</v>
      </c>
      <c r="M6493" s="271"/>
    </row>
    <row r="6494" spans="3:13" ht="22.5" customHeight="1">
      <c r="C6494" s="800">
        <v>7</v>
      </c>
      <c r="D6494" s="781" t="s">
        <v>3946</v>
      </c>
      <c r="E6494" s="803">
        <v>869000004166</v>
      </c>
      <c r="F6494" s="790" t="s">
        <v>3633</v>
      </c>
      <c r="G6494" s="806" t="s">
        <v>3638</v>
      </c>
      <c r="H6494" s="785" t="s">
        <v>3924</v>
      </c>
      <c r="I6494" s="804">
        <v>1160000</v>
      </c>
      <c r="J6494" s="804">
        <v>1160000</v>
      </c>
      <c r="K6494" s="785" t="s">
        <v>2328</v>
      </c>
      <c r="L6494" s="975">
        <v>60</v>
      </c>
      <c r="M6494" s="271"/>
    </row>
    <row r="6495" spans="3:13" ht="22.5" customHeight="1">
      <c r="C6495" s="800">
        <v>8</v>
      </c>
      <c r="D6495" s="781" t="s">
        <v>3946</v>
      </c>
      <c r="E6495" s="803">
        <v>869000004167</v>
      </c>
      <c r="F6495" s="790" t="s">
        <v>3633</v>
      </c>
      <c r="G6495" s="806" t="s">
        <v>3639</v>
      </c>
      <c r="H6495" s="785" t="s">
        <v>3924</v>
      </c>
      <c r="I6495" s="804">
        <v>1160000</v>
      </c>
      <c r="J6495" s="804">
        <v>1160000</v>
      </c>
      <c r="K6495" s="785" t="s">
        <v>2328</v>
      </c>
      <c r="L6495" s="975">
        <v>60</v>
      </c>
      <c r="M6495" s="271"/>
    </row>
    <row r="6496" spans="3:13" ht="22.5" customHeight="1">
      <c r="C6496" s="800">
        <v>9</v>
      </c>
      <c r="D6496" s="781" t="s">
        <v>3946</v>
      </c>
      <c r="E6496" s="803">
        <v>166500002733</v>
      </c>
      <c r="F6496" s="790" t="s">
        <v>3625</v>
      </c>
      <c r="G6496" s="806" t="s">
        <v>3959</v>
      </c>
      <c r="H6496" s="785" t="s">
        <v>3924</v>
      </c>
      <c r="I6496" s="804">
        <v>1999000</v>
      </c>
      <c r="J6496" s="804">
        <v>949525</v>
      </c>
      <c r="K6496" s="785" t="s">
        <v>2328</v>
      </c>
      <c r="L6496" s="975">
        <v>60</v>
      </c>
      <c r="M6496" s="271"/>
    </row>
    <row r="6497" spans="3:13" ht="22.5" customHeight="1">
      <c r="C6497" s="800">
        <v>10</v>
      </c>
      <c r="D6497" s="781" t="s">
        <v>3946</v>
      </c>
      <c r="E6497" s="803">
        <v>869000005515</v>
      </c>
      <c r="F6497" s="790" t="s">
        <v>3640</v>
      </c>
      <c r="G6497" s="806" t="s">
        <v>3641</v>
      </c>
      <c r="H6497" s="785" t="s">
        <v>3924</v>
      </c>
      <c r="I6497" s="804">
        <v>41250</v>
      </c>
      <c r="J6497" s="804">
        <v>41250</v>
      </c>
      <c r="K6497" s="785" t="s">
        <v>2328</v>
      </c>
      <c r="L6497" s="975">
        <v>0.1</v>
      </c>
      <c r="M6497" s="271"/>
    </row>
    <row r="6498" spans="3:13" ht="22.5" customHeight="1">
      <c r="C6498" s="800">
        <v>11</v>
      </c>
      <c r="D6498" s="781" t="s">
        <v>3946</v>
      </c>
      <c r="E6498" s="803">
        <v>869000005516</v>
      </c>
      <c r="F6498" s="790" t="s">
        <v>3642</v>
      </c>
      <c r="G6498" s="806" t="s">
        <v>3643</v>
      </c>
      <c r="H6498" s="785" t="s">
        <v>3924</v>
      </c>
      <c r="I6498" s="804">
        <v>100000</v>
      </c>
      <c r="J6498" s="804">
        <v>100000</v>
      </c>
      <c r="K6498" s="785" t="s">
        <v>2328</v>
      </c>
      <c r="L6498" s="975">
        <v>0.2</v>
      </c>
      <c r="M6498" s="271"/>
    </row>
    <row r="6499" spans="3:13" ht="22.5" customHeight="1">
      <c r="C6499" s="800">
        <v>12</v>
      </c>
      <c r="D6499" s="781" t="s">
        <v>3946</v>
      </c>
      <c r="E6499" s="803">
        <v>869000005517</v>
      </c>
      <c r="F6499" s="790" t="s">
        <v>3642</v>
      </c>
      <c r="G6499" s="806" t="s">
        <v>3644</v>
      </c>
      <c r="H6499" s="785" t="s">
        <v>3924</v>
      </c>
      <c r="I6499" s="804">
        <v>100000</v>
      </c>
      <c r="J6499" s="804">
        <v>100000</v>
      </c>
      <c r="K6499" s="785" t="s">
        <v>2328</v>
      </c>
      <c r="L6499" s="975">
        <v>0.2</v>
      </c>
      <c r="M6499" s="271"/>
    </row>
    <row r="6500" spans="3:13" ht="22.5" customHeight="1">
      <c r="C6500" s="800">
        <v>13</v>
      </c>
      <c r="D6500" s="781" t="s">
        <v>3946</v>
      </c>
      <c r="E6500" s="803">
        <v>869000005518</v>
      </c>
      <c r="F6500" s="790" t="s">
        <v>3642</v>
      </c>
      <c r="G6500" s="806" t="s">
        <v>3645</v>
      </c>
      <c r="H6500" s="785" t="s">
        <v>3924</v>
      </c>
      <c r="I6500" s="804">
        <v>100000</v>
      </c>
      <c r="J6500" s="804">
        <v>100000</v>
      </c>
      <c r="K6500" s="785" t="s">
        <v>2328</v>
      </c>
      <c r="L6500" s="975">
        <v>0.2</v>
      </c>
      <c r="M6500" s="271"/>
    </row>
    <row r="6501" spans="3:13" ht="22.5" customHeight="1">
      <c r="C6501" s="800">
        <v>14</v>
      </c>
      <c r="D6501" s="781" t="s">
        <v>3946</v>
      </c>
      <c r="E6501" s="803">
        <v>869000005519</v>
      </c>
      <c r="F6501" s="790" t="s">
        <v>3642</v>
      </c>
      <c r="G6501" s="806" t="s">
        <v>3646</v>
      </c>
      <c r="H6501" s="785" t="s">
        <v>3924</v>
      </c>
      <c r="I6501" s="804">
        <v>100000</v>
      </c>
      <c r="J6501" s="804">
        <v>100000</v>
      </c>
      <c r="K6501" s="785" t="s">
        <v>2328</v>
      </c>
      <c r="L6501" s="975">
        <v>0.2</v>
      </c>
      <c r="M6501" s="271"/>
    </row>
    <row r="6502" spans="3:13" ht="22.5" customHeight="1">
      <c r="C6502" s="800">
        <v>15</v>
      </c>
      <c r="D6502" s="781" t="s">
        <v>3946</v>
      </c>
      <c r="E6502" s="803">
        <v>869000005520</v>
      </c>
      <c r="F6502" s="790" t="s">
        <v>3647</v>
      </c>
      <c r="G6502" s="806" t="s">
        <v>3648</v>
      </c>
      <c r="H6502" s="785" t="s">
        <v>3924</v>
      </c>
      <c r="I6502" s="804">
        <v>120000</v>
      </c>
      <c r="J6502" s="804">
        <v>120000</v>
      </c>
      <c r="K6502" s="785" t="s">
        <v>2328</v>
      </c>
      <c r="L6502" s="975">
        <v>0.2</v>
      </c>
      <c r="M6502" s="271"/>
    </row>
    <row r="6503" spans="3:13" ht="22.5" customHeight="1">
      <c r="C6503" s="800">
        <v>16</v>
      </c>
      <c r="D6503" s="781" t="s">
        <v>3946</v>
      </c>
      <c r="E6503" s="803">
        <v>869000005521</v>
      </c>
      <c r="F6503" s="790" t="s">
        <v>3647</v>
      </c>
      <c r="G6503" s="806" t="s">
        <v>3649</v>
      </c>
      <c r="H6503" s="785" t="s">
        <v>3924</v>
      </c>
      <c r="I6503" s="804">
        <v>120000</v>
      </c>
      <c r="J6503" s="804">
        <v>120000</v>
      </c>
      <c r="K6503" s="785" t="s">
        <v>2328</v>
      </c>
      <c r="L6503" s="975">
        <v>0.2</v>
      </c>
      <c r="M6503" s="271"/>
    </row>
    <row r="6504" spans="3:13" ht="22.5" customHeight="1">
      <c r="C6504" s="800">
        <v>17</v>
      </c>
      <c r="D6504" s="781" t="s">
        <v>3946</v>
      </c>
      <c r="E6504" s="803">
        <v>869000005522</v>
      </c>
      <c r="F6504" s="790" t="s">
        <v>3647</v>
      </c>
      <c r="G6504" s="806" t="s">
        <v>3650</v>
      </c>
      <c r="H6504" s="785" t="s">
        <v>3924</v>
      </c>
      <c r="I6504" s="804">
        <v>120000</v>
      </c>
      <c r="J6504" s="804">
        <v>120000</v>
      </c>
      <c r="K6504" s="785" t="s">
        <v>2328</v>
      </c>
      <c r="L6504" s="975">
        <v>0.2</v>
      </c>
      <c r="M6504" s="271"/>
    </row>
    <row r="6505" spans="3:13" ht="22.5" customHeight="1">
      <c r="C6505" s="800">
        <v>18</v>
      </c>
      <c r="D6505" s="781" t="s">
        <v>3946</v>
      </c>
      <c r="E6505" s="803">
        <v>869000005523</v>
      </c>
      <c r="F6505" s="790" t="s">
        <v>3647</v>
      </c>
      <c r="G6505" s="806" t="s">
        <v>3651</v>
      </c>
      <c r="H6505" s="785" t="s">
        <v>3924</v>
      </c>
      <c r="I6505" s="804">
        <v>120000</v>
      </c>
      <c r="J6505" s="804">
        <v>120000</v>
      </c>
      <c r="K6505" s="785" t="s">
        <v>2328</v>
      </c>
      <c r="L6505" s="975">
        <v>0.2</v>
      </c>
      <c r="M6505" s="271"/>
    </row>
    <row r="6506" spans="3:13" ht="22.5" customHeight="1">
      <c r="C6506" s="800">
        <v>19</v>
      </c>
      <c r="D6506" s="781" t="s">
        <v>3946</v>
      </c>
      <c r="E6506" s="803">
        <v>869000005524</v>
      </c>
      <c r="F6506" s="790" t="s">
        <v>3647</v>
      </c>
      <c r="G6506" s="806" t="s">
        <v>3652</v>
      </c>
      <c r="H6506" s="785" t="s">
        <v>3924</v>
      </c>
      <c r="I6506" s="804">
        <v>120000</v>
      </c>
      <c r="J6506" s="804">
        <v>120000</v>
      </c>
      <c r="K6506" s="785" t="s">
        <v>2328</v>
      </c>
      <c r="L6506" s="975">
        <v>0.2</v>
      </c>
      <c r="M6506" s="271"/>
    </row>
    <row r="6507" spans="3:13" ht="22.5" customHeight="1">
      <c r="C6507" s="800">
        <v>20</v>
      </c>
      <c r="D6507" s="781" t="s">
        <v>3946</v>
      </c>
      <c r="E6507" s="803">
        <v>869000005525</v>
      </c>
      <c r="F6507" s="790" t="s">
        <v>3653</v>
      </c>
      <c r="G6507" s="806" t="s">
        <v>3654</v>
      </c>
      <c r="H6507" s="785" t="s">
        <v>3924</v>
      </c>
      <c r="I6507" s="804">
        <v>41250</v>
      </c>
      <c r="J6507" s="804">
        <v>41250</v>
      </c>
      <c r="K6507" s="785" t="s">
        <v>2328</v>
      </c>
      <c r="L6507" s="975">
        <v>0.5</v>
      </c>
      <c r="M6507" s="271"/>
    </row>
    <row r="6508" spans="3:13" ht="22.5" customHeight="1">
      <c r="C6508" s="800">
        <v>21</v>
      </c>
      <c r="D6508" s="781" t="s">
        <v>3946</v>
      </c>
      <c r="E6508" s="790" t="s">
        <v>3960</v>
      </c>
      <c r="F6508" s="786" t="s">
        <v>3627</v>
      </c>
      <c r="G6508" s="786" t="s">
        <v>3628</v>
      </c>
      <c r="H6508" s="785" t="s">
        <v>3924</v>
      </c>
      <c r="I6508" s="977">
        <v>1999000</v>
      </c>
      <c r="J6508" s="977">
        <v>949525</v>
      </c>
      <c r="K6508" s="785" t="s">
        <v>2328</v>
      </c>
      <c r="L6508" s="973">
        <v>60</v>
      </c>
      <c r="M6508" s="271"/>
    </row>
    <row r="6509" spans="3:13" ht="22.5" customHeight="1">
      <c r="C6509" s="791">
        <v>1</v>
      </c>
      <c r="D6509" s="781" t="s">
        <v>3871</v>
      </c>
      <c r="E6509" s="792">
        <v>166500005236</v>
      </c>
      <c r="F6509" s="791" t="s">
        <v>3900</v>
      </c>
      <c r="G6509" s="816" t="s">
        <v>3901</v>
      </c>
      <c r="H6509" s="781" t="s">
        <v>3924</v>
      </c>
      <c r="I6509" s="798" t="s">
        <v>3934</v>
      </c>
      <c r="J6509" s="807">
        <v>43728.480000000003</v>
      </c>
      <c r="K6509" s="781" t="s">
        <v>1707</v>
      </c>
      <c r="L6509" s="971">
        <v>25</v>
      </c>
      <c r="M6509" s="271"/>
    </row>
    <row r="6510" spans="3:13" ht="22.5" customHeight="1">
      <c r="C6510" s="791">
        <v>1</v>
      </c>
      <c r="D6510" s="781" t="s">
        <v>3871</v>
      </c>
      <c r="E6510" s="792">
        <v>869000004005</v>
      </c>
      <c r="F6510" s="790" t="s">
        <v>3874</v>
      </c>
      <c r="G6510" s="808" t="s">
        <v>3875</v>
      </c>
      <c r="H6510" s="781" t="s">
        <v>3924</v>
      </c>
      <c r="I6510" s="807">
        <v>246.49600000000001</v>
      </c>
      <c r="J6510" s="807">
        <v>296496</v>
      </c>
      <c r="K6510" s="781" t="s">
        <v>1709</v>
      </c>
      <c r="L6510" s="971">
        <v>11</v>
      </c>
      <c r="M6510" s="271"/>
    </row>
    <row r="6511" spans="3:13" ht="22.5" customHeight="1">
      <c r="C6511" s="791">
        <v>2</v>
      </c>
      <c r="D6511" s="781" t="s">
        <v>3871</v>
      </c>
      <c r="E6511" s="792">
        <v>869000004009</v>
      </c>
      <c r="F6511" s="790" t="s">
        <v>3874</v>
      </c>
      <c r="G6511" s="808" t="s">
        <v>3876</v>
      </c>
      <c r="H6511" s="781" t="s">
        <v>3924</v>
      </c>
      <c r="I6511" s="807">
        <v>296496</v>
      </c>
      <c r="J6511" s="807">
        <v>296496</v>
      </c>
      <c r="K6511" s="781" t="s">
        <v>1709</v>
      </c>
      <c r="L6511" s="971">
        <v>11</v>
      </c>
      <c r="M6511" s="271"/>
    </row>
    <row r="6512" spans="3:13" ht="22.5" customHeight="1">
      <c r="C6512" s="791">
        <v>3</v>
      </c>
      <c r="D6512" s="781" t="s">
        <v>3871</v>
      </c>
      <c r="E6512" s="792">
        <v>869000005483</v>
      </c>
      <c r="F6512" s="790" t="s">
        <v>1736</v>
      </c>
      <c r="G6512" s="808" t="s">
        <v>3877</v>
      </c>
      <c r="H6512" s="781" t="s">
        <v>3924</v>
      </c>
      <c r="I6512" s="807">
        <v>216747.39</v>
      </c>
      <c r="J6512" s="807">
        <v>216747.39</v>
      </c>
      <c r="K6512" s="781" t="s">
        <v>1709</v>
      </c>
      <c r="L6512" s="971">
        <v>5.3</v>
      </c>
      <c r="M6512" s="271"/>
    </row>
    <row r="6513" spans="3:20" ht="22.5" customHeight="1">
      <c r="C6513" s="791">
        <v>4</v>
      </c>
      <c r="D6513" s="781" t="s">
        <v>3871</v>
      </c>
      <c r="E6513" s="792">
        <v>869000005484</v>
      </c>
      <c r="F6513" s="790" t="s">
        <v>3878</v>
      </c>
      <c r="G6513" s="808" t="s">
        <v>3879</v>
      </c>
      <c r="H6513" s="781" t="s">
        <v>3924</v>
      </c>
      <c r="I6513" s="807">
        <v>144671.91</v>
      </c>
      <c r="J6513" s="807">
        <v>144671.91</v>
      </c>
      <c r="K6513" s="781" t="s">
        <v>1709</v>
      </c>
      <c r="L6513" s="971">
        <v>4.8</v>
      </c>
      <c r="M6513" s="271"/>
    </row>
    <row r="6514" spans="3:20" s="780" customFormat="1" ht="22.5" customHeight="1">
      <c r="C6514" s="791">
        <v>5</v>
      </c>
      <c r="D6514" s="781" t="s">
        <v>3871</v>
      </c>
      <c r="E6514" s="792">
        <v>869000102950</v>
      </c>
      <c r="F6514" s="790" t="s">
        <v>1733</v>
      </c>
      <c r="G6514" s="808" t="s">
        <v>3880</v>
      </c>
      <c r="H6514" s="781" t="s">
        <v>3924</v>
      </c>
      <c r="I6514" s="807">
        <v>96570.52</v>
      </c>
      <c r="J6514" s="807">
        <v>96570.52</v>
      </c>
      <c r="K6514" s="781" t="s">
        <v>1709</v>
      </c>
      <c r="L6514" s="971">
        <v>15</v>
      </c>
      <c r="P6514" s="2"/>
      <c r="Q6514" s="2"/>
      <c r="R6514" s="2"/>
      <c r="S6514" s="2"/>
      <c r="T6514" s="2"/>
    </row>
    <row r="6515" spans="3:20" ht="14.4" customHeight="1">
      <c r="C6515" s="791">
        <v>6</v>
      </c>
      <c r="D6515" s="781" t="s">
        <v>3871</v>
      </c>
      <c r="E6515" s="792">
        <v>869000102951</v>
      </c>
      <c r="F6515" s="790" t="s">
        <v>1733</v>
      </c>
      <c r="G6515" s="808" t="s">
        <v>3881</v>
      </c>
      <c r="H6515" s="781" t="s">
        <v>3924</v>
      </c>
      <c r="I6515" s="807">
        <v>96570.52</v>
      </c>
      <c r="J6515" s="807">
        <v>96570.52</v>
      </c>
      <c r="K6515" s="781" t="s">
        <v>1709</v>
      </c>
      <c r="L6515" s="971">
        <v>15</v>
      </c>
      <c r="M6515" s="271"/>
    </row>
    <row r="6516" spans="3:20" ht="13.95" customHeight="1">
      <c r="C6516" s="791">
        <v>7</v>
      </c>
      <c r="D6516" s="781" t="s">
        <v>3871</v>
      </c>
      <c r="E6516" s="792">
        <v>869000102952</v>
      </c>
      <c r="F6516" s="790" t="s">
        <v>1733</v>
      </c>
      <c r="G6516" s="808" t="s">
        <v>3882</v>
      </c>
      <c r="H6516" s="781" t="s">
        <v>3924</v>
      </c>
      <c r="I6516" s="807">
        <v>96570.52</v>
      </c>
      <c r="J6516" s="807">
        <v>96570.52</v>
      </c>
      <c r="K6516" s="781" t="s">
        <v>1709</v>
      </c>
      <c r="L6516" s="971">
        <v>15</v>
      </c>
      <c r="M6516" s="271"/>
    </row>
    <row r="6517" spans="3:20" ht="30.75" customHeight="1">
      <c r="C6517" s="791">
        <v>8</v>
      </c>
      <c r="D6517" s="781" t="s">
        <v>3871</v>
      </c>
      <c r="E6517" s="792">
        <v>869000102953</v>
      </c>
      <c r="F6517" s="790" t="s">
        <v>1733</v>
      </c>
      <c r="G6517" s="808" t="s">
        <v>3883</v>
      </c>
      <c r="H6517" s="781" t="s">
        <v>3924</v>
      </c>
      <c r="I6517" s="807">
        <v>96570.52</v>
      </c>
      <c r="J6517" s="807">
        <v>96570.52</v>
      </c>
      <c r="K6517" s="781" t="s">
        <v>1709</v>
      </c>
      <c r="L6517" s="971">
        <v>15</v>
      </c>
      <c r="M6517" s="271"/>
    </row>
    <row r="6518" spans="3:20" ht="13.95" customHeight="1">
      <c r="C6518" s="791">
        <v>9</v>
      </c>
      <c r="D6518" s="781" t="s">
        <v>3871</v>
      </c>
      <c r="E6518" s="792">
        <v>869000102954</v>
      </c>
      <c r="F6518" s="790" t="s">
        <v>1733</v>
      </c>
      <c r="G6518" s="808" t="s">
        <v>3884</v>
      </c>
      <c r="H6518" s="781" t="s">
        <v>3924</v>
      </c>
      <c r="I6518" s="807">
        <v>96570.52</v>
      </c>
      <c r="J6518" s="807">
        <v>96570.52</v>
      </c>
      <c r="K6518" s="781" t="s">
        <v>1709</v>
      </c>
      <c r="L6518" s="971">
        <v>15</v>
      </c>
      <c r="M6518" s="271"/>
    </row>
    <row r="6519" spans="3:20" ht="13.95" customHeight="1">
      <c r="C6519" s="791">
        <v>10</v>
      </c>
      <c r="D6519" s="781" t="s">
        <v>3871</v>
      </c>
      <c r="E6519" s="792">
        <v>869000102955</v>
      </c>
      <c r="F6519" s="790" t="s">
        <v>1733</v>
      </c>
      <c r="G6519" s="808" t="s">
        <v>3885</v>
      </c>
      <c r="H6519" s="781" t="s">
        <v>3924</v>
      </c>
      <c r="I6519" s="807">
        <v>96570.52</v>
      </c>
      <c r="J6519" s="807">
        <v>96570.52</v>
      </c>
      <c r="K6519" s="781" t="s">
        <v>1709</v>
      </c>
      <c r="L6519" s="971">
        <v>15</v>
      </c>
      <c r="M6519" s="271"/>
    </row>
    <row r="6520" spans="3:20" ht="13.95" customHeight="1">
      <c r="C6520" s="791">
        <v>11</v>
      </c>
      <c r="D6520" s="781" t="s">
        <v>3871</v>
      </c>
      <c r="E6520" s="792">
        <v>869000102973</v>
      </c>
      <c r="F6520" s="790" t="s">
        <v>3439</v>
      </c>
      <c r="G6520" s="808" t="s">
        <v>3886</v>
      </c>
      <c r="H6520" s="781" t="s">
        <v>3924</v>
      </c>
      <c r="I6520" s="807">
        <v>349996.98</v>
      </c>
      <c r="J6520" s="807">
        <v>349996.98</v>
      </c>
      <c r="K6520" s="781" t="s">
        <v>1709</v>
      </c>
      <c r="L6520" s="971">
        <v>40</v>
      </c>
      <c r="M6520" s="271"/>
    </row>
    <row r="6521" spans="3:20" s="780" customFormat="1" ht="13.95" customHeight="1">
      <c r="C6521" s="791">
        <v>12</v>
      </c>
      <c r="D6521" s="781" t="s">
        <v>3871</v>
      </c>
      <c r="E6521" s="792">
        <v>869000102974</v>
      </c>
      <c r="F6521" s="790" t="s">
        <v>3439</v>
      </c>
      <c r="G6521" s="808" t="s">
        <v>3887</v>
      </c>
      <c r="H6521" s="781" t="s">
        <v>3924</v>
      </c>
      <c r="I6521" s="807">
        <v>349996.98</v>
      </c>
      <c r="J6521" s="807">
        <v>349996.98</v>
      </c>
      <c r="K6521" s="781" t="s">
        <v>1709</v>
      </c>
      <c r="L6521" s="971">
        <v>40</v>
      </c>
      <c r="P6521" s="2"/>
      <c r="Q6521" s="2"/>
      <c r="R6521" s="2"/>
      <c r="S6521" s="2"/>
      <c r="T6521" s="2"/>
    </row>
    <row r="6522" spans="3:20" ht="13.95" customHeight="1">
      <c r="C6522" s="791">
        <v>13</v>
      </c>
      <c r="D6522" s="781" t="s">
        <v>3871</v>
      </c>
      <c r="E6522" s="792">
        <v>869000102975</v>
      </c>
      <c r="F6522" s="790" t="s">
        <v>3439</v>
      </c>
      <c r="G6522" s="808" t="s">
        <v>3888</v>
      </c>
      <c r="H6522" s="781" t="s">
        <v>3924</v>
      </c>
      <c r="I6522" s="807">
        <v>349996.98</v>
      </c>
      <c r="J6522" s="807">
        <v>349996.98</v>
      </c>
      <c r="K6522" s="781" t="s">
        <v>1709</v>
      </c>
      <c r="L6522" s="971">
        <v>40</v>
      </c>
      <c r="M6522" s="271"/>
    </row>
    <row r="6523" spans="3:20" ht="13.95" customHeight="1">
      <c r="C6523" s="791">
        <v>14</v>
      </c>
      <c r="D6523" s="781" t="s">
        <v>3871</v>
      </c>
      <c r="E6523" s="792">
        <v>869000102976</v>
      </c>
      <c r="F6523" s="790" t="s">
        <v>3439</v>
      </c>
      <c r="G6523" s="808" t="s">
        <v>3889</v>
      </c>
      <c r="H6523" s="781" t="s">
        <v>3924</v>
      </c>
      <c r="I6523" s="807">
        <v>349996.98</v>
      </c>
      <c r="J6523" s="807">
        <v>349996.98</v>
      </c>
      <c r="K6523" s="781" t="s">
        <v>1709</v>
      </c>
      <c r="L6523" s="971">
        <v>40</v>
      </c>
      <c r="M6523" s="271"/>
    </row>
    <row r="6524" spans="3:20" ht="13.95" customHeight="1">
      <c r="C6524" s="791">
        <v>15</v>
      </c>
      <c r="D6524" s="781" t="s">
        <v>3871</v>
      </c>
      <c r="E6524" s="792">
        <v>869000102977</v>
      </c>
      <c r="F6524" s="790" t="s">
        <v>3439</v>
      </c>
      <c r="G6524" s="808" t="s">
        <v>3890</v>
      </c>
      <c r="H6524" s="781" t="s">
        <v>3924</v>
      </c>
      <c r="I6524" s="807">
        <v>349996.98</v>
      </c>
      <c r="J6524" s="807">
        <v>349996.98</v>
      </c>
      <c r="K6524" s="781" t="s">
        <v>1709</v>
      </c>
      <c r="L6524" s="971">
        <v>40</v>
      </c>
      <c r="M6524" s="271"/>
    </row>
    <row r="6525" spans="3:20" ht="28.5" customHeight="1">
      <c r="C6525" s="791">
        <v>16</v>
      </c>
      <c r="D6525" s="781" t="s">
        <v>3871</v>
      </c>
      <c r="E6525" s="792">
        <v>869000102979</v>
      </c>
      <c r="F6525" s="790" t="s">
        <v>1733</v>
      </c>
      <c r="G6525" s="808" t="s">
        <v>3891</v>
      </c>
      <c r="H6525" s="781" t="s">
        <v>3924</v>
      </c>
      <c r="I6525" s="807">
        <v>96570.52</v>
      </c>
      <c r="J6525" s="807">
        <v>96570.52</v>
      </c>
      <c r="K6525" s="781" t="s">
        <v>1709</v>
      </c>
      <c r="L6525" s="971">
        <v>15</v>
      </c>
      <c r="M6525" s="271"/>
    </row>
    <row r="6526" spans="3:20" ht="41.25" customHeight="1">
      <c r="C6526" s="791">
        <v>17</v>
      </c>
      <c r="D6526" s="781" t="s">
        <v>3871</v>
      </c>
      <c r="E6526" s="792">
        <v>869000102980</v>
      </c>
      <c r="F6526" s="790" t="s">
        <v>1733</v>
      </c>
      <c r="G6526" s="808" t="s">
        <v>3892</v>
      </c>
      <c r="H6526" s="781" t="s">
        <v>3924</v>
      </c>
      <c r="I6526" s="807">
        <v>96570.52</v>
      </c>
      <c r="J6526" s="807">
        <v>96570.52</v>
      </c>
      <c r="K6526" s="781" t="s">
        <v>1709</v>
      </c>
      <c r="L6526" s="971">
        <v>15</v>
      </c>
      <c r="M6526" s="271"/>
    </row>
    <row r="6527" spans="3:20" ht="18.75" customHeight="1">
      <c r="C6527" s="791">
        <v>18</v>
      </c>
      <c r="D6527" s="781" t="s">
        <v>3871</v>
      </c>
      <c r="E6527" s="792">
        <v>869000102981</v>
      </c>
      <c r="F6527" s="790" t="s">
        <v>1733</v>
      </c>
      <c r="G6527" s="808" t="s">
        <v>3893</v>
      </c>
      <c r="H6527" s="781" t="s">
        <v>3924</v>
      </c>
      <c r="I6527" s="807">
        <v>96570.52</v>
      </c>
      <c r="J6527" s="807">
        <v>96570.52</v>
      </c>
      <c r="K6527" s="781" t="s">
        <v>1709</v>
      </c>
      <c r="L6527" s="971">
        <v>15</v>
      </c>
      <c r="M6527" s="271"/>
    </row>
    <row r="6528" spans="3:20" ht="13.95" customHeight="1">
      <c r="C6528" s="791">
        <v>19</v>
      </c>
      <c r="D6528" s="781" t="s">
        <v>3871</v>
      </c>
      <c r="E6528" s="792">
        <v>869000102982</v>
      </c>
      <c r="F6528" s="790" t="s">
        <v>1733</v>
      </c>
      <c r="G6528" s="808" t="s">
        <v>3894</v>
      </c>
      <c r="H6528" s="781" t="s">
        <v>3924</v>
      </c>
      <c r="I6528" s="807">
        <v>96570.52</v>
      </c>
      <c r="J6528" s="807">
        <v>96570.52</v>
      </c>
      <c r="K6528" s="781" t="s">
        <v>1709</v>
      </c>
      <c r="L6528" s="971">
        <v>15</v>
      </c>
      <c r="M6528" s="271"/>
    </row>
    <row r="6529" spans="3:13" ht="13.95" customHeight="1">
      <c r="C6529" s="791">
        <v>20</v>
      </c>
      <c r="D6529" s="781" t="s">
        <v>3871</v>
      </c>
      <c r="E6529" s="792">
        <v>869000103005</v>
      </c>
      <c r="F6529" s="790" t="s">
        <v>3439</v>
      </c>
      <c r="G6529" s="808" t="s">
        <v>3895</v>
      </c>
      <c r="H6529" s="781" t="s">
        <v>3924</v>
      </c>
      <c r="I6529" s="807">
        <v>349996.98</v>
      </c>
      <c r="J6529" s="807">
        <v>349996.98</v>
      </c>
      <c r="K6529" s="781" t="s">
        <v>1709</v>
      </c>
      <c r="L6529" s="971">
        <v>40</v>
      </c>
      <c r="M6529" s="271"/>
    </row>
    <row r="6530" spans="3:13" ht="13.95" customHeight="1">
      <c r="C6530" s="791">
        <v>21</v>
      </c>
      <c r="D6530" s="781" t="s">
        <v>3871</v>
      </c>
      <c r="E6530" s="792">
        <v>869000103006</v>
      </c>
      <c r="F6530" s="790" t="s">
        <v>3439</v>
      </c>
      <c r="G6530" s="808" t="s">
        <v>3896</v>
      </c>
      <c r="H6530" s="781" t="s">
        <v>3924</v>
      </c>
      <c r="I6530" s="807">
        <v>349996.98</v>
      </c>
      <c r="J6530" s="807">
        <v>349996.98</v>
      </c>
      <c r="K6530" s="781" t="s">
        <v>1709</v>
      </c>
      <c r="L6530" s="971">
        <v>40</v>
      </c>
      <c r="M6530" s="271"/>
    </row>
    <row r="6531" spans="3:13" ht="30.75" customHeight="1">
      <c r="C6531" s="791">
        <v>22</v>
      </c>
      <c r="D6531" s="781" t="s">
        <v>3871</v>
      </c>
      <c r="E6531" s="792">
        <v>869000103007</v>
      </c>
      <c r="F6531" s="790" t="s">
        <v>3439</v>
      </c>
      <c r="G6531" s="808" t="s">
        <v>3897</v>
      </c>
      <c r="H6531" s="781" t="s">
        <v>3924</v>
      </c>
      <c r="I6531" s="807">
        <v>349996.98</v>
      </c>
      <c r="J6531" s="807">
        <v>349996.98</v>
      </c>
      <c r="K6531" s="781" t="s">
        <v>1709</v>
      </c>
      <c r="L6531" s="971">
        <v>40</v>
      </c>
      <c r="M6531" s="271"/>
    </row>
    <row r="6532" spans="3:13" ht="13.95" customHeight="1">
      <c r="C6532" s="791">
        <v>23</v>
      </c>
      <c r="D6532" s="781" t="s">
        <v>3871</v>
      </c>
      <c r="E6532" s="792">
        <v>869000103008</v>
      </c>
      <c r="F6532" s="790" t="s">
        <v>3439</v>
      </c>
      <c r="G6532" s="808" t="s">
        <v>3898</v>
      </c>
      <c r="H6532" s="781" t="s">
        <v>3924</v>
      </c>
      <c r="I6532" s="807">
        <v>349996.98</v>
      </c>
      <c r="J6532" s="807">
        <v>349996.98</v>
      </c>
      <c r="K6532" s="781" t="s">
        <v>1709</v>
      </c>
      <c r="L6532" s="971">
        <v>40</v>
      </c>
      <c r="M6532" s="271"/>
    </row>
    <row r="6533" spans="3:13" ht="13.95" customHeight="1">
      <c r="C6533" s="791">
        <v>24</v>
      </c>
      <c r="D6533" s="781" t="s">
        <v>3871</v>
      </c>
      <c r="E6533" s="792">
        <v>869000103009</v>
      </c>
      <c r="F6533" s="790" t="s">
        <v>3439</v>
      </c>
      <c r="G6533" s="808" t="s">
        <v>3899</v>
      </c>
      <c r="H6533" s="781" t="s">
        <v>3924</v>
      </c>
      <c r="I6533" s="807">
        <v>349996.98</v>
      </c>
      <c r="J6533" s="807">
        <v>349996.98</v>
      </c>
      <c r="K6533" s="781" t="s">
        <v>1709</v>
      </c>
      <c r="L6533" s="971">
        <v>40</v>
      </c>
      <c r="M6533" s="271"/>
    </row>
    <row r="6534" spans="3:13" ht="13.95" customHeight="1">
      <c r="C6534" s="791">
        <v>1</v>
      </c>
      <c r="D6534" s="781" t="s">
        <v>3871</v>
      </c>
      <c r="E6534" s="792">
        <v>869000005540</v>
      </c>
      <c r="F6534" s="1035" t="s">
        <v>3872</v>
      </c>
      <c r="G6534" s="794" t="s">
        <v>3873</v>
      </c>
      <c r="H6534" s="781" t="s">
        <v>3924</v>
      </c>
      <c r="I6534" s="809">
        <v>1360000</v>
      </c>
      <c r="J6534" s="809">
        <v>1360000</v>
      </c>
      <c r="K6534" s="781" t="s">
        <v>2328</v>
      </c>
      <c r="L6534" s="971">
        <v>60</v>
      </c>
      <c r="M6534" s="271"/>
    </row>
    <row r="6535" spans="3:13" ht="13.95" customHeight="1">
      <c r="C6535" s="800">
        <v>1</v>
      </c>
      <c r="D6535" s="781" t="s">
        <v>3871</v>
      </c>
      <c r="E6535" s="803">
        <v>166500003979</v>
      </c>
      <c r="F6535" s="800" t="s">
        <v>3902</v>
      </c>
      <c r="G6535" s="786" t="s">
        <v>3903</v>
      </c>
      <c r="H6535" s="785" t="s">
        <v>3924</v>
      </c>
      <c r="I6535" s="804">
        <v>14500000</v>
      </c>
      <c r="J6535" s="810">
        <v>6277062.54</v>
      </c>
      <c r="K6535" s="785" t="s">
        <v>1712</v>
      </c>
      <c r="L6535" s="975">
        <v>28</v>
      </c>
      <c r="M6535" s="271"/>
    </row>
    <row r="6536" spans="3:13" ht="13.95" customHeight="1">
      <c r="C6536" s="800">
        <v>2</v>
      </c>
      <c r="D6536" s="781" t="s">
        <v>3871</v>
      </c>
      <c r="E6536" s="803">
        <v>869000004022</v>
      </c>
      <c r="F6536" s="978" t="s">
        <v>3922</v>
      </c>
      <c r="G6536" s="786" t="s">
        <v>3905</v>
      </c>
      <c r="H6536" s="785" t="s">
        <v>3924</v>
      </c>
      <c r="I6536" s="804">
        <v>236640</v>
      </c>
      <c r="J6536" s="804">
        <v>236640</v>
      </c>
      <c r="K6536" s="785" t="s">
        <v>1712</v>
      </c>
      <c r="L6536" s="975">
        <v>19.399999999999999</v>
      </c>
      <c r="M6536" s="271"/>
    </row>
    <row r="6537" spans="3:13" ht="13.95" customHeight="1">
      <c r="C6537" s="800">
        <v>3</v>
      </c>
      <c r="D6537" s="781" t="s">
        <v>3871</v>
      </c>
      <c r="E6537" s="803">
        <v>869000004024</v>
      </c>
      <c r="F6537" s="978" t="s">
        <v>3922</v>
      </c>
      <c r="G6537" s="786" t="s">
        <v>3906</v>
      </c>
      <c r="H6537" s="785" t="s">
        <v>3924</v>
      </c>
      <c r="I6537" s="804">
        <v>236640</v>
      </c>
      <c r="J6537" s="804">
        <v>236640</v>
      </c>
      <c r="K6537" s="785" t="s">
        <v>1712</v>
      </c>
      <c r="L6537" s="975">
        <v>19.399999999999999</v>
      </c>
      <c r="M6537" s="271"/>
    </row>
    <row r="6538" spans="3:13" ht="13.95" customHeight="1">
      <c r="C6538" s="800">
        <v>4</v>
      </c>
      <c r="D6538" s="781" t="s">
        <v>3871</v>
      </c>
      <c r="E6538" s="803">
        <v>869000004026</v>
      </c>
      <c r="F6538" s="978" t="s">
        <v>3922</v>
      </c>
      <c r="G6538" s="786" t="s">
        <v>3907</v>
      </c>
      <c r="H6538" s="785" t="s">
        <v>3924</v>
      </c>
      <c r="I6538" s="804">
        <v>236640</v>
      </c>
      <c r="J6538" s="804">
        <v>236640</v>
      </c>
      <c r="K6538" s="785" t="s">
        <v>1712</v>
      </c>
      <c r="L6538" s="975">
        <v>19.399999999999999</v>
      </c>
      <c r="M6538" s="271"/>
    </row>
    <row r="6539" spans="3:13" ht="13.95" customHeight="1">
      <c r="C6539" s="800">
        <v>5</v>
      </c>
      <c r="D6539" s="781" t="s">
        <v>3871</v>
      </c>
      <c r="E6539" s="803">
        <v>869000004028</v>
      </c>
      <c r="F6539" s="978" t="s">
        <v>3922</v>
      </c>
      <c r="G6539" s="786" t="s">
        <v>3908</v>
      </c>
      <c r="H6539" s="785" t="s">
        <v>3924</v>
      </c>
      <c r="I6539" s="804">
        <v>236640</v>
      </c>
      <c r="J6539" s="804">
        <v>236640</v>
      </c>
      <c r="K6539" s="785" t="s">
        <v>1712</v>
      </c>
      <c r="L6539" s="975">
        <v>19.399999999999999</v>
      </c>
      <c r="M6539" s="271"/>
    </row>
    <row r="6540" spans="3:13" ht="13.95" customHeight="1">
      <c r="C6540" s="800">
        <v>6</v>
      </c>
      <c r="D6540" s="781" t="s">
        <v>3871</v>
      </c>
      <c r="E6540" s="803">
        <v>869000004029</v>
      </c>
      <c r="F6540" s="978" t="s">
        <v>3922</v>
      </c>
      <c r="G6540" s="786" t="s">
        <v>3909</v>
      </c>
      <c r="H6540" s="785" t="s">
        <v>3924</v>
      </c>
      <c r="I6540" s="804">
        <v>236640</v>
      </c>
      <c r="J6540" s="804">
        <v>236640</v>
      </c>
      <c r="K6540" s="785" t="s">
        <v>1712</v>
      </c>
      <c r="L6540" s="975">
        <v>19.399999999999999</v>
      </c>
      <c r="M6540" s="271"/>
    </row>
    <row r="6541" spans="3:13" ht="13.95" customHeight="1">
      <c r="C6541" s="800">
        <v>7</v>
      </c>
      <c r="D6541" s="781" t="s">
        <v>3871</v>
      </c>
      <c r="E6541" s="803">
        <v>869000004031</v>
      </c>
      <c r="F6541" s="978" t="s">
        <v>3922</v>
      </c>
      <c r="G6541" s="786" t="s">
        <v>3910</v>
      </c>
      <c r="H6541" s="785" t="s">
        <v>3924</v>
      </c>
      <c r="I6541" s="804">
        <v>236640</v>
      </c>
      <c r="J6541" s="804">
        <v>236640</v>
      </c>
      <c r="K6541" s="785" t="s">
        <v>1712</v>
      </c>
      <c r="L6541" s="975">
        <v>19.399999999999999</v>
      </c>
      <c r="M6541" s="271"/>
    </row>
    <row r="6542" spans="3:13" ht="13.95" customHeight="1">
      <c r="C6542" s="800">
        <v>8</v>
      </c>
      <c r="D6542" s="781" t="s">
        <v>3871</v>
      </c>
      <c r="E6542" s="803">
        <v>869000004033</v>
      </c>
      <c r="F6542" s="978" t="s">
        <v>3922</v>
      </c>
      <c r="G6542" s="786" t="s">
        <v>3911</v>
      </c>
      <c r="H6542" s="785" t="s">
        <v>3924</v>
      </c>
      <c r="I6542" s="804">
        <v>236640</v>
      </c>
      <c r="J6542" s="804">
        <v>236640</v>
      </c>
      <c r="K6542" s="785" t="s">
        <v>1712</v>
      </c>
      <c r="L6542" s="975">
        <v>19.399999999999999</v>
      </c>
      <c r="M6542" s="271"/>
    </row>
    <row r="6543" spans="3:13" ht="13.95" customHeight="1">
      <c r="C6543" s="800">
        <v>9</v>
      </c>
      <c r="D6543" s="781" t="s">
        <v>3871</v>
      </c>
      <c r="E6543" s="803">
        <v>869000004034</v>
      </c>
      <c r="F6543" s="978" t="s">
        <v>3922</v>
      </c>
      <c r="G6543" s="786" t="s">
        <v>3912</v>
      </c>
      <c r="H6543" s="785" t="s">
        <v>3924</v>
      </c>
      <c r="I6543" s="804">
        <v>236640</v>
      </c>
      <c r="J6543" s="804">
        <v>236640</v>
      </c>
      <c r="K6543" s="785" t="s">
        <v>1712</v>
      </c>
      <c r="L6543" s="975">
        <v>19.399999999999999</v>
      </c>
      <c r="M6543" s="271"/>
    </row>
    <row r="6544" spans="3:13" ht="13.95" customHeight="1">
      <c r="C6544" s="800">
        <v>10</v>
      </c>
      <c r="D6544" s="781" t="s">
        <v>3871</v>
      </c>
      <c r="E6544" s="803">
        <v>869000102689</v>
      </c>
      <c r="F6544" s="800" t="s">
        <v>3913</v>
      </c>
      <c r="G6544" s="786" t="s">
        <v>3914</v>
      </c>
      <c r="H6544" s="785" t="s">
        <v>3924</v>
      </c>
      <c r="I6544" s="804">
        <v>210000</v>
      </c>
      <c r="J6544" s="804">
        <v>210000</v>
      </c>
      <c r="K6544" s="785" t="s">
        <v>1712</v>
      </c>
      <c r="L6544" s="975">
        <v>19.399999999999999</v>
      </c>
      <c r="M6544" s="271"/>
    </row>
    <row r="6545" spans="3:13" ht="13.95" customHeight="1">
      <c r="C6545" s="800">
        <v>11</v>
      </c>
      <c r="D6545" s="781" t="s">
        <v>3871</v>
      </c>
      <c r="E6545" s="803">
        <v>869000102690</v>
      </c>
      <c r="F6545" s="800" t="s">
        <v>3913</v>
      </c>
      <c r="G6545" s="786" t="s">
        <v>3915</v>
      </c>
      <c r="H6545" s="785" t="s">
        <v>3924</v>
      </c>
      <c r="I6545" s="804">
        <v>210000</v>
      </c>
      <c r="J6545" s="804">
        <v>210000</v>
      </c>
      <c r="K6545" s="785" t="s">
        <v>1712</v>
      </c>
      <c r="L6545" s="975">
        <v>19.399999999999999</v>
      </c>
      <c r="M6545" s="271"/>
    </row>
    <row r="6546" spans="3:13" ht="13.95" customHeight="1">
      <c r="C6546" s="800">
        <v>12</v>
      </c>
      <c r="D6546" s="781" t="s">
        <v>3871</v>
      </c>
      <c r="E6546" s="803">
        <v>869000102691</v>
      </c>
      <c r="F6546" s="800" t="s">
        <v>3913</v>
      </c>
      <c r="G6546" s="786" t="s">
        <v>3916</v>
      </c>
      <c r="H6546" s="785" t="s">
        <v>3924</v>
      </c>
      <c r="I6546" s="804">
        <v>210000</v>
      </c>
      <c r="J6546" s="804">
        <v>210000</v>
      </c>
      <c r="K6546" s="785" t="s">
        <v>1712</v>
      </c>
      <c r="L6546" s="975">
        <v>19.399999999999999</v>
      </c>
      <c r="M6546" s="271"/>
    </row>
    <row r="6547" spans="3:13" ht="13.95" customHeight="1">
      <c r="C6547" s="800">
        <v>13</v>
      </c>
      <c r="D6547" s="781" t="s">
        <v>3871</v>
      </c>
      <c r="E6547" s="803">
        <v>869000102692</v>
      </c>
      <c r="F6547" s="800" t="s">
        <v>3913</v>
      </c>
      <c r="G6547" s="786" t="s">
        <v>3917</v>
      </c>
      <c r="H6547" s="785" t="s">
        <v>3924</v>
      </c>
      <c r="I6547" s="804">
        <v>210000</v>
      </c>
      <c r="J6547" s="804">
        <v>210000</v>
      </c>
      <c r="K6547" s="785" t="s">
        <v>1712</v>
      </c>
      <c r="L6547" s="975">
        <v>19.399999999999999</v>
      </c>
      <c r="M6547" s="271"/>
    </row>
    <row r="6548" spans="3:13" ht="13.95" customHeight="1">
      <c r="C6548" s="800">
        <v>14</v>
      </c>
      <c r="D6548" s="781" t="s">
        <v>3871</v>
      </c>
      <c r="E6548" s="803">
        <v>869000102693</v>
      </c>
      <c r="F6548" s="800" t="s">
        <v>3913</v>
      </c>
      <c r="G6548" s="786" t="s">
        <v>3918</v>
      </c>
      <c r="H6548" s="785" t="s">
        <v>3924</v>
      </c>
      <c r="I6548" s="804">
        <v>210000</v>
      </c>
      <c r="J6548" s="804">
        <v>210000</v>
      </c>
      <c r="K6548" s="785" t="s">
        <v>1712</v>
      </c>
      <c r="L6548" s="975">
        <v>19.399999999999999</v>
      </c>
      <c r="M6548" s="271"/>
    </row>
    <row r="6549" spans="3:13" ht="13.95" customHeight="1">
      <c r="C6549" s="800">
        <v>15</v>
      </c>
      <c r="D6549" s="781" t="s">
        <v>3871</v>
      </c>
      <c r="E6549" s="978" t="s">
        <v>3961</v>
      </c>
      <c r="F6549" s="978" t="s">
        <v>3904</v>
      </c>
      <c r="G6549" s="979" t="s">
        <v>3919</v>
      </c>
      <c r="H6549" s="785" t="s">
        <v>3924</v>
      </c>
      <c r="I6549" s="810">
        <v>236640</v>
      </c>
      <c r="J6549" s="810">
        <v>236640</v>
      </c>
      <c r="K6549" s="785" t="s">
        <v>1712</v>
      </c>
      <c r="L6549" s="973" t="s">
        <v>3962</v>
      </c>
      <c r="M6549" s="271"/>
    </row>
    <row r="6550" spans="3:13" ht="13.95" customHeight="1">
      <c r="C6550" s="800">
        <v>16</v>
      </c>
      <c r="D6550" s="781" t="s">
        <v>3871</v>
      </c>
      <c r="E6550" s="978" t="s">
        <v>3963</v>
      </c>
      <c r="F6550" s="978" t="s">
        <v>3904</v>
      </c>
      <c r="G6550" s="979" t="s">
        <v>3920</v>
      </c>
      <c r="H6550" s="785" t="s">
        <v>3924</v>
      </c>
      <c r="I6550" s="810">
        <v>236640</v>
      </c>
      <c r="J6550" s="810">
        <v>236640</v>
      </c>
      <c r="K6550" s="785" t="s">
        <v>1712</v>
      </c>
      <c r="L6550" s="973" t="s">
        <v>3962</v>
      </c>
      <c r="M6550" s="271"/>
    </row>
    <row r="6551" spans="3:13" ht="13.95" customHeight="1">
      <c r="C6551" s="800">
        <v>17</v>
      </c>
      <c r="D6551" s="781" t="s">
        <v>3871</v>
      </c>
      <c r="E6551" s="978" t="s">
        <v>3964</v>
      </c>
      <c r="F6551" s="978" t="s">
        <v>3904</v>
      </c>
      <c r="G6551" s="979" t="s">
        <v>3921</v>
      </c>
      <c r="H6551" s="785" t="s">
        <v>3924</v>
      </c>
      <c r="I6551" s="810">
        <v>236640</v>
      </c>
      <c r="J6551" s="810">
        <v>236640</v>
      </c>
      <c r="K6551" s="785" t="s">
        <v>1712</v>
      </c>
      <c r="L6551" s="973" t="s">
        <v>3962</v>
      </c>
      <c r="M6551" s="271"/>
    </row>
    <row r="6552" spans="3:13" ht="13.95" customHeight="1">
      <c r="C6552" s="791">
        <v>18</v>
      </c>
      <c r="D6552" s="781" t="s">
        <v>3871</v>
      </c>
      <c r="E6552" s="978" t="s">
        <v>3965</v>
      </c>
      <c r="F6552" s="978" t="s">
        <v>3922</v>
      </c>
      <c r="G6552" s="979" t="s">
        <v>3923</v>
      </c>
      <c r="H6552" s="785" t="s">
        <v>3924</v>
      </c>
      <c r="I6552" s="810">
        <v>371200</v>
      </c>
      <c r="J6552" s="810">
        <v>371200</v>
      </c>
      <c r="K6552" s="785" t="s">
        <v>1712</v>
      </c>
      <c r="L6552" s="973" t="s">
        <v>3962</v>
      </c>
      <c r="M6552" s="271"/>
    </row>
    <row r="6553" spans="3:13" ht="13.95" customHeight="1">
      <c r="C6553" s="800">
        <v>1</v>
      </c>
      <c r="D6553" s="781" t="s">
        <v>1731</v>
      </c>
      <c r="E6553" s="803">
        <v>869000004276</v>
      </c>
      <c r="F6553" s="790" t="s">
        <v>3799</v>
      </c>
      <c r="G6553" s="806" t="s">
        <v>3800</v>
      </c>
      <c r="H6553" s="785" t="s">
        <v>3924</v>
      </c>
      <c r="I6553" s="804">
        <v>278400</v>
      </c>
      <c r="J6553" s="804">
        <v>278400</v>
      </c>
      <c r="K6553" s="785" t="s">
        <v>1709</v>
      </c>
      <c r="L6553" s="975">
        <v>31</v>
      </c>
      <c r="M6553" s="271"/>
    </row>
    <row r="6554" spans="3:13" ht="13.95" customHeight="1">
      <c r="C6554" s="791">
        <v>2</v>
      </c>
      <c r="D6554" s="781" t="s">
        <v>1731</v>
      </c>
      <c r="E6554" s="803">
        <v>869000004301</v>
      </c>
      <c r="F6554" s="790" t="s">
        <v>3801</v>
      </c>
      <c r="G6554" s="806" t="s">
        <v>3802</v>
      </c>
      <c r="H6554" s="785" t="s">
        <v>3924</v>
      </c>
      <c r="I6554" s="804">
        <v>143739.13</v>
      </c>
      <c r="J6554" s="804">
        <v>143739.13</v>
      </c>
      <c r="K6554" s="785" t="s">
        <v>1709</v>
      </c>
      <c r="L6554" s="975">
        <v>11</v>
      </c>
      <c r="M6554" s="271"/>
    </row>
    <row r="6555" spans="3:13" ht="13.95" customHeight="1">
      <c r="C6555" s="791">
        <v>1</v>
      </c>
      <c r="D6555" s="781" t="s">
        <v>1731</v>
      </c>
      <c r="E6555" s="792">
        <v>869000000506</v>
      </c>
      <c r="F6555" s="791" t="s">
        <v>3854</v>
      </c>
      <c r="G6555" s="790" t="s">
        <v>3865</v>
      </c>
      <c r="H6555" s="781" t="s">
        <v>3924</v>
      </c>
      <c r="I6555" s="807">
        <v>187474</v>
      </c>
      <c r="J6555" s="807">
        <v>187474</v>
      </c>
      <c r="K6555" s="781" t="s">
        <v>1713</v>
      </c>
      <c r="L6555" s="971">
        <v>19.399999999999999</v>
      </c>
      <c r="M6555" s="271"/>
    </row>
    <row r="6556" spans="3:13" ht="27.75" customHeight="1">
      <c r="C6556" s="791">
        <v>2</v>
      </c>
      <c r="D6556" s="781" t="s">
        <v>1731</v>
      </c>
      <c r="E6556" s="792">
        <v>869000000507</v>
      </c>
      <c r="F6556" s="791" t="s">
        <v>3854</v>
      </c>
      <c r="G6556" s="790" t="s">
        <v>3867</v>
      </c>
      <c r="H6556" s="781" t="s">
        <v>3924</v>
      </c>
      <c r="I6556" s="807">
        <v>187474</v>
      </c>
      <c r="J6556" s="807">
        <v>187474</v>
      </c>
      <c r="K6556" s="781" t="s">
        <v>1713</v>
      </c>
      <c r="L6556" s="971">
        <v>19.399999999999999</v>
      </c>
      <c r="M6556" s="271"/>
    </row>
    <row r="6557" spans="3:13" ht="13.95" customHeight="1">
      <c r="C6557" s="791">
        <v>3</v>
      </c>
      <c r="D6557" s="781" t="s">
        <v>1731</v>
      </c>
      <c r="E6557" s="792">
        <v>869000000508</v>
      </c>
      <c r="F6557" s="791" t="s">
        <v>3854</v>
      </c>
      <c r="G6557" s="790" t="s">
        <v>3868</v>
      </c>
      <c r="H6557" s="781" t="s">
        <v>3924</v>
      </c>
      <c r="I6557" s="807">
        <v>187474</v>
      </c>
      <c r="J6557" s="807">
        <v>187474</v>
      </c>
      <c r="K6557" s="781" t="s">
        <v>1713</v>
      </c>
      <c r="L6557" s="971">
        <v>19.399999999999999</v>
      </c>
      <c r="M6557" s="271"/>
    </row>
    <row r="6558" spans="3:13" ht="13.95" customHeight="1">
      <c r="C6558" s="791">
        <v>4</v>
      </c>
      <c r="D6558" s="781" t="s">
        <v>1731</v>
      </c>
      <c r="E6558" s="792">
        <v>869000000509</v>
      </c>
      <c r="F6558" s="791" t="s">
        <v>3854</v>
      </c>
      <c r="G6558" s="790" t="s">
        <v>3869</v>
      </c>
      <c r="H6558" s="781" t="s">
        <v>3924</v>
      </c>
      <c r="I6558" s="807">
        <v>187474</v>
      </c>
      <c r="J6558" s="807">
        <v>187474</v>
      </c>
      <c r="K6558" s="781" t="s">
        <v>1713</v>
      </c>
      <c r="L6558" s="971">
        <v>19.399999999999999</v>
      </c>
      <c r="M6558" s="271"/>
    </row>
    <row r="6559" spans="3:13" ht="13.95" customHeight="1">
      <c r="C6559" s="800">
        <v>1</v>
      </c>
      <c r="D6559" s="781" t="s">
        <v>1731</v>
      </c>
      <c r="E6559" s="803">
        <v>166500002729</v>
      </c>
      <c r="F6559" s="790" t="s">
        <v>3625</v>
      </c>
      <c r="G6559" s="806" t="s">
        <v>3788</v>
      </c>
      <c r="H6559" s="785" t="s">
        <v>3924</v>
      </c>
      <c r="I6559" s="804">
        <v>1885000</v>
      </c>
      <c r="J6559" s="804">
        <v>286075.59000000003</v>
      </c>
      <c r="K6559" s="785" t="s">
        <v>2328</v>
      </c>
      <c r="L6559" s="975">
        <v>60</v>
      </c>
      <c r="M6559" s="271"/>
    </row>
    <row r="6560" spans="3:13" ht="13.95" customHeight="1">
      <c r="C6560" s="800">
        <v>2</v>
      </c>
      <c r="D6560" s="781" t="s">
        <v>1731</v>
      </c>
      <c r="E6560" s="803">
        <v>166500002730</v>
      </c>
      <c r="F6560" s="790" t="s">
        <v>3625</v>
      </c>
      <c r="G6560" s="806" t="s">
        <v>3789</v>
      </c>
      <c r="H6560" s="785" t="s">
        <v>3924</v>
      </c>
      <c r="I6560" s="804">
        <v>1885000</v>
      </c>
      <c r="J6560" s="804">
        <v>286075.59000000003</v>
      </c>
      <c r="K6560" s="785" t="s">
        <v>2328</v>
      </c>
      <c r="L6560" s="975">
        <v>60</v>
      </c>
      <c r="M6560" s="271"/>
    </row>
    <row r="6561" spans="3:13" ht="13.95" customHeight="1">
      <c r="C6561" s="800">
        <v>3</v>
      </c>
      <c r="D6561" s="781" t="s">
        <v>1731</v>
      </c>
      <c r="E6561" s="803">
        <v>166500004228</v>
      </c>
      <c r="F6561" s="790" t="s">
        <v>3625</v>
      </c>
      <c r="G6561" s="806" t="s">
        <v>3790</v>
      </c>
      <c r="H6561" s="785" t="s">
        <v>3924</v>
      </c>
      <c r="I6561" s="804">
        <v>1885000</v>
      </c>
      <c r="J6561" s="804">
        <v>286075.59000000003</v>
      </c>
      <c r="K6561" s="785" t="s">
        <v>2328</v>
      </c>
      <c r="L6561" s="975">
        <v>60</v>
      </c>
      <c r="M6561" s="271"/>
    </row>
    <row r="6562" spans="3:13" ht="13.95" customHeight="1">
      <c r="C6562" s="800">
        <v>4</v>
      </c>
      <c r="D6562" s="781" t="s">
        <v>1731</v>
      </c>
      <c r="E6562" s="811">
        <v>869000004036</v>
      </c>
      <c r="F6562" s="790" t="s">
        <v>3424</v>
      </c>
      <c r="G6562" s="812" t="s">
        <v>3793</v>
      </c>
      <c r="H6562" s="785" t="s">
        <v>3924</v>
      </c>
      <c r="I6562" s="813">
        <v>1195000</v>
      </c>
      <c r="J6562" s="813">
        <v>1195000</v>
      </c>
      <c r="K6562" s="785" t="s">
        <v>2328</v>
      </c>
      <c r="L6562" s="980">
        <v>1.34</v>
      </c>
      <c r="M6562" s="271"/>
    </row>
    <row r="6563" spans="3:13" ht="13.95" customHeight="1">
      <c r="C6563" s="800">
        <v>5</v>
      </c>
      <c r="D6563" s="781" t="s">
        <v>1731</v>
      </c>
      <c r="E6563" s="811">
        <v>869000005502</v>
      </c>
      <c r="F6563" s="790" t="s">
        <v>3647</v>
      </c>
      <c r="G6563" s="812" t="s">
        <v>3794</v>
      </c>
      <c r="H6563" s="785" t="s">
        <v>3924</v>
      </c>
      <c r="I6563" s="813">
        <v>120000</v>
      </c>
      <c r="J6563" s="813">
        <v>120000</v>
      </c>
      <c r="K6563" s="785" t="s">
        <v>2328</v>
      </c>
      <c r="L6563" s="980">
        <v>0.2</v>
      </c>
      <c r="M6563" s="271"/>
    </row>
    <row r="6564" spans="3:13" ht="13.95" customHeight="1">
      <c r="C6564" s="800">
        <v>6</v>
      </c>
      <c r="D6564" s="781" t="s">
        <v>1731</v>
      </c>
      <c r="E6564" s="811">
        <v>869000005503</v>
      </c>
      <c r="F6564" s="790" t="s">
        <v>3647</v>
      </c>
      <c r="G6564" s="812" t="s">
        <v>3795</v>
      </c>
      <c r="H6564" s="785" t="s">
        <v>3924</v>
      </c>
      <c r="I6564" s="813">
        <v>120000</v>
      </c>
      <c r="J6564" s="813">
        <v>120000</v>
      </c>
      <c r="K6564" s="785" t="s">
        <v>2328</v>
      </c>
      <c r="L6564" s="980">
        <v>0.2</v>
      </c>
      <c r="M6564" s="271"/>
    </row>
    <row r="6565" spans="3:13" ht="13.95" customHeight="1">
      <c r="C6565" s="800">
        <v>7</v>
      </c>
      <c r="D6565" s="781" t="s">
        <v>1731</v>
      </c>
      <c r="E6565" s="811">
        <v>869000005506</v>
      </c>
      <c r="F6565" s="790" t="s">
        <v>3653</v>
      </c>
      <c r="G6565" s="812" t="s">
        <v>3796</v>
      </c>
      <c r="H6565" s="785" t="s">
        <v>3924</v>
      </c>
      <c r="I6565" s="813">
        <v>41250</v>
      </c>
      <c r="J6565" s="813">
        <v>41250</v>
      </c>
      <c r="K6565" s="785" t="s">
        <v>2328</v>
      </c>
      <c r="L6565" s="980">
        <v>0.5</v>
      </c>
      <c r="M6565" s="271"/>
    </row>
    <row r="6566" spans="3:13" ht="13.95" customHeight="1">
      <c r="C6566" s="800">
        <v>8</v>
      </c>
      <c r="D6566" s="781" t="s">
        <v>1731</v>
      </c>
      <c r="E6566" s="803">
        <v>869000005510</v>
      </c>
      <c r="F6566" s="790" t="s">
        <v>3797</v>
      </c>
      <c r="G6566" s="806" t="s">
        <v>3798</v>
      </c>
      <c r="H6566" s="785" t="s">
        <v>3924</v>
      </c>
      <c r="I6566" s="804">
        <v>518750</v>
      </c>
      <c r="J6566" s="804">
        <v>518750</v>
      </c>
      <c r="K6566" s="785" t="s">
        <v>2328</v>
      </c>
      <c r="L6566" s="975">
        <v>2.4</v>
      </c>
      <c r="M6566" s="271"/>
    </row>
    <row r="6567" spans="3:13" ht="13.95" customHeight="1">
      <c r="C6567" s="791">
        <v>9</v>
      </c>
      <c r="D6567" s="781" t="s">
        <v>1731</v>
      </c>
      <c r="E6567" s="978" t="s">
        <v>3966</v>
      </c>
      <c r="F6567" s="786" t="s">
        <v>3967</v>
      </c>
      <c r="G6567" s="979" t="s">
        <v>3968</v>
      </c>
      <c r="H6567" s="785" t="s">
        <v>3924</v>
      </c>
      <c r="I6567" s="810">
        <v>2200000</v>
      </c>
      <c r="J6567" s="810">
        <v>1045000</v>
      </c>
      <c r="K6567" s="785" t="s">
        <v>2328</v>
      </c>
      <c r="L6567" s="973" t="s">
        <v>3969</v>
      </c>
      <c r="M6567" s="271"/>
    </row>
    <row r="6568" spans="3:13" ht="13.95" customHeight="1">
      <c r="C6568" s="800">
        <v>1</v>
      </c>
      <c r="D6568" s="781" t="s">
        <v>1731</v>
      </c>
      <c r="E6568" s="803">
        <v>166500002727</v>
      </c>
      <c r="F6568" s="800" t="s">
        <v>3816</v>
      </c>
      <c r="G6568" s="786" t="s">
        <v>3817</v>
      </c>
      <c r="H6568" s="785" t="s">
        <v>3924</v>
      </c>
      <c r="I6568" s="804">
        <v>1720201.82</v>
      </c>
      <c r="J6568" s="804">
        <v>3306000</v>
      </c>
      <c r="K6568" s="785" t="s">
        <v>1707</v>
      </c>
      <c r="L6568" s="976">
        <v>100</v>
      </c>
      <c r="M6568" s="271"/>
    </row>
    <row r="6569" spans="3:13" ht="13.95" customHeight="1">
      <c r="C6569" s="800">
        <v>1</v>
      </c>
      <c r="D6569" s="781" t="s">
        <v>1731</v>
      </c>
      <c r="E6569" s="814">
        <v>869000003629</v>
      </c>
      <c r="F6569" s="786" t="s">
        <v>3843</v>
      </c>
      <c r="G6569" s="786" t="s">
        <v>3845</v>
      </c>
      <c r="H6569" s="785" t="s">
        <v>3924</v>
      </c>
      <c r="I6569" s="815">
        <v>157755</v>
      </c>
      <c r="J6569" s="815">
        <v>157755</v>
      </c>
      <c r="K6569" s="787" t="s">
        <v>3577</v>
      </c>
      <c r="L6569" s="981">
        <v>19.399999999999999</v>
      </c>
      <c r="M6569" s="271"/>
    </row>
    <row r="6570" spans="3:13" ht="13.95" customHeight="1">
      <c r="C6570" s="800">
        <v>2</v>
      </c>
      <c r="D6570" s="781" t="s">
        <v>1731</v>
      </c>
      <c r="E6570" s="814">
        <v>869000003631</v>
      </c>
      <c r="F6570" s="786" t="s">
        <v>3843</v>
      </c>
      <c r="G6570" s="786" t="s">
        <v>3846</v>
      </c>
      <c r="H6570" s="785" t="s">
        <v>3924</v>
      </c>
      <c r="I6570" s="815">
        <v>157755</v>
      </c>
      <c r="J6570" s="815">
        <v>157755</v>
      </c>
      <c r="K6570" s="787" t="s">
        <v>3577</v>
      </c>
      <c r="L6570" s="981">
        <v>19.399999999999999</v>
      </c>
      <c r="M6570" s="271"/>
    </row>
    <row r="6571" spans="3:13" ht="13.95" customHeight="1">
      <c r="C6571" s="800">
        <v>3</v>
      </c>
      <c r="D6571" s="781" t="s">
        <v>1731</v>
      </c>
      <c r="E6571" s="814">
        <v>869000003632</v>
      </c>
      <c r="F6571" s="786" t="s">
        <v>3843</v>
      </c>
      <c r="G6571" s="786" t="s">
        <v>3847</v>
      </c>
      <c r="H6571" s="785" t="s">
        <v>3924</v>
      </c>
      <c r="I6571" s="815">
        <v>157755</v>
      </c>
      <c r="J6571" s="815">
        <v>157755</v>
      </c>
      <c r="K6571" s="787" t="s">
        <v>3577</v>
      </c>
      <c r="L6571" s="981">
        <v>19.399999999999999</v>
      </c>
      <c r="M6571" s="271"/>
    </row>
    <row r="6572" spans="3:13" ht="13.95" customHeight="1">
      <c r="C6572" s="800">
        <v>4</v>
      </c>
      <c r="D6572" s="781" t="s">
        <v>1731</v>
      </c>
      <c r="E6572" s="814">
        <v>869000003634</v>
      </c>
      <c r="F6572" s="786" t="s">
        <v>3843</v>
      </c>
      <c r="G6572" s="786" t="s">
        <v>3848</v>
      </c>
      <c r="H6572" s="785" t="s">
        <v>3924</v>
      </c>
      <c r="I6572" s="815">
        <v>157755</v>
      </c>
      <c r="J6572" s="815">
        <v>157755</v>
      </c>
      <c r="K6572" s="787" t="s">
        <v>3577</v>
      </c>
      <c r="L6572" s="981">
        <v>19.399999999999999</v>
      </c>
      <c r="M6572" s="271"/>
    </row>
    <row r="6573" spans="3:13" ht="13.95" customHeight="1">
      <c r="C6573" s="800">
        <v>5</v>
      </c>
      <c r="D6573" s="781" t="s">
        <v>1731</v>
      </c>
      <c r="E6573" s="814">
        <v>869000003636</v>
      </c>
      <c r="F6573" s="786" t="s">
        <v>3843</v>
      </c>
      <c r="G6573" s="786" t="s">
        <v>3849</v>
      </c>
      <c r="H6573" s="785" t="s">
        <v>3924</v>
      </c>
      <c r="I6573" s="815">
        <v>157755</v>
      </c>
      <c r="J6573" s="815">
        <v>157755</v>
      </c>
      <c r="K6573" s="787" t="s">
        <v>3577</v>
      </c>
      <c r="L6573" s="981">
        <v>19.399999999999999</v>
      </c>
      <c r="M6573" s="271"/>
    </row>
    <row r="6574" spans="3:13" ht="13.95" customHeight="1">
      <c r="C6574" s="800">
        <v>6</v>
      </c>
      <c r="D6574" s="781" t="s">
        <v>1731</v>
      </c>
      <c r="E6574" s="814">
        <v>869000004254</v>
      </c>
      <c r="F6574" s="786" t="s">
        <v>3851</v>
      </c>
      <c r="G6574" s="786" t="s">
        <v>3852</v>
      </c>
      <c r="H6574" s="785" t="s">
        <v>3924</v>
      </c>
      <c r="I6574" s="815">
        <v>69600</v>
      </c>
      <c r="J6574" s="815">
        <v>69600</v>
      </c>
      <c r="K6574" s="787" t="s">
        <v>3577</v>
      </c>
      <c r="L6574" s="981">
        <v>19.399999999999999</v>
      </c>
      <c r="M6574" s="271"/>
    </row>
    <row r="6575" spans="3:13" ht="13.95" customHeight="1">
      <c r="C6575" s="800">
        <v>7</v>
      </c>
      <c r="D6575" s="781" t="s">
        <v>1731</v>
      </c>
      <c r="E6575" s="814">
        <v>869000004255</v>
      </c>
      <c r="F6575" s="786" t="s">
        <v>3851</v>
      </c>
      <c r="G6575" s="786" t="s">
        <v>3853</v>
      </c>
      <c r="H6575" s="785" t="s">
        <v>3924</v>
      </c>
      <c r="I6575" s="815">
        <v>69600</v>
      </c>
      <c r="J6575" s="815">
        <v>69600</v>
      </c>
      <c r="K6575" s="787" t="s">
        <v>3577</v>
      </c>
      <c r="L6575" s="981">
        <v>19.399999999999999</v>
      </c>
      <c r="M6575" s="271"/>
    </row>
    <row r="6576" spans="3:13" ht="13.95" customHeight="1">
      <c r="C6576" s="800">
        <v>8</v>
      </c>
      <c r="D6576" s="781" t="s">
        <v>1731</v>
      </c>
      <c r="E6576" s="814">
        <v>869000004313</v>
      </c>
      <c r="F6576" s="786" t="s">
        <v>3854</v>
      </c>
      <c r="G6576" s="786" t="s">
        <v>3855</v>
      </c>
      <c r="H6576" s="785" t="s">
        <v>3924</v>
      </c>
      <c r="I6576" s="815">
        <v>187474</v>
      </c>
      <c r="J6576" s="815">
        <v>187474</v>
      </c>
      <c r="K6576" s="787" t="s">
        <v>3577</v>
      </c>
      <c r="L6576" s="981">
        <v>19.399999999999999</v>
      </c>
      <c r="M6576" s="271"/>
    </row>
    <row r="6577" spans="3:20">
      <c r="C6577" s="800">
        <v>10</v>
      </c>
      <c r="D6577" s="781" t="s">
        <v>1731</v>
      </c>
      <c r="E6577" s="814">
        <v>869000004316</v>
      </c>
      <c r="F6577" s="786" t="s">
        <v>3854</v>
      </c>
      <c r="G6577" s="786" t="s">
        <v>3857</v>
      </c>
      <c r="H6577" s="785" t="s">
        <v>3924</v>
      </c>
      <c r="I6577" s="815">
        <v>187474</v>
      </c>
      <c r="J6577" s="815">
        <v>187474</v>
      </c>
      <c r="K6577" s="787" t="s">
        <v>3577</v>
      </c>
      <c r="L6577" s="981">
        <v>19.399999999999999</v>
      </c>
      <c r="M6577" s="271"/>
    </row>
    <row r="6578" spans="3:20" ht="13.95" customHeight="1">
      <c r="C6578" s="800">
        <v>11</v>
      </c>
      <c r="D6578" s="781" t="s">
        <v>1731</v>
      </c>
      <c r="E6578" s="814">
        <v>869000004382</v>
      </c>
      <c r="F6578" s="786" t="s">
        <v>3854</v>
      </c>
      <c r="G6578" s="786" t="s">
        <v>3858</v>
      </c>
      <c r="H6578" s="785" t="s">
        <v>3924</v>
      </c>
      <c r="I6578" s="815">
        <v>187474</v>
      </c>
      <c r="J6578" s="815">
        <v>187474</v>
      </c>
      <c r="K6578" s="787" t="s">
        <v>3577</v>
      </c>
      <c r="L6578" s="981">
        <v>19.399999999999999</v>
      </c>
      <c r="M6578" s="271"/>
    </row>
    <row r="6579" spans="3:20" ht="20.399999999999999">
      <c r="C6579" s="800">
        <v>12</v>
      </c>
      <c r="D6579" s="781" t="s">
        <v>1731</v>
      </c>
      <c r="E6579" s="814">
        <v>869000061695</v>
      </c>
      <c r="F6579" s="786" t="s">
        <v>3860</v>
      </c>
      <c r="G6579" s="786" t="s">
        <v>3861</v>
      </c>
      <c r="H6579" s="785" t="s">
        <v>3924</v>
      </c>
      <c r="I6579" s="815">
        <v>318182</v>
      </c>
      <c r="J6579" s="815">
        <v>318182</v>
      </c>
      <c r="K6579" s="787" t="s">
        <v>3577</v>
      </c>
      <c r="L6579" s="981">
        <v>19.399999999999999</v>
      </c>
      <c r="M6579" s="271"/>
    </row>
    <row r="6580" spans="3:20" ht="20.399999999999999">
      <c r="C6580" s="800">
        <v>13</v>
      </c>
      <c r="D6580" s="781" t="s">
        <v>1731</v>
      </c>
      <c r="E6580" s="814">
        <v>869000061696</v>
      </c>
      <c r="F6580" s="786" t="s">
        <v>3860</v>
      </c>
      <c r="G6580" s="786" t="s">
        <v>3862</v>
      </c>
      <c r="H6580" s="785" t="s">
        <v>3924</v>
      </c>
      <c r="I6580" s="815">
        <v>318182</v>
      </c>
      <c r="J6580" s="815">
        <v>318182</v>
      </c>
      <c r="K6580" s="787" t="s">
        <v>3577</v>
      </c>
      <c r="L6580" s="981">
        <v>19.399999999999999</v>
      </c>
      <c r="M6580" s="271"/>
    </row>
    <row r="6581" spans="3:20" ht="33" customHeight="1">
      <c r="C6581" s="818" t="s">
        <v>2265</v>
      </c>
      <c r="D6581" s="818"/>
      <c r="E6581" s="818"/>
      <c r="F6581" s="1034"/>
      <c r="G6581" s="818"/>
      <c r="H6581" s="818"/>
      <c r="I6581" s="825">
        <f>SUM(I6569:I6580)</f>
        <v>2126761</v>
      </c>
      <c r="J6581" s="825">
        <f>SUM(J6569:J6580)</f>
        <v>2126761</v>
      </c>
      <c r="K6581" s="826"/>
      <c r="L6581" s="827">
        <f>SUM(L6188:L6580)</f>
        <v>16624.689000000002</v>
      </c>
      <c r="M6581" s="271"/>
    </row>
    <row r="6582" spans="3:20" ht="13.95" customHeight="1">
      <c r="C6582" s="410"/>
      <c r="D6582" s="258"/>
      <c r="E6582" s="258"/>
      <c r="F6582" s="256"/>
      <c r="G6582" s="258"/>
      <c r="H6582" s="258"/>
      <c r="I6582" s="258"/>
      <c r="J6582" s="443"/>
      <c r="K6582" s="443"/>
      <c r="L6582" s="496"/>
      <c r="M6582" s="442"/>
    </row>
    <row r="6583" spans="3:20" ht="21.6" customHeight="1">
      <c r="C6583" s="1541" t="s">
        <v>2252</v>
      </c>
      <c r="D6583" s="1542"/>
      <c r="E6583" s="1542"/>
      <c r="F6583" s="1542"/>
      <c r="G6583" s="1542"/>
      <c r="H6583" s="1542"/>
      <c r="I6583" s="1542"/>
      <c r="J6583" s="1542"/>
      <c r="K6583" s="1542"/>
      <c r="L6583" s="1543"/>
    </row>
    <row r="6584" spans="3:20" ht="14.4" customHeight="1">
      <c r="D6584" s="444"/>
      <c r="E6584" s="444"/>
      <c r="F6584" s="386"/>
      <c r="G6584" s="386"/>
      <c r="H6584" s="444"/>
      <c r="I6584" s="386"/>
      <c r="J6584" s="386"/>
      <c r="K6584" s="386"/>
      <c r="L6584" s="488"/>
      <c r="M6584" s="444"/>
    </row>
    <row r="6585" spans="3:20" ht="21" customHeight="1">
      <c r="C6585" s="1539" t="s">
        <v>3940</v>
      </c>
      <c r="D6585" s="1540"/>
      <c r="E6585" s="778" t="s">
        <v>1730</v>
      </c>
      <c r="F6585" s="1001" t="s">
        <v>3624</v>
      </c>
      <c r="G6585" s="778" t="s">
        <v>3871</v>
      </c>
      <c r="H6585" s="778" t="s">
        <v>1731</v>
      </c>
      <c r="I6585" s="778" t="s">
        <v>2339</v>
      </c>
      <c r="M6585" s="410"/>
    </row>
    <row r="6586" spans="3:20" ht="15" customHeight="1">
      <c r="C6586" s="1535" t="s">
        <v>1729</v>
      </c>
      <c r="D6586" s="1536"/>
      <c r="E6586" s="982">
        <v>2173.8190000000004</v>
      </c>
      <c r="F6586" s="1036">
        <v>547.29999999999995</v>
      </c>
      <c r="G6586" s="829">
        <v>60</v>
      </c>
      <c r="H6586" s="829">
        <v>184.64</v>
      </c>
      <c r="I6586" s="983">
        <v>2965.7590000000005</v>
      </c>
      <c r="M6586" s="410"/>
    </row>
    <row r="6587" spans="3:20" ht="15" customHeight="1">
      <c r="C6587" s="1535" t="s">
        <v>1709</v>
      </c>
      <c r="D6587" s="1536"/>
      <c r="E6587" s="984">
        <v>3271.4000000000024</v>
      </c>
      <c r="F6587" s="1036">
        <v>1691.2</v>
      </c>
      <c r="G6587" s="829">
        <v>582.1</v>
      </c>
      <c r="H6587" s="829">
        <v>42</v>
      </c>
      <c r="I6587" s="983">
        <v>5586.7000000000025</v>
      </c>
      <c r="M6587" s="410"/>
    </row>
    <row r="6588" spans="3:20" ht="15" customHeight="1">
      <c r="C6588" s="1535" t="s">
        <v>3970</v>
      </c>
      <c r="D6588" s="1536"/>
      <c r="E6588" s="984"/>
      <c r="F6588" s="1036"/>
      <c r="G6588" s="829">
        <v>25</v>
      </c>
      <c r="H6588" s="829"/>
      <c r="I6588" s="983">
        <v>25</v>
      </c>
      <c r="M6588" s="410"/>
    </row>
    <row r="6589" spans="3:20" ht="15" customHeight="1">
      <c r="C6589" s="1535" t="s">
        <v>1707</v>
      </c>
      <c r="D6589" s="1536"/>
      <c r="E6589" s="984">
        <v>460</v>
      </c>
      <c r="F6589" s="1036">
        <v>1052.4899999999993</v>
      </c>
      <c r="G6589" s="829"/>
      <c r="H6589" s="829">
        <v>100</v>
      </c>
      <c r="I6589" s="983">
        <v>1612.4899999999993</v>
      </c>
      <c r="M6589" s="410"/>
      <c r="P6589" s="271"/>
      <c r="Q6589" s="271"/>
      <c r="R6589" s="271"/>
      <c r="S6589" s="271"/>
      <c r="T6589" s="271"/>
    </row>
    <row r="6590" spans="3:20" ht="15" customHeight="1">
      <c r="C6590" s="1535" t="s">
        <v>1711</v>
      </c>
      <c r="D6590" s="1536"/>
      <c r="E6590" s="984">
        <v>156</v>
      </c>
      <c r="F6590" s="1037">
        <v>0.9</v>
      </c>
      <c r="G6590" s="985"/>
      <c r="H6590" s="985"/>
      <c r="I6590" s="983">
        <v>156.9</v>
      </c>
      <c r="M6590" s="410"/>
    </row>
    <row r="6591" spans="3:20" ht="15" customHeight="1">
      <c r="C6591" s="1535" t="s">
        <v>3577</v>
      </c>
      <c r="D6591" s="1536"/>
      <c r="E6591" s="982">
        <v>413.6999999999997</v>
      </c>
      <c r="F6591" s="1036">
        <v>58.199999999999996</v>
      </c>
      <c r="G6591" s="829">
        <v>280.2</v>
      </c>
      <c r="H6591" s="829">
        <v>232.80000000000004</v>
      </c>
      <c r="I6591" s="983">
        <v>984.89999999999975</v>
      </c>
      <c r="M6591" s="410"/>
    </row>
    <row r="6592" spans="3:20" ht="15" customHeight="1">
      <c r="C6592" s="1535" t="s">
        <v>3728</v>
      </c>
      <c r="D6592" s="1536"/>
      <c r="E6592" s="984"/>
      <c r="F6592" s="1036">
        <v>5215.340000000002</v>
      </c>
      <c r="G6592" s="985"/>
      <c r="H6592" s="985"/>
      <c r="I6592" s="983">
        <v>5215.340000000002</v>
      </c>
      <c r="M6592" s="410"/>
    </row>
    <row r="6593" spans="3:13" ht="19.5" customHeight="1">
      <c r="C6593" s="1535" t="s">
        <v>3866</v>
      </c>
      <c r="D6593" s="1536"/>
      <c r="E6593" s="984"/>
      <c r="F6593" s="1038"/>
      <c r="G6593" s="986"/>
      <c r="H6593" s="985">
        <v>77.599999999999994</v>
      </c>
      <c r="I6593" s="983">
        <v>77.599999999999994</v>
      </c>
      <c r="M6593" s="410"/>
    </row>
    <row r="6594" spans="3:13" ht="19.5" customHeight="1">
      <c r="C6594" s="1537" t="s">
        <v>3939</v>
      </c>
      <c r="D6594" s="1538"/>
      <c r="E6594" s="987">
        <v>6474.9190000000026</v>
      </c>
      <c r="F6594" s="1039">
        <v>8565.43</v>
      </c>
      <c r="G6594" s="988">
        <v>947.3</v>
      </c>
      <c r="H6594" s="988">
        <v>637.04000000000008</v>
      </c>
      <c r="I6594" s="989">
        <v>16624.689000000002</v>
      </c>
      <c r="M6594" s="410"/>
    </row>
    <row r="6595" spans="3:13" ht="15.6" customHeight="1">
      <c r="D6595" s="390"/>
      <c r="E6595" s="395"/>
      <c r="F6595" s="1033"/>
      <c r="G6595" s="396"/>
      <c r="H6595" s="534"/>
      <c r="I6595" s="396"/>
      <c r="J6595" s="396"/>
      <c r="K6595" s="386"/>
      <c r="L6595" s="488"/>
      <c r="M6595" s="444"/>
    </row>
    <row r="6596" spans="3:13" ht="9.75" customHeight="1" thickBot="1">
      <c r="D6596" s="390"/>
      <c r="E6596" s="395"/>
      <c r="F6596" s="1033"/>
      <c r="G6596" s="396"/>
      <c r="H6596" s="534"/>
      <c r="I6596" s="396"/>
      <c r="J6596" s="396"/>
      <c r="K6596" s="386"/>
      <c r="L6596" s="488"/>
      <c r="M6596" s="444"/>
    </row>
    <row r="6597" spans="3:13" ht="25.5" customHeight="1" thickBot="1">
      <c r="C6597" s="1514" t="s">
        <v>6778</v>
      </c>
      <c r="D6597" s="1515"/>
      <c r="E6597" s="1515"/>
      <c r="F6597" s="1516"/>
      <c r="G6597" s="1515"/>
      <c r="H6597" s="1515"/>
      <c r="I6597" s="1515"/>
      <c r="J6597" s="1515"/>
      <c r="K6597" s="1515"/>
      <c r="L6597" s="1515"/>
      <c r="M6597" s="1517"/>
    </row>
    <row r="6598" spans="3:13" ht="28.5" customHeight="1">
      <c r="C6598" s="990" t="s">
        <v>41</v>
      </c>
      <c r="D6598" s="990" t="s">
        <v>32</v>
      </c>
      <c r="E6598" s="990" t="s">
        <v>2257</v>
      </c>
      <c r="F6598" s="1634" t="s">
        <v>2258</v>
      </c>
      <c r="G6598" s="1635"/>
      <c r="H6598" s="991" t="s">
        <v>2259</v>
      </c>
      <c r="I6598" s="992" t="s">
        <v>2260</v>
      </c>
      <c r="J6598" s="990" t="s">
        <v>1722</v>
      </c>
      <c r="K6598" s="990" t="s">
        <v>1706</v>
      </c>
      <c r="L6598" s="990" t="s">
        <v>2261</v>
      </c>
      <c r="M6598" s="990" t="s">
        <v>2262</v>
      </c>
    </row>
    <row r="6599" spans="3:13" customFormat="1" ht="15.6" hidden="1" customHeight="1">
      <c r="C6599" s="547">
        <v>1</v>
      </c>
      <c r="D6599" s="547" t="s">
        <v>2255</v>
      </c>
      <c r="E6599" s="748" t="s">
        <v>5739</v>
      </c>
      <c r="F6599" s="1636" t="s">
        <v>1732</v>
      </c>
      <c r="G6599" s="1637"/>
      <c r="H6599" s="748" t="s">
        <v>5740</v>
      </c>
      <c r="I6599" s="749" t="s">
        <v>5741</v>
      </c>
      <c r="J6599" s="750">
        <v>1800000</v>
      </c>
      <c r="K6599" s="750">
        <v>4080.85</v>
      </c>
      <c r="L6599" s="751" t="s">
        <v>1729</v>
      </c>
      <c r="M6599" s="752">
        <v>40</v>
      </c>
    </row>
    <row r="6600" spans="3:13" customFormat="1" ht="15.6" hidden="1" customHeight="1">
      <c r="C6600" s="547">
        <v>2</v>
      </c>
      <c r="D6600" s="547" t="s">
        <v>2255</v>
      </c>
      <c r="E6600" s="748" t="s">
        <v>5742</v>
      </c>
      <c r="F6600" s="1636" t="s">
        <v>1732</v>
      </c>
      <c r="G6600" s="1637"/>
      <c r="H6600" s="748" t="s">
        <v>5743</v>
      </c>
      <c r="I6600" s="749" t="s">
        <v>3924</v>
      </c>
      <c r="J6600" s="750">
        <v>1800000</v>
      </c>
      <c r="K6600" s="750">
        <v>4080.85</v>
      </c>
      <c r="L6600" s="751" t="s">
        <v>1729</v>
      </c>
      <c r="M6600" s="752">
        <v>40</v>
      </c>
    </row>
    <row r="6601" spans="3:13" customFormat="1" ht="15.6" hidden="1" customHeight="1">
      <c r="C6601" s="547">
        <v>3</v>
      </c>
      <c r="D6601" s="547" t="s">
        <v>2255</v>
      </c>
      <c r="E6601" s="748" t="s">
        <v>5744</v>
      </c>
      <c r="F6601" s="1636" t="s">
        <v>5745</v>
      </c>
      <c r="G6601" s="1637"/>
      <c r="H6601" s="748" t="s">
        <v>5746</v>
      </c>
      <c r="I6601" s="749" t="s">
        <v>3924</v>
      </c>
      <c r="J6601" s="750">
        <v>4340905.5999999996</v>
      </c>
      <c r="K6601" s="750">
        <v>274649.86</v>
      </c>
      <c r="L6601" s="751" t="s">
        <v>1729</v>
      </c>
      <c r="M6601" s="752">
        <v>5</v>
      </c>
    </row>
    <row r="6602" spans="3:13" customFormat="1" ht="15.6" hidden="1" customHeight="1">
      <c r="C6602" s="547">
        <v>4</v>
      </c>
      <c r="D6602" s="547" t="s">
        <v>2255</v>
      </c>
      <c r="E6602" s="748" t="s">
        <v>5747</v>
      </c>
      <c r="F6602" s="1636" t="s">
        <v>5748</v>
      </c>
      <c r="G6602" s="1637"/>
      <c r="H6602" s="748" t="s">
        <v>5749</v>
      </c>
      <c r="I6602" s="749" t="s">
        <v>3924</v>
      </c>
      <c r="J6602" s="750">
        <v>3410400</v>
      </c>
      <c r="K6602" s="750">
        <v>34572.83</v>
      </c>
      <c r="L6602" s="751" t="s">
        <v>1729</v>
      </c>
      <c r="M6602" s="752">
        <v>10</v>
      </c>
    </row>
    <row r="6603" spans="3:13" customFormat="1" ht="15.6" hidden="1" customHeight="1">
      <c r="C6603" s="547">
        <v>5</v>
      </c>
      <c r="D6603" s="547" t="s">
        <v>2255</v>
      </c>
      <c r="E6603" s="748" t="s">
        <v>5750</v>
      </c>
      <c r="F6603" s="1636" t="s">
        <v>5751</v>
      </c>
      <c r="G6603" s="1637"/>
      <c r="H6603" s="748" t="s">
        <v>5752</v>
      </c>
      <c r="I6603" s="749" t="s">
        <v>3924</v>
      </c>
      <c r="J6603" s="750">
        <v>6590405</v>
      </c>
      <c r="K6603" s="750">
        <v>2086645.7</v>
      </c>
      <c r="L6603" s="751" t="s">
        <v>1729</v>
      </c>
      <c r="M6603" s="752">
        <v>5</v>
      </c>
    </row>
    <row r="6604" spans="3:13" customFormat="1" ht="15.6" hidden="1" customHeight="1">
      <c r="C6604" s="547">
        <v>6</v>
      </c>
      <c r="D6604" s="547" t="s">
        <v>2255</v>
      </c>
      <c r="E6604" s="748" t="s">
        <v>5753</v>
      </c>
      <c r="F6604" s="1636" t="s">
        <v>5751</v>
      </c>
      <c r="G6604" s="1637"/>
      <c r="H6604" s="748" t="s">
        <v>5754</v>
      </c>
      <c r="I6604" s="749" t="s">
        <v>3924</v>
      </c>
      <c r="J6604" s="750">
        <v>6590405</v>
      </c>
      <c r="K6604" s="750">
        <v>2086645.7</v>
      </c>
      <c r="L6604" s="751" t="s">
        <v>1729</v>
      </c>
      <c r="M6604" s="752">
        <v>5</v>
      </c>
    </row>
    <row r="6605" spans="3:13" customFormat="1" ht="15.6" hidden="1" customHeight="1">
      <c r="C6605" s="547">
        <v>7</v>
      </c>
      <c r="D6605" s="547" t="s">
        <v>2255</v>
      </c>
      <c r="E6605" s="748" t="s">
        <v>5755</v>
      </c>
      <c r="F6605" s="1636" t="s">
        <v>5751</v>
      </c>
      <c r="G6605" s="1637"/>
      <c r="H6605" s="748" t="s">
        <v>5756</v>
      </c>
      <c r="I6605" s="749" t="s">
        <v>3924</v>
      </c>
      <c r="J6605" s="750">
        <v>6590405</v>
      </c>
      <c r="K6605" s="750">
        <v>2086645.7</v>
      </c>
      <c r="L6605" s="751" t="s">
        <v>1729</v>
      </c>
      <c r="M6605" s="752">
        <v>5</v>
      </c>
    </row>
    <row r="6606" spans="3:13" customFormat="1" ht="15.6" hidden="1" customHeight="1">
      <c r="C6606" s="547">
        <v>8</v>
      </c>
      <c r="D6606" s="547" t="s">
        <v>2255</v>
      </c>
      <c r="E6606" s="748" t="s">
        <v>5757</v>
      </c>
      <c r="F6606" s="1636" t="s">
        <v>5751</v>
      </c>
      <c r="G6606" s="1637"/>
      <c r="H6606" s="748" t="s">
        <v>5758</v>
      </c>
      <c r="I6606" s="749" t="s">
        <v>3924</v>
      </c>
      <c r="J6606" s="750">
        <v>6590405</v>
      </c>
      <c r="K6606" s="750">
        <v>2086645.7</v>
      </c>
      <c r="L6606" s="751" t="s">
        <v>1729</v>
      </c>
      <c r="M6606" s="752">
        <v>5</v>
      </c>
    </row>
    <row r="6607" spans="3:13" customFormat="1" ht="15.6" hidden="1" customHeight="1">
      <c r="C6607" s="547">
        <v>9</v>
      </c>
      <c r="D6607" s="547" t="s">
        <v>2255</v>
      </c>
      <c r="E6607" s="748" t="s">
        <v>5759</v>
      </c>
      <c r="F6607" s="1636" t="s">
        <v>5751</v>
      </c>
      <c r="G6607" s="1637"/>
      <c r="H6607" s="748" t="s">
        <v>5760</v>
      </c>
      <c r="I6607" s="749" t="s">
        <v>3924</v>
      </c>
      <c r="J6607" s="750">
        <v>6590405</v>
      </c>
      <c r="K6607" s="750">
        <v>2086645.7</v>
      </c>
      <c r="L6607" s="751" t="s">
        <v>1729</v>
      </c>
      <c r="M6607" s="752">
        <v>5</v>
      </c>
    </row>
    <row r="6608" spans="3:13" customFormat="1" ht="15.6" hidden="1" customHeight="1">
      <c r="C6608" s="547">
        <v>10</v>
      </c>
      <c r="D6608" s="547" t="s">
        <v>2255</v>
      </c>
      <c r="E6608" s="748" t="s">
        <v>5761</v>
      </c>
      <c r="F6608" s="1636" t="s">
        <v>5751</v>
      </c>
      <c r="G6608" s="1637"/>
      <c r="H6608" s="748" t="s">
        <v>5762</v>
      </c>
      <c r="I6608" s="749" t="s">
        <v>3924</v>
      </c>
      <c r="J6608" s="750">
        <v>6590405</v>
      </c>
      <c r="K6608" s="750">
        <v>2086645.7</v>
      </c>
      <c r="L6608" s="751" t="s">
        <v>1729</v>
      </c>
      <c r="M6608" s="752">
        <v>5</v>
      </c>
    </row>
    <row r="6609" spans="3:13" customFormat="1" ht="15.6" hidden="1" customHeight="1">
      <c r="C6609" s="547">
        <v>11</v>
      </c>
      <c r="D6609" s="547" t="s">
        <v>2255</v>
      </c>
      <c r="E6609" s="748" t="s">
        <v>5763</v>
      </c>
      <c r="F6609" s="1636" t="s">
        <v>5764</v>
      </c>
      <c r="G6609" s="1637"/>
      <c r="H6609" s="748" t="s">
        <v>5765</v>
      </c>
      <c r="I6609" s="749" t="s">
        <v>3924</v>
      </c>
      <c r="J6609" s="750">
        <v>2296800</v>
      </c>
      <c r="K6609" s="750">
        <v>23283.74</v>
      </c>
      <c r="L6609" s="751" t="s">
        <v>1729</v>
      </c>
      <c r="M6609" s="752">
        <v>4</v>
      </c>
    </row>
    <row r="6610" spans="3:13" customFormat="1" ht="15.6" hidden="1" customHeight="1">
      <c r="C6610" s="547">
        <v>12</v>
      </c>
      <c r="D6610" s="547" t="s">
        <v>2255</v>
      </c>
      <c r="E6610" s="748" t="s">
        <v>5766</v>
      </c>
      <c r="F6610" s="1636" t="s">
        <v>5764</v>
      </c>
      <c r="G6610" s="1637"/>
      <c r="H6610" s="748" t="s">
        <v>5767</v>
      </c>
      <c r="I6610" s="749" t="s">
        <v>3924</v>
      </c>
      <c r="J6610" s="750">
        <v>2296800</v>
      </c>
      <c r="K6610" s="750">
        <v>23283.74</v>
      </c>
      <c r="L6610" s="751" t="s">
        <v>1729</v>
      </c>
      <c r="M6610" s="752">
        <v>4</v>
      </c>
    </row>
    <row r="6611" spans="3:13" customFormat="1" ht="15.6" hidden="1" customHeight="1">
      <c r="C6611" s="547">
        <v>13</v>
      </c>
      <c r="D6611" s="547" t="s">
        <v>2255</v>
      </c>
      <c r="E6611" s="748" t="s">
        <v>5768</v>
      </c>
      <c r="F6611" s="1636" t="s">
        <v>5764</v>
      </c>
      <c r="G6611" s="1637"/>
      <c r="H6611" s="748" t="s">
        <v>5769</v>
      </c>
      <c r="I6611" s="749" t="s">
        <v>3924</v>
      </c>
      <c r="J6611" s="750">
        <v>2296800</v>
      </c>
      <c r="K6611" s="750">
        <v>23283.74</v>
      </c>
      <c r="L6611" s="751" t="s">
        <v>1729</v>
      </c>
      <c r="M6611" s="752">
        <v>5</v>
      </c>
    </row>
    <row r="6612" spans="3:13" customFormat="1" ht="15.6" hidden="1" customHeight="1">
      <c r="C6612" s="547">
        <v>14</v>
      </c>
      <c r="D6612" s="547" t="s">
        <v>2255</v>
      </c>
      <c r="E6612" s="748" t="s">
        <v>5770</v>
      </c>
      <c r="F6612" s="1636" t="s">
        <v>5771</v>
      </c>
      <c r="G6612" s="1637"/>
      <c r="H6612" s="748" t="s">
        <v>5772</v>
      </c>
      <c r="I6612" s="749" t="s">
        <v>3924</v>
      </c>
      <c r="J6612" s="750">
        <v>2770386</v>
      </c>
      <c r="K6612" s="750">
        <v>877156.12</v>
      </c>
      <c r="L6612" s="751" t="s">
        <v>1729</v>
      </c>
      <c r="M6612" s="752">
        <v>5</v>
      </c>
    </row>
    <row r="6613" spans="3:13" customFormat="1" ht="15.6" hidden="1" customHeight="1">
      <c r="C6613" s="547">
        <v>15</v>
      </c>
      <c r="D6613" s="547" t="s">
        <v>2255</v>
      </c>
      <c r="E6613" s="748" t="s">
        <v>5773</v>
      </c>
      <c r="F6613" s="1636" t="s">
        <v>5771</v>
      </c>
      <c r="G6613" s="1637"/>
      <c r="H6613" s="748" t="s">
        <v>5774</v>
      </c>
      <c r="I6613" s="749" t="s">
        <v>3924</v>
      </c>
      <c r="J6613" s="750">
        <v>2770386</v>
      </c>
      <c r="K6613" s="750">
        <v>877156.12</v>
      </c>
      <c r="L6613" s="751" t="s">
        <v>1729</v>
      </c>
      <c r="M6613" s="752">
        <v>5</v>
      </c>
    </row>
    <row r="6614" spans="3:13" customFormat="1" ht="15.6" hidden="1" customHeight="1">
      <c r="C6614" s="547">
        <v>16</v>
      </c>
      <c r="D6614" s="547" t="s">
        <v>2255</v>
      </c>
      <c r="E6614" s="748" t="s">
        <v>5775</v>
      </c>
      <c r="F6614" s="1636" t="s">
        <v>5771</v>
      </c>
      <c r="G6614" s="1637"/>
      <c r="H6614" s="748" t="s">
        <v>5776</v>
      </c>
      <c r="I6614" s="749" t="s">
        <v>3924</v>
      </c>
      <c r="J6614" s="750">
        <v>2770386</v>
      </c>
      <c r="K6614" s="750">
        <v>877156.12</v>
      </c>
      <c r="L6614" s="751" t="s">
        <v>1729</v>
      </c>
      <c r="M6614" s="752">
        <v>5</v>
      </c>
    </row>
    <row r="6615" spans="3:13" customFormat="1" ht="15.6" hidden="1" customHeight="1">
      <c r="C6615" s="547">
        <v>17</v>
      </c>
      <c r="D6615" s="547" t="s">
        <v>2255</v>
      </c>
      <c r="E6615" s="748" t="s">
        <v>5777</v>
      </c>
      <c r="F6615" s="1636" t="s">
        <v>5771</v>
      </c>
      <c r="G6615" s="1637"/>
      <c r="H6615" s="748" t="s">
        <v>5778</v>
      </c>
      <c r="I6615" s="749" t="s">
        <v>3924</v>
      </c>
      <c r="J6615" s="750">
        <v>2770386</v>
      </c>
      <c r="K6615" s="750">
        <v>877156.12</v>
      </c>
      <c r="L6615" s="751" t="s">
        <v>1729</v>
      </c>
      <c r="M6615" s="752">
        <v>5</v>
      </c>
    </row>
    <row r="6616" spans="3:13" customFormat="1" ht="15.6" hidden="1" customHeight="1">
      <c r="C6616" s="547">
        <v>18</v>
      </c>
      <c r="D6616" s="547" t="s">
        <v>2255</v>
      </c>
      <c r="E6616" s="748" t="s">
        <v>5779</v>
      </c>
      <c r="F6616" s="1636" t="s">
        <v>5771</v>
      </c>
      <c r="G6616" s="1637"/>
      <c r="H6616" s="748" t="s">
        <v>5780</v>
      </c>
      <c r="I6616" s="749" t="s">
        <v>3924</v>
      </c>
      <c r="J6616" s="750">
        <v>2770386</v>
      </c>
      <c r="K6616" s="750">
        <v>877156.12</v>
      </c>
      <c r="L6616" s="751" t="s">
        <v>1729</v>
      </c>
      <c r="M6616" s="752">
        <v>5</v>
      </c>
    </row>
    <row r="6617" spans="3:13" customFormat="1" ht="15.6" hidden="1" customHeight="1">
      <c r="C6617" s="547">
        <v>19</v>
      </c>
      <c r="D6617" s="547" t="s">
        <v>2255</v>
      </c>
      <c r="E6617" s="748" t="s">
        <v>5781</v>
      </c>
      <c r="F6617" s="1636" t="s">
        <v>5771</v>
      </c>
      <c r="G6617" s="1637"/>
      <c r="H6617" s="748" t="s">
        <v>5782</v>
      </c>
      <c r="I6617" s="749" t="s">
        <v>3924</v>
      </c>
      <c r="J6617" s="750">
        <v>2770386</v>
      </c>
      <c r="K6617" s="750">
        <v>877156.12</v>
      </c>
      <c r="L6617" s="751" t="s">
        <v>1729</v>
      </c>
      <c r="M6617" s="752">
        <v>5</v>
      </c>
    </row>
    <row r="6618" spans="3:13" customFormat="1" ht="15.6" hidden="1" customHeight="1">
      <c r="C6618" s="547">
        <v>20</v>
      </c>
      <c r="D6618" s="547" t="s">
        <v>2255</v>
      </c>
      <c r="E6618" s="748" t="s">
        <v>5783</v>
      </c>
      <c r="F6618" s="1636" t="s">
        <v>5771</v>
      </c>
      <c r="G6618" s="1637"/>
      <c r="H6618" s="748" t="s">
        <v>5784</v>
      </c>
      <c r="I6618" s="749" t="s">
        <v>3924</v>
      </c>
      <c r="J6618" s="750">
        <v>2770386</v>
      </c>
      <c r="K6618" s="750">
        <v>877156.12</v>
      </c>
      <c r="L6618" s="751" t="s">
        <v>1729</v>
      </c>
      <c r="M6618" s="752">
        <v>5</v>
      </c>
    </row>
    <row r="6619" spans="3:13" customFormat="1" ht="15.6" hidden="1" customHeight="1">
      <c r="C6619" s="547">
        <v>21</v>
      </c>
      <c r="D6619" s="547" t="s">
        <v>2255</v>
      </c>
      <c r="E6619" s="748" t="s">
        <v>5785</v>
      </c>
      <c r="F6619" s="1636" t="s">
        <v>5771</v>
      </c>
      <c r="G6619" s="1637"/>
      <c r="H6619" s="748" t="s">
        <v>5786</v>
      </c>
      <c r="I6619" s="749" t="s">
        <v>3924</v>
      </c>
      <c r="J6619" s="750">
        <v>2770386</v>
      </c>
      <c r="K6619" s="750">
        <v>877156.12</v>
      </c>
      <c r="L6619" s="751" t="s">
        <v>1729</v>
      </c>
      <c r="M6619" s="752">
        <v>5</v>
      </c>
    </row>
    <row r="6620" spans="3:13" customFormat="1" ht="15.6" hidden="1" customHeight="1">
      <c r="C6620" s="547">
        <v>22</v>
      </c>
      <c r="D6620" s="547" t="s">
        <v>2255</v>
      </c>
      <c r="E6620" s="748" t="s">
        <v>5787</v>
      </c>
      <c r="F6620" s="1636" t="s">
        <v>5771</v>
      </c>
      <c r="G6620" s="1637"/>
      <c r="H6620" s="748" t="s">
        <v>5788</v>
      </c>
      <c r="I6620" s="749" t="s">
        <v>3924</v>
      </c>
      <c r="J6620" s="750">
        <v>2770386</v>
      </c>
      <c r="K6620" s="750">
        <v>877156.12</v>
      </c>
      <c r="L6620" s="751" t="s">
        <v>1729</v>
      </c>
      <c r="M6620" s="752">
        <v>5</v>
      </c>
    </row>
    <row r="6621" spans="3:13" customFormat="1" ht="15.6" hidden="1" customHeight="1">
      <c r="C6621" s="547">
        <v>23</v>
      </c>
      <c r="D6621" s="547" t="s">
        <v>2255</v>
      </c>
      <c r="E6621" s="748" t="s">
        <v>5789</v>
      </c>
      <c r="F6621" s="1636" t="s">
        <v>5771</v>
      </c>
      <c r="G6621" s="1637"/>
      <c r="H6621" s="748" t="s">
        <v>5790</v>
      </c>
      <c r="I6621" s="749" t="s">
        <v>3924</v>
      </c>
      <c r="J6621" s="750">
        <v>2770386</v>
      </c>
      <c r="K6621" s="750">
        <v>877156.12</v>
      </c>
      <c r="L6621" s="751" t="s">
        <v>1729</v>
      </c>
      <c r="M6621" s="752">
        <v>5</v>
      </c>
    </row>
    <row r="6622" spans="3:13" customFormat="1" ht="15.6" hidden="1" customHeight="1">
      <c r="C6622" s="547">
        <v>24</v>
      </c>
      <c r="D6622" s="547" t="s">
        <v>2255</v>
      </c>
      <c r="E6622" s="748" t="s">
        <v>5791</v>
      </c>
      <c r="F6622" s="1636" t="s">
        <v>5771</v>
      </c>
      <c r="G6622" s="1637"/>
      <c r="H6622" s="748" t="s">
        <v>5792</v>
      </c>
      <c r="I6622" s="749" t="s">
        <v>3924</v>
      </c>
      <c r="J6622" s="750">
        <v>2770386</v>
      </c>
      <c r="K6622" s="750">
        <v>877156.12</v>
      </c>
      <c r="L6622" s="751" t="s">
        <v>1729</v>
      </c>
      <c r="M6622" s="752">
        <v>5</v>
      </c>
    </row>
    <row r="6623" spans="3:13" customFormat="1" ht="15.6" hidden="1" customHeight="1">
      <c r="C6623" s="547">
        <v>25</v>
      </c>
      <c r="D6623" s="547" t="s">
        <v>2255</v>
      </c>
      <c r="E6623" s="748" t="s">
        <v>5793</v>
      </c>
      <c r="F6623" s="1636" t="s">
        <v>5771</v>
      </c>
      <c r="G6623" s="1637"/>
      <c r="H6623" s="748" t="s">
        <v>5794</v>
      </c>
      <c r="I6623" s="749" t="s">
        <v>3924</v>
      </c>
      <c r="J6623" s="750">
        <v>2770386</v>
      </c>
      <c r="K6623" s="750">
        <v>877156.12</v>
      </c>
      <c r="L6623" s="751" t="s">
        <v>1729</v>
      </c>
      <c r="M6623" s="752">
        <v>3</v>
      </c>
    </row>
    <row r="6624" spans="3:13" customFormat="1" ht="15.6" hidden="1" customHeight="1">
      <c r="C6624" s="547">
        <v>26</v>
      </c>
      <c r="D6624" s="547" t="s">
        <v>2255</v>
      </c>
      <c r="E6624" s="748" t="s">
        <v>5795</v>
      </c>
      <c r="F6624" s="1636" t="s">
        <v>5796</v>
      </c>
      <c r="G6624" s="1637"/>
      <c r="H6624" s="748" t="s">
        <v>5797</v>
      </c>
      <c r="I6624" s="749" t="s">
        <v>5798</v>
      </c>
      <c r="J6624" s="750">
        <v>2436000</v>
      </c>
      <c r="K6624" s="750">
        <v>24694.880000000001</v>
      </c>
      <c r="L6624" s="751" t="s">
        <v>1729</v>
      </c>
      <c r="M6624" s="752">
        <v>7</v>
      </c>
    </row>
    <row r="6625" spans="3:13" customFormat="1" ht="15.6" hidden="1" customHeight="1">
      <c r="C6625" s="547">
        <v>27</v>
      </c>
      <c r="D6625" s="547" t="s">
        <v>2255</v>
      </c>
      <c r="E6625" s="748" t="s">
        <v>5799</v>
      </c>
      <c r="F6625" s="1636" t="s">
        <v>5800</v>
      </c>
      <c r="G6625" s="1637"/>
      <c r="H6625" s="748" t="s">
        <v>5801</v>
      </c>
      <c r="I6625" s="749" t="s">
        <v>3924</v>
      </c>
      <c r="J6625" s="750">
        <v>2060160</v>
      </c>
      <c r="K6625" s="750">
        <v>130346.68</v>
      </c>
      <c r="L6625" s="751" t="s">
        <v>1729</v>
      </c>
      <c r="M6625" s="752">
        <v>2</v>
      </c>
    </row>
    <row r="6626" spans="3:13" customFormat="1" ht="15.6" hidden="1" customHeight="1">
      <c r="C6626" s="547">
        <v>28</v>
      </c>
      <c r="D6626" s="547" t="s">
        <v>2255</v>
      </c>
      <c r="E6626" s="748" t="s">
        <v>5802</v>
      </c>
      <c r="F6626" s="1636" t="s">
        <v>5803</v>
      </c>
      <c r="G6626" s="1637"/>
      <c r="H6626" s="748" t="s">
        <v>5804</v>
      </c>
      <c r="I6626" s="749" t="s">
        <v>3924</v>
      </c>
      <c r="J6626" s="750">
        <v>6171200</v>
      </c>
      <c r="K6626" s="750">
        <v>7387.38</v>
      </c>
      <c r="L6626" s="751" t="s">
        <v>1729</v>
      </c>
      <c r="M6626" s="752">
        <v>5</v>
      </c>
    </row>
    <row r="6627" spans="3:13" customFormat="1" ht="15.6" hidden="1" customHeight="1">
      <c r="C6627" s="547">
        <v>29</v>
      </c>
      <c r="D6627" s="547" t="s">
        <v>2255</v>
      </c>
      <c r="E6627" s="748" t="s">
        <v>5805</v>
      </c>
      <c r="F6627" s="1636" t="s">
        <v>5803</v>
      </c>
      <c r="G6627" s="1637"/>
      <c r="H6627" s="748" t="s">
        <v>5806</v>
      </c>
      <c r="I6627" s="749" t="s">
        <v>3924</v>
      </c>
      <c r="J6627" s="750">
        <v>6171200</v>
      </c>
      <c r="K6627" s="750">
        <v>7387.38</v>
      </c>
      <c r="L6627" s="751" t="s">
        <v>1729</v>
      </c>
      <c r="M6627" s="752">
        <v>5</v>
      </c>
    </row>
    <row r="6628" spans="3:13" customFormat="1" ht="15.6" hidden="1" customHeight="1">
      <c r="C6628" s="547">
        <v>30</v>
      </c>
      <c r="D6628" s="547" t="s">
        <v>2255</v>
      </c>
      <c r="E6628" s="748" t="s">
        <v>5807</v>
      </c>
      <c r="F6628" s="1636" t="s">
        <v>5808</v>
      </c>
      <c r="G6628" s="1637"/>
      <c r="H6628" s="748" t="s">
        <v>5809</v>
      </c>
      <c r="I6628" s="749" t="s">
        <v>3924</v>
      </c>
      <c r="J6628" s="750">
        <v>2789452</v>
      </c>
      <c r="K6628" s="750">
        <v>3339.18</v>
      </c>
      <c r="L6628" s="751" t="s">
        <v>1729</v>
      </c>
      <c r="M6628" s="752">
        <v>5</v>
      </c>
    </row>
    <row r="6629" spans="3:13" customFormat="1" ht="15.6" hidden="1" customHeight="1">
      <c r="C6629" s="547">
        <v>31</v>
      </c>
      <c r="D6629" s="547" t="s">
        <v>2255</v>
      </c>
      <c r="E6629" s="748" t="s">
        <v>5810</v>
      </c>
      <c r="F6629" s="1636" t="s">
        <v>5811</v>
      </c>
      <c r="G6629" s="1637"/>
      <c r="H6629" s="748" t="s">
        <v>5812</v>
      </c>
      <c r="I6629" s="749" t="s">
        <v>5813</v>
      </c>
      <c r="J6629" s="750">
        <v>1500576</v>
      </c>
      <c r="K6629" s="750">
        <v>1500576</v>
      </c>
      <c r="L6629" s="751" t="s">
        <v>1729</v>
      </c>
      <c r="M6629" s="752">
        <v>60</v>
      </c>
    </row>
    <row r="6630" spans="3:13" customFormat="1" ht="15.6" hidden="1" customHeight="1">
      <c r="C6630" s="547">
        <v>32</v>
      </c>
      <c r="D6630" s="547" t="s">
        <v>2255</v>
      </c>
      <c r="E6630" s="748" t="s">
        <v>5814</v>
      </c>
      <c r="F6630" s="1636" t="s">
        <v>5815</v>
      </c>
      <c r="G6630" s="1637"/>
      <c r="H6630" s="748" t="s">
        <v>5816</v>
      </c>
      <c r="I6630" s="749" t="s">
        <v>5817</v>
      </c>
      <c r="J6630" s="750">
        <v>4895200</v>
      </c>
      <c r="K6630" s="750">
        <v>309720.15000000002</v>
      </c>
      <c r="L6630" s="751" t="s">
        <v>1729</v>
      </c>
      <c r="M6630" s="752">
        <v>50</v>
      </c>
    </row>
    <row r="6631" spans="3:13" customFormat="1" ht="15.6" hidden="1" customHeight="1">
      <c r="C6631" s="547">
        <v>33</v>
      </c>
      <c r="D6631" s="547" t="s">
        <v>2255</v>
      </c>
      <c r="E6631" s="748" t="s">
        <v>5818</v>
      </c>
      <c r="F6631" s="1636" t="s">
        <v>5815</v>
      </c>
      <c r="G6631" s="1637"/>
      <c r="H6631" s="748" t="s">
        <v>5819</v>
      </c>
      <c r="I6631" s="749" t="s">
        <v>5820</v>
      </c>
      <c r="J6631" s="750">
        <v>4895200</v>
      </c>
      <c r="K6631" s="750">
        <v>309720.15000000002</v>
      </c>
      <c r="L6631" s="751" t="s">
        <v>1729</v>
      </c>
      <c r="M6631" s="752">
        <v>50</v>
      </c>
    </row>
    <row r="6632" spans="3:13" customFormat="1" ht="15.6" hidden="1" customHeight="1">
      <c r="C6632" s="547">
        <v>34</v>
      </c>
      <c r="D6632" s="547" t="s">
        <v>2255</v>
      </c>
      <c r="E6632" s="748" t="s">
        <v>5821</v>
      </c>
      <c r="F6632" s="1636" t="s">
        <v>5822</v>
      </c>
      <c r="G6632" s="1637"/>
      <c r="H6632" s="748" t="s">
        <v>5823</v>
      </c>
      <c r="I6632" s="749" t="s">
        <v>5824</v>
      </c>
      <c r="J6632" s="750">
        <v>10302000</v>
      </c>
      <c r="K6632" s="750">
        <v>3261806.21</v>
      </c>
      <c r="L6632" s="751" t="s">
        <v>1729</v>
      </c>
      <c r="M6632" s="752">
        <v>15</v>
      </c>
    </row>
    <row r="6633" spans="3:13" customFormat="1" ht="15.6" hidden="1" customHeight="1">
      <c r="C6633" s="547">
        <v>35</v>
      </c>
      <c r="D6633" s="547" t="s">
        <v>2255</v>
      </c>
      <c r="E6633" s="748" t="s">
        <v>5825</v>
      </c>
      <c r="F6633" s="1636" t="s">
        <v>1728</v>
      </c>
      <c r="G6633" s="1637"/>
      <c r="H6633" s="748" t="s">
        <v>5826</v>
      </c>
      <c r="I6633" s="749" t="s">
        <v>3924</v>
      </c>
      <c r="J6633" s="750">
        <v>1213476</v>
      </c>
      <c r="K6633" s="750">
        <v>1213476</v>
      </c>
      <c r="L6633" s="751" t="s">
        <v>1729</v>
      </c>
      <c r="M6633" s="752">
        <v>40</v>
      </c>
    </row>
    <row r="6634" spans="3:13" customFormat="1" ht="15.6" hidden="1" customHeight="1">
      <c r="C6634" s="547">
        <v>36</v>
      </c>
      <c r="D6634" s="547" t="s">
        <v>2255</v>
      </c>
      <c r="E6634" s="748" t="s">
        <v>5827</v>
      </c>
      <c r="F6634" s="1636" t="s">
        <v>1728</v>
      </c>
      <c r="G6634" s="1637"/>
      <c r="H6634" s="748" t="s">
        <v>5828</v>
      </c>
      <c r="I6634" s="749" t="s">
        <v>3924</v>
      </c>
      <c r="J6634" s="750">
        <v>2344215</v>
      </c>
      <c r="K6634" s="750">
        <v>178403.04</v>
      </c>
      <c r="L6634" s="751" t="s">
        <v>1729</v>
      </c>
      <c r="M6634" s="752">
        <v>40</v>
      </c>
    </row>
    <row r="6635" spans="3:13" customFormat="1" ht="15.6" hidden="1" customHeight="1">
      <c r="C6635" s="547">
        <v>37</v>
      </c>
      <c r="D6635" s="547" t="s">
        <v>1708</v>
      </c>
      <c r="E6635" s="748" t="s">
        <v>5829</v>
      </c>
      <c r="F6635" s="1636" t="s">
        <v>1732</v>
      </c>
      <c r="G6635" s="1637"/>
      <c r="H6635" s="748" t="s">
        <v>5830</v>
      </c>
      <c r="I6635" s="749" t="s">
        <v>5831</v>
      </c>
      <c r="J6635" s="750">
        <v>2710000</v>
      </c>
      <c r="K6635" s="750">
        <v>262018.27</v>
      </c>
      <c r="L6635" s="751" t="s">
        <v>5832</v>
      </c>
      <c r="M6635" s="752">
        <v>4</v>
      </c>
    </row>
    <row r="6636" spans="3:13" customFormat="1" ht="15.6" hidden="1" customHeight="1">
      <c r="C6636" s="547">
        <v>38</v>
      </c>
      <c r="D6636" s="547" t="s">
        <v>1708</v>
      </c>
      <c r="E6636" s="748" t="s">
        <v>5833</v>
      </c>
      <c r="F6636" s="1636" t="s">
        <v>5834</v>
      </c>
      <c r="G6636" s="1637"/>
      <c r="H6636" s="748" t="s">
        <v>5835</v>
      </c>
      <c r="I6636" s="749" t="s">
        <v>5836</v>
      </c>
      <c r="J6636" s="750">
        <v>1100000</v>
      </c>
      <c r="K6636" s="750">
        <v>1100000</v>
      </c>
      <c r="L6636" s="751" t="s">
        <v>5832</v>
      </c>
      <c r="M6636" s="752">
        <v>2</v>
      </c>
    </row>
    <row r="6637" spans="3:13" customFormat="1" ht="15.6" hidden="1" customHeight="1">
      <c r="C6637" s="547">
        <v>39</v>
      </c>
      <c r="D6637" s="547" t="s">
        <v>1708</v>
      </c>
      <c r="E6637" s="748" t="s">
        <v>5837</v>
      </c>
      <c r="F6637" s="1636" t="s">
        <v>5838</v>
      </c>
      <c r="G6637" s="1637"/>
      <c r="H6637" s="748" t="s">
        <v>5839</v>
      </c>
      <c r="I6637" s="749" t="s">
        <v>3981</v>
      </c>
      <c r="J6637" s="750">
        <v>350000</v>
      </c>
      <c r="K6637" s="750">
        <v>350000</v>
      </c>
      <c r="L6637" s="751" t="s">
        <v>5832</v>
      </c>
      <c r="M6637" s="752">
        <v>4</v>
      </c>
    </row>
    <row r="6638" spans="3:13" customFormat="1" ht="15.6" hidden="1" customHeight="1">
      <c r="C6638" s="547">
        <v>40</v>
      </c>
      <c r="D6638" s="547" t="s">
        <v>1708</v>
      </c>
      <c r="E6638" s="748" t="s">
        <v>5840</v>
      </c>
      <c r="F6638" s="1636" t="s">
        <v>5838</v>
      </c>
      <c r="G6638" s="1637"/>
      <c r="H6638" s="748" t="s">
        <v>5841</v>
      </c>
      <c r="I6638" s="749" t="s">
        <v>3981</v>
      </c>
      <c r="J6638" s="750">
        <v>350000</v>
      </c>
      <c r="K6638" s="750">
        <v>350000</v>
      </c>
      <c r="L6638" s="751" t="s">
        <v>5832</v>
      </c>
      <c r="M6638" s="752">
        <v>4</v>
      </c>
    </row>
    <row r="6639" spans="3:13" customFormat="1" ht="15.6" hidden="1" customHeight="1">
      <c r="C6639" s="547">
        <v>41</v>
      </c>
      <c r="D6639" s="547" t="s">
        <v>1708</v>
      </c>
      <c r="E6639" s="748" t="s">
        <v>5842</v>
      </c>
      <c r="F6639" s="1636" t="s">
        <v>5838</v>
      </c>
      <c r="G6639" s="1637"/>
      <c r="H6639" s="748" t="s">
        <v>5843</v>
      </c>
      <c r="I6639" s="749" t="s">
        <v>5844</v>
      </c>
      <c r="J6639" s="750">
        <v>350000</v>
      </c>
      <c r="K6639" s="750">
        <v>350000</v>
      </c>
      <c r="L6639" s="751" t="s">
        <v>5832</v>
      </c>
      <c r="M6639" s="752">
        <v>4</v>
      </c>
    </row>
    <row r="6640" spans="3:13" customFormat="1" ht="15.6" hidden="1" customHeight="1">
      <c r="C6640" s="547">
        <v>42</v>
      </c>
      <c r="D6640" s="547" t="s">
        <v>1708</v>
      </c>
      <c r="E6640" s="748" t="s">
        <v>5845</v>
      </c>
      <c r="F6640" s="1636" t="s">
        <v>5838</v>
      </c>
      <c r="G6640" s="1637"/>
      <c r="H6640" s="748" t="s">
        <v>5846</v>
      </c>
      <c r="I6640" s="749" t="s">
        <v>3981</v>
      </c>
      <c r="J6640" s="750">
        <v>350000</v>
      </c>
      <c r="K6640" s="750">
        <v>350000</v>
      </c>
      <c r="L6640" s="751" t="s">
        <v>5832</v>
      </c>
      <c r="M6640" s="752">
        <v>4</v>
      </c>
    </row>
    <row r="6641" spans="3:13" customFormat="1" ht="15.6" hidden="1" customHeight="1">
      <c r="C6641" s="547">
        <v>43</v>
      </c>
      <c r="D6641" s="547" t="s">
        <v>1708</v>
      </c>
      <c r="E6641" s="748" t="s">
        <v>5847</v>
      </c>
      <c r="F6641" s="1636" t="s">
        <v>5848</v>
      </c>
      <c r="G6641" s="1637"/>
      <c r="H6641" s="748" t="s">
        <v>5849</v>
      </c>
      <c r="I6641" s="749" t="s">
        <v>3981</v>
      </c>
      <c r="J6641" s="750">
        <v>1062500</v>
      </c>
      <c r="K6641" s="750">
        <v>1062500</v>
      </c>
      <c r="L6641" s="751" t="s">
        <v>5832</v>
      </c>
      <c r="M6641" s="752">
        <v>5</v>
      </c>
    </row>
    <row r="6642" spans="3:13" customFormat="1" ht="15.6" hidden="1" customHeight="1">
      <c r="C6642" s="547">
        <v>44</v>
      </c>
      <c r="D6642" s="547" t="s">
        <v>1708</v>
      </c>
      <c r="E6642" s="748" t="s">
        <v>5850</v>
      </c>
      <c r="F6642" s="1636" t="s">
        <v>5851</v>
      </c>
      <c r="G6642" s="1637"/>
      <c r="H6642" s="748" t="s">
        <v>5852</v>
      </c>
      <c r="I6642" s="749" t="s">
        <v>5853</v>
      </c>
      <c r="J6642" s="750">
        <v>1064672</v>
      </c>
      <c r="K6642" s="750">
        <v>1064672</v>
      </c>
      <c r="L6642" s="751" t="s">
        <v>5832</v>
      </c>
      <c r="M6642" s="752">
        <v>6</v>
      </c>
    </row>
    <row r="6643" spans="3:13" customFormat="1" ht="15.6" hidden="1" customHeight="1">
      <c r="C6643" s="547">
        <v>45</v>
      </c>
      <c r="D6643" s="547" t="s">
        <v>1708</v>
      </c>
      <c r="E6643" s="748" t="s">
        <v>5854</v>
      </c>
      <c r="F6643" s="1636" t="s">
        <v>5855</v>
      </c>
      <c r="G6643" s="1637"/>
      <c r="H6643" s="748" t="s">
        <v>5856</v>
      </c>
      <c r="I6643" s="749" t="s">
        <v>5857</v>
      </c>
      <c r="J6643" s="750">
        <v>267092</v>
      </c>
      <c r="K6643" s="750">
        <v>267092</v>
      </c>
      <c r="L6643" s="751" t="s">
        <v>5832</v>
      </c>
      <c r="M6643" s="752">
        <v>4</v>
      </c>
    </row>
    <row r="6644" spans="3:13" customFormat="1" ht="15.6" hidden="1" customHeight="1">
      <c r="C6644" s="547">
        <v>46</v>
      </c>
      <c r="D6644" s="547" t="s">
        <v>1708</v>
      </c>
      <c r="E6644" s="748" t="s">
        <v>5858</v>
      </c>
      <c r="F6644" s="1636" t="s">
        <v>5859</v>
      </c>
      <c r="G6644" s="1637"/>
      <c r="H6644" s="748" t="s">
        <v>5860</v>
      </c>
      <c r="I6644" s="749" t="s">
        <v>5861</v>
      </c>
      <c r="J6644" s="750">
        <v>286170</v>
      </c>
      <c r="K6644" s="750">
        <v>286170</v>
      </c>
      <c r="L6644" s="751" t="s">
        <v>5832</v>
      </c>
      <c r="M6644" s="752">
        <v>4</v>
      </c>
    </row>
    <row r="6645" spans="3:13" customFormat="1" ht="15.6" hidden="1" customHeight="1">
      <c r="C6645" s="547">
        <v>47</v>
      </c>
      <c r="D6645" s="547" t="s">
        <v>1708</v>
      </c>
      <c r="E6645" s="748" t="s">
        <v>5862</v>
      </c>
      <c r="F6645" s="1636" t="s">
        <v>5859</v>
      </c>
      <c r="G6645" s="1637"/>
      <c r="H6645" s="748" t="s">
        <v>5863</v>
      </c>
      <c r="I6645" s="749" t="s">
        <v>5864</v>
      </c>
      <c r="J6645" s="750">
        <v>267092</v>
      </c>
      <c r="K6645" s="750">
        <v>267092</v>
      </c>
      <c r="L6645" s="751" t="s">
        <v>5832</v>
      </c>
      <c r="M6645" s="852">
        <v>4</v>
      </c>
    </row>
    <row r="6646" spans="3:13" customFormat="1" ht="15.6" hidden="1" customHeight="1">
      <c r="C6646" s="547">
        <v>48</v>
      </c>
      <c r="D6646" s="547" t="s">
        <v>1708</v>
      </c>
      <c r="E6646" s="748" t="s">
        <v>5865</v>
      </c>
      <c r="F6646" s="1636" t="s">
        <v>5859</v>
      </c>
      <c r="G6646" s="1637"/>
      <c r="H6646" s="748" t="s">
        <v>5866</v>
      </c>
      <c r="I6646" s="749" t="s">
        <v>5867</v>
      </c>
      <c r="J6646" s="750">
        <v>267092</v>
      </c>
      <c r="K6646" s="750">
        <v>267092</v>
      </c>
      <c r="L6646" s="751" t="s">
        <v>5832</v>
      </c>
      <c r="M6646" s="852">
        <v>4</v>
      </c>
    </row>
    <row r="6647" spans="3:13" customFormat="1" ht="15.6" hidden="1" customHeight="1">
      <c r="C6647" s="547">
        <v>49</v>
      </c>
      <c r="D6647" s="547" t="s">
        <v>2254</v>
      </c>
      <c r="E6647" s="748" t="s">
        <v>5868</v>
      </c>
      <c r="F6647" s="1636" t="s">
        <v>5869</v>
      </c>
      <c r="G6647" s="1637"/>
      <c r="H6647" s="748" t="s">
        <v>5870</v>
      </c>
      <c r="I6647" s="749" t="s">
        <v>3924</v>
      </c>
      <c r="J6647" s="750">
        <v>394748</v>
      </c>
      <c r="K6647" s="750">
        <v>394748</v>
      </c>
      <c r="L6647" s="751" t="s">
        <v>5832</v>
      </c>
      <c r="M6647" s="852">
        <v>15</v>
      </c>
    </row>
    <row r="6648" spans="3:13" customFormat="1" ht="15.6" hidden="1" customHeight="1">
      <c r="C6648" s="547">
        <v>50</v>
      </c>
      <c r="D6648" s="547" t="s">
        <v>2254</v>
      </c>
      <c r="E6648" s="748" t="s">
        <v>5871</v>
      </c>
      <c r="F6648" s="1636" t="s">
        <v>5869</v>
      </c>
      <c r="G6648" s="1637"/>
      <c r="H6648" s="748" t="s">
        <v>5872</v>
      </c>
      <c r="I6648" s="749" t="s">
        <v>3924</v>
      </c>
      <c r="J6648" s="750">
        <v>394748</v>
      </c>
      <c r="K6648" s="750">
        <v>394748</v>
      </c>
      <c r="L6648" s="751" t="s">
        <v>5832</v>
      </c>
      <c r="M6648" s="852">
        <v>15</v>
      </c>
    </row>
    <row r="6649" spans="3:13" customFormat="1" ht="15.6" hidden="1" customHeight="1">
      <c r="C6649" s="547">
        <v>51</v>
      </c>
      <c r="D6649" s="547" t="s">
        <v>2254</v>
      </c>
      <c r="E6649" s="748" t="s">
        <v>5873</v>
      </c>
      <c r="F6649" s="1636" t="s">
        <v>1732</v>
      </c>
      <c r="G6649" s="1637"/>
      <c r="H6649" s="748" t="s">
        <v>5874</v>
      </c>
      <c r="I6649" s="749" t="s">
        <v>5875</v>
      </c>
      <c r="J6649" s="750">
        <v>1800000</v>
      </c>
      <c r="K6649" s="750">
        <v>4080.85</v>
      </c>
      <c r="L6649" s="751" t="s">
        <v>5832</v>
      </c>
      <c r="M6649" s="852">
        <v>70</v>
      </c>
    </row>
    <row r="6650" spans="3:13" customFormat="1" ht="15.6" hidden="1" customHeight="1">
      <c r="C6650" s="547">
        <v>52</v>
      </c>
      <c r="D6650" s="547" t="s">
        <v>2254</v>
      </c>
      <c r="E6650" s="748" t="s">
        <v>5876</v>
      </c>
      <c r="F6650" s="1636" t="s">
        <v>1732</v>
      </c>
      <c r="G6650" s="1637"/>
      <c r="H6650" s="748" t="s">
        <v>5877</v>
      </c>
      <c r="I6650" s="749" t="s">
        <v>5878</v>
      </c>
      <c r="J6650" s="750">
        <v>1800000</v>
      </c>
      <c r="K6650" s="750">
        <v>4080.85</v>
      </c>
      <c r="L6650" s="751" t="s">
        <v>5832</v>
      </c>
      <c r="M6650" s="852">
        <v>70</v>
      </c>
    </row>
    <row r="6651" spans="3:13" customFormat="1" ht="15.6" hidden="1" customHeight="1">
      <c r="C6651" s="547">
        <v>53</v>
      </c>
      <c r="D6651" s="547" t="s">
        <v>2254</v>
      </c>
      <c r="E6651" s="748" t="s">
        <v>5879</v>
      </c>
      <c r="F6651" s="1636" t="s">
        <v>1732</v>
      </c>
      <c r="G6651" s="1637"/>
      <c r="H6651" s="748" t="s">
        <v>5880</v>
      </c>
      <c r="I6651" s="749" t="s">
        <v>5881</v>
      </c>
      <c r="J6651" s="750">
        <v>2048467.8</v>
      </c>
      <c r="K6651" s="750">
        <v>4644.16</v>
      </c>
      <c r="L6651" s="751" t="s">
        <v>5832</v>
      </c>
      <c r="M6651" s="852">
        <v>70</v>
      </c>
    </row>
    <row r="6652" spans="3:13" customFormat="1" ht="15.6" hidden="1" customHeight="1">
      <c r="C6652" s="547">
        <v>54</v>
      </c>
      <c r="D6652" s="547" t="s">
        <v>2254</v>
      </c>
      <c r="E6652" s="748" t="s">
        <v>5882</v>
      </c>
      <c r="F6652" s="1636" t="s">
        <v>1732</v>
      </c>
      <c r="G6652" s="1637"/>
      <c r="H6652" s="748" t="s">
        <v>5883</v>
      </c>
      <c r="I6652" s="749" t="s">
        <v>5884</v>
      </c>
      <c r="J6652" s="750">
        <v>5514520</v>
      </c>
      <c r="K6652" s="750">
        <v>565023.31000000006</v>
      </c>
      <c r="L6652" s="751" t="s">
        <v>5832</v>
      </c>
      <c r="M6652" s="852">
        <v>70</v>
      </c>
    </row>
    <row r="6653" spans="3:13" customFormat="1" ht="15.6" hidden="1" customHeight="1">
      <c r="C6653" s="547">
        <v>55</v>
      </c>
      <c r="D6653" s="547" t="s">
        <v>2254</v>
      </c>
      <c r="E6653" s="748" t="s">
        <v>5885</v>
      </c>
      <c r="F6653" s="1636" t="s">
        <v>1728</v>
      </c>
      <c r="G6653" s="1637"/>
      <c r="H6653" s="748" t="s">
        <v>5886</v>
      </c>
      <c r="I6653" s="749" t="s">
        <v>5887</v>
      </c>
      <c r="J6653" s="750">
        <v>1317771.6000000001</v>
      </c>
      <c r="K6653" s="750">
        <v>1317771.6000000001</v>
      </c>
      <c r="L6653" s="751" t="s">
        <v>5832</v>
      </c>
      <c r="M6653" s="852">
        <v>40</v>
      </c>
    </row>
    <row r="6654" spans="3:13" customFormat="1" ht="15.6" hidden="1" customHeight="1">
      <c r="C6654" s="547">
        <v>56</v>
      </c>
      <c r="D6654" s="547" t="s">
        <v>2218</v>
      </c>
      <c r="E6654" s="748" t="s">
        <v>5888</v>
      </c>
      <c r="F6654" s="1636" t="s">
        <v>5889</v>
      </c>
      <c r="G6654" s="1637"/>
      <c r="H6654" s="748" t="s">
        <v>5890</v>
      </c>
      <c r="I6654" s="749" t="s">
        <v>5891</v>
      </c>
      <c r="J6654" s="750">
        <v>1100000</v>
      </c>
      <c r="K6654" s="750">
        <v>1100000</v>
      </c>
      <c r="L6654" s="751" t="s">
        <v>2328</v>
      </c>
      <c r="M6654" s="852">
        <v>25</v>
      </c>
    </row>
    <row r="6655" spans="3:13" customFormat="1" ht="15.6" hidden="1" customHeight="1">
      <c r="C6655" s="547">
        <v>57</v>
      </c>
      <c r="D6655" s="547" t="s">
        <v>2218</v>
      </c>
      <c r="E6655" s="748" t="s">
        <v>5892</v>
      </c>
      <c r="F6655" s="1636" t="s">
        <v>5893</v>
      </c>
      <c r="G6655" s="1637"/>
      <c r="H6655" s="748" t="s">
        <v>5894</v>
      </c>
      <c r="I6655" s="749" t="s">
        <v>5895</v>
      </c>
      <c r="J6655" s="750">
        <v>594500</v>
      </c>
      <c r="K6655" s="750">
        <v>594500</v>
      </c>
      <c r="L6655" s="751" t="s">
        <v>2328</v>
      </c>
      <c r="M6655" s="852">
        <v>1</v>
      </c>
    </row>
    <row r="6656" spans="3:13" customFormat="1" ht="15.6" hidden="1" customHeight="1">
      <c r="C6656" s="547">
        <v>58</v>
      </c>
      <c r="D6656" s="547" t="s">
        <v>2218</v>
      </c>
      <c r="E6656" s="748" t="s">
        <v>5896</v>
      </c>
      <c r="F6656" s="1636" t="s">
        <v>5893</v>
      </c>
      <c r="G6656" s="1637"/>
      <c r="H6656" s="748" t="s">
        <v>5897</v>
      </c>
      <c r="I6656" s="749" t="s">
        <v>5895</v>
      </c>
      <c r="J6656" s="750">
        <v>594500</v>
      </c>
      <c r="K6656" s="750">
        <v>594500</v>
      </c>
      <c r="L6656" s="751" t="s">
        <v>2328</v>
      </c>
      <c r="M6656" s="852">
        <v>1</v>
      </c>
    </row>
    <row r="6657" spans="3:13" customFormat="1" ht="15.6" hidden="1" customHeight="1">
      <c r="C6657" s="547">
        <v>59</v>
      </c>
      <c r="D6657" s="547" t="s">
        <v>2218</v>
      </c>
      <c r="E6657" s="748" t="s">
        <v>5898</v>
      </c>
      <c r="F6657" s="1636" t="s">
        <v>5893</v>
      </c>
      <c r="G6657" s="1637"/>
      <c r="H6657" s="748" t="s">
        <v>5899</v>
      </c>
      <c r="I6657" s="749" t="s">
        <v>5895</v>
      </c>
      <c r="J6657" s="750">
        <v>594500</v>
      </c>
      <c r="K6657" s="750">
        <v>594500</v>
      </c>
      <c r="L6657" s="751" t="s">
        <v>2328</v>
      </c>
      <c r="M6657" s="852">
        <v>1</v>
      </c>
    </row>
    <row r="6658" spans="3:13" customFormat="1" ht="15.6" hidden="1" customHeight="1">
      <c r="C6658" s="547">
        <v>60</v>
      </c>
      <c r="D6658" s="547" t="s">
        <v>2218</v>
      </c>
      <c r="E6658" s="748" t="s">
        <v>5900</v>
      </c>
      <c r="F6658" s="1636" t="s">
        <v>5893</v>
      </c>
      <c r="G6658" s="1637"/>
      <c r="H6658" s="748" t="s">
        <v>5901</v>
      </c>
      <c r="I6658" s="749" t="s">
        <v>5895</v>
      </c>
      <c r="J6658" s="750">
        <v>594500</v>
      </c>
      <c r="K6658" s="750">
        <v>594500</v>
      </c>
      <c r="L6658" s="751" t="s">
        <v>2328</v>
      </c>
      <c r="M6658" s="852">
        <v>1</v>
      </c>
    </row>
    <row r="6659" spans="3:13" customFormat="1" ht="15.6" hidden="1" customHeight="1">
      <c r="C6659" s="547">
        <v>61</v>
      </c>
      <c r="D6659" s="547" t="s">
        <v>2218</v>
      </c>
      <c r="E6659" s="748" t="s">
        <v>5902</v>
      </c>
      <c r="F6659" s="1636" t="s">
        <v>5903</v>
      </c>
      <c r="G6659" s="1637"/>
      <c r="H6659" s="748" t="s">
        <v>5904</v>
      </c>
      <c r="I6659" s="749" t="s">
        <v>5895</v>
      </c>
      <c r="J6659" s="750">
        <v>904800</v>
      </c>
      <c r="K6659" s="750">
        <v>904800</v>
      </c>
      <c r="L6659" s="751" t="s">
        <v>2328</v>
      </c>
      <c r="M6659" s="752">
        <v>1</v>
      </c>
    </row>
    <row r="6660" spans="3:13" customFormat="1" ht="15.6" hidden="1" customHeight="1">
      <c r="C6660" s="547">
        <v>62</v>
      </c>
      <c r="D6660" s="547" t="s">
        <v>2218</v>
      </c>
      <c r="E6660" s="748" t="s">
        <v>5905</v>
      </c>
      <c r="F6660" s="1636" t="s">
        <v>5906</v>
      </c>
      <c r="G6660" s="1637"/>
      <c r="H6660" s="748" t="s">
        <v>5907</v>
      </c>
      <c r="I6660" s="749" t="s">
        <v>5895</v>
      </c>
      <c r="J6660" s="750">
        <v>69990</v>
      </c>
      <c r="K6660" s="750">
        <v>69990</v>
      </c>
      <c r="L6660" s="751" t="s">
        <v>2328</v>
      </c>
      <c r="M6660" s="752">
        <v>1</v>
      </c>
    </row>
    <row r="6661" spans="3:13" customFormat="1" ht="15.6" hidden="1" customHeight="1">
      <c r="C6661" s="547">
        <v>63</v>
      </c>
      <c r="D6661" s="547" t="s">
        <v>2218</v>
      </c>
      <c r="E6661" s="748" t="s">
        <v>5908</v>
      </c>
      <c r="F6661" s="1636" t="s">
        <v>5909</v>
      </c>
      <c r="G6661" s="1637"/>
      <c r="H6661" s="748" t="s">
        <v>5910</v>
      </c>
      <c r="I6661" s="749" t="s">
        <v>5895</v>
      </c>
      <c r="J6661" s="750">
        <v>94000</v>
      </c>
      <c r="K6661" s="750">
        <v>94000</v>
      </c>
      <c r="L6661" s="751" t="s">
        <v>2328</v>
      </c>
      <c r="M6661" s="752">
        <v>1</v>
      </c>
    </row>
    <row r="6662" spans="3:13" customFormat="1" ht="15.6" hidden="1" customHeight="1">
      <c r="C6662" s="547">
        <v>64</v>
      </c>
      <c r="D6662" s="547" t="s">
        <v>2218</v>
      </c>
      <c r="E6662" s="748" t="s">
        <v>5911</v>
      </c>
      <c r="F6662" s="1636" t="s">
        <v>5909</v>
      </c>
      <c r="G6662" s="1637"/>
      <c r="H6662" s="748" t="s">
        <v>5912</v>
      </c>
      <c r="I6662" s="749" t="s">
        <v>5895</v>
      </c>
      <c r="J6662" s="750">
        <v>94000</v>
      </c>
      <c r="K6662" s="750">
        <v>94000</v>
      </c>
      <c r="L6662" s="751" t="s">
        <v>2328</v>
      </c>
      <c r="M6662" s="752">
        <v>1</v>
      </c>
    </row>
    <row r="6663" spans="3:13" customFormat="1" ht="15.6" hidden="1" customHeight="1">
      <c r="C6663" s="547">
        <v>65</v>
      </c>
      <c r="D6663" s="547" t="s">
        <v>2218</v>
      </c>
      <c r="E6663" s="748" t="s">
        <v>5913</v>
      </c>
      <c r="F6663" s="1636" t="s">
        <v>5909</v>
      </c>
      <c r="G6663" s="1637"/>
      <c r="H6663" s="748" t="s">
        <v>5914</v>
      </c>
      <c r="I6663" s="749" t="s">
        <v>5895</v>
      </c>
      <c r="J6663" s="750">
        <v>94000</v>
      </c>
      <c r="K6663" s="750">
        <v>94000</v>
      </c>
      <c r="L6663" s="751" t="s">
        <v>2328</v>
      </c>
      <c r="M6663" s="752">
        <v>1</v>
      </c>
    </row>
    <row r="6664" spans="3:13" customFormat="1" ht="15.6" hidden="1" customHeight="1">
      <c r="C6664" s="547">
        <v>66</v>
      </c>
      <c r="D6664" s="547" t="s">
        <v>2218</v>
      </c>
      <c r="E6664" s="748" t="s">
        <v>5915</v>
      </c>
      <c r="F6664" s="1636" t="s">
        <v>5909</v>
      </c>
      <c r="G6664" s="1637"/>
      <c r="H6664" s="748" t="s">
        <v>5916</v>
      </c>
      <c r="I6664" s="749" t="s">
        <v>5895</v>
      </c>
      <c r="J6664" s="750">
        <v>94000</v>
      </c>
      <c r="K6664" s="750">
        <v>94000</v>
      </c>
      <c r="L6664" s="751" t="s">
        <v>2328</v>
      </c>
      <c r="M6664" s="752">
        <v>1</v>
      </c>
    </row>
    <row r="6665" spans="3:13" customFormat="1" ht="15.6" hidden="1" customHeight="1">
      <c r="C6665" s="547">
        <v>67</v>
      </c>
      <c r="D6665" s="547" t="s">
        <v>2218</v>
      </c>
      <c r="E6665" s="748" t="s">
        <v>5917</v>
      </c>
      <c r="F6665" s="1636" t="s">
        <v>5909</v>
      </c>
      <c r="G6665" s="1637"/>
      <c r="H6665" s="748" t="s">
        <v>5918</v>
      </c>
      <c r="I6665" s="749" t="s">
        <v>5895</v>
      </c>
      <c r="J6665" s="750">
        <v>94000</v>
      </c>
      <c r="K6665" s="750">
        <v>94000</v>
      </c>
      <c r="L6665" s="751" t="s">
        <v>2328</v>
      </c>
      <c r="M6665" s="752">
        <v>1</v>
      </c>
    </row>
    <row r="6666" spans="3:13" customFormat="1" ht="15.6" hidden="1" customHeight="1">
      <c r="C6666" s="547">
        <v>68</v>
      </c>
      <c r="D6666" s="547" t="s">
        <v>2218</v>
      </c>
      <c r="E6666" s="748" t="s">
        <v>5919</v>
      </c>
      <c r="F6666" s="1636" t="s">
        <v>5909</v>
      </c>
      <c r="G6666" s="1637"/>
      <c r="H6666" s="748" t="s">
        <v>5920</v>
      </c>
      <c r="I6666" s="749" t="s">
        <v>5895</v>
      </c>
      <c r="J6666" s="750">
        <v>94000</v>
      </c>
      <c r="K6666" s="750">
        <v>94000</v>
      </c>
      <c r="L6666" s="751" t="s">
        <v>2328</v>
      </c>
      <c r="M6666" s="752">
        <v>1</v>
      </c>
    </row>
    <row r="6667" spans="3:13" customFormat="1" ht="15.6" hidden="1" customHeight="1">
      <c r="C6667" s="547">
        <v>69</v>
      </c>
      <c r="D6667" s="547" t="s">
        <v>2218</v>
      </c>
      <c r="E6667" s="748" t="s">
        <v>5921</v>
      </c>
      <c r="F6667" s="1636" t="s">
        <v>5909</v>
      </c>
      <c r="G6667" s="1637"/>
      <c r="H6667" s="748" t="s">
        <v>5922</v>
      </c>
      <c r="I6667" s="749" t="s">
        <v>5895</v>
      </c>
      <c r="J6667" s="750">
        <v>94000</v>
      </c>
      <c r="K6667" s="750">
        <v>94000</v>
      </c>
      <c r="L6667" s="751" t="s">
        <v>2328</v>
      </c>
      <c r="M6667" s="752">
        <v>1</v>
      </c>
    </row>
    <row r="6668" spans="3:13" customFormat="1" ht="15.6" hidden="1" customHeight="1">
      <c r="C6668" s="547">
        <v>70</v>
      </c>
      <c r="D6668" s="547" t="s">
        <v>2218</v>
      </c>
      <c r="E6668" s="748" t="s">
        <v>5923</v>
      </c>
      <c r="F6668" s="1636" t="s">
        <v>5924</v>
      </c>
      <c r="G6668" s="1637"/>
      <c r="H6668" s="748" t="s">
        <v>5925</v>
      </c>
      <c r="I6668" s="749" t="s">
        <v>5895</v>
      </c>
      <c r="J6668" s="750">
        <v>406000</v>
      </c>
      <c r="K6668" s="750">
        <v>406000</v>
      </c>
      <c r="L6668" s="751" t="s">
        <v>2328</v>
      </c>
      <c r="M6668" s="752">
        <v>1</v>
      </c>
    </row>
    <row r="6669" spans="3:13" customFormat="1" ht="15.6" hidden="1" customHeight="1">
      <c r="C6669" s="547">
        <v>71</v>
      </c>
      <c r="D6669" s="547" t="s">
        <v>2218</v>
      </c>
      <c r="E6669" s="748" t="s">
        <v>5926</v>
      </c>
      <c r="F6669" s="1636" t="s">
        <v>5924</v>
      </c>
      <c r="G6669" s="1637"/>
      <c r="H6669" s="748" t="s">
        <v>5927</v>
      </c>
      <c r="I6669" s="749" t="s">
        <v>5895</v>
      </c>
      <c r="J6669" s="750">
        <v>406000</v>
      </c>
      <c r="K6669" s="750">
        <v>406000</v>
      </c>
      <c r="L6669" s="751" t="s">
        <v>2328</v>
      </c>
      <c r="M6669" s="752">
        <v>1</v>
      </c>
    </row>
    <row r="6670" spans="3:13" customFormat="1" ht="15.6" hidden="1" customHeight="1">
      <c r="C6670" s="547">
        <v>72</v>
      </c>
      <c r="D6670" s="547" t="s">
        <v>2218</v>
      </c>
      <c r="E6670" s="748" t="s">
        <v>5928</v>
      </c>
      <c r="F6670" s="1636" t="s">
        <v>5924</v>
      </c>
      <c r="G6670" s="1637"/>
      <c r="H6670" s="748" t="s">
        <v>5929</v>
      </c>
      <c r="I6670" s="749" t="s">
        <v>5895</v>
      </c>
      <c r="J6670" s="750">
        <v>406000</v>
      </c>
      <c r="K6670" s="750">
        <v>406000</v>
      </c>
      <c r="L6670" s="751" t="s">
        <v>2328</v>
      </c>
      <c r="M6670" s="752">
        <v>1</v>
      </c>
    </row>
    <row r="6671" spans="3:13" customFormat="1" ht="15.6" hidden="1" customHeight="1">
      <c r="C6671" s="547">
        <v>73</v>
      </c>
      <c r="D6671" s="547" t="s">
        <v>2218</v>
      </c>
      <c r="E6671" s="748" t="s">
        <v>5930</v>
      </c>
      <c r="F6671" s="1636" t="s">
        <v>5924</v>
      </c>
      <c r="G6671" s="1637"/>
      <c r="H6671" s="748" t="s">
        <v>5931</v>
      </c>
      <c r="I6671" s="749" t="s">
        <v>5895</v>
      </c>
      <c r="J6671" s="750">
        <v>406000</v>
      </c>
      <c r="K6671" s="750">
        <v>406000</v>
      </c>
      <c r="L6671" s="751" t="s">
        <v>2328</v>
      </c>
      <c r="M6671" s="752">
        <v>1</v>
      </c>
    </row>
    <row r="6672" spans="3:13" customFormat="1" ht="15.6" hidden="1" customHeight="1">
      <c r="C6672" s="547">
        <v>74</v>
      </c>
      <c r="D6672" s="547" t="s">
        <v>2218</v>
      </c>
      <c r="E6672" s="748" t="s">
        <v>5932</v>
      </c>
      <c r="F6672" s="1636" t="s">
        <v>5924</v>
      </c>
      <c r="G6672" s="1637"/>
      <c r="H6672" s="748" t="s">
        <v>5933</v>
      </c>
      <c r="I6672" s="749" t="s">
        <v>5895</v>
      </c>
      <c r="J6672" s="750">
        <v>406000</v>
      </c>
      <c r="K6672" s="750">
        <v>406000</v>
      </c>
      <c r="L6672" s="751" t="s">
        <v>2328</v>
      </c>
      <c r="M6672" s="752">
        <v>1</v>
      </c>
    </row>
    <row r="6673" spans="3:13" customFormat="1" ht="15.6" hidden="1" customHeight="1">
      <c r="C6673" s="547">
        <v>75</v>
      </c>
      <c r="D6673" s="547" t="s">
        <v>2218</v>
      </c>
      <c r="E6673" s="748" t="s">
        <v>5934</v>
      </c>
      <c r="F6673" s="1636" t="s">
        <v>5924</v>
      </c>
      <c r="G6673" s="1637"/>
      <c r="H6673" s="748" t="s">
        <v>5935</v>
      </c>
      <c r="I6673" s="749" t="s">
        <v>5895</v>
      </c>
      <c r="J6673" s="750">
        <v>406000</v>
      </c>
      <c r="K6673" s="750">
        <v>406000</v>
      </c>
      <c r="L6673" s="751" t="s">
        <v>2328</v>
      </c>
      <c r="M6673" s="752">
        <v>1</v>
      </c>
    </row>
    <row r="6674" spans="3:13" customFormat="1" ht="15.6" hidden="1" customHeight="1">
      <c r="C6674" s="547">
        <v>76</v>
      </c>
      <c r="D6674" s="547" t="s">
        <v>2218</v>
      </c>
      <c r="E6674" s="748" t="s">
        <v>5936</v>
      </c>
      <c r="F6674" s="1636" t="s">
        <v>5924</v>
      </c>
      <c r="G6674" s="1637"/>
      <c r="H6674" s="748" t="s">
        <v>5937</v>
      </c>
      <c r="I6674" s="749" t="s">
        <v>5895</v>
      </c>
      <c r="J6674" s="750">
        <v>406000</v>
      </c>
      <c r="K6674" s="750">
        <v>406000</v>
      </c>
      <c r="L6674" s="751" t="s">
        <v>2328</v>
      </c>
      <c r="M6674" s="752">
        <v>1</v>
      </c>
    </row>
    <row r="6675" spans="3:13" customFormat="1" ht="15.6" hidden="1" customHeight="1">
      <c r="C6675" s="547">
        <v>77</v>
      </c>
      <c r="D6675" s="547" t="s">
        <v>2218</v>
      </c>
      <c r="E6675" s="748" t="s">
        <v>5938</v>
      </c>
      <c r="F6675" s="1636" t="s">
        <v>5924</v>
      </c>
      <c r="G6675" s="1637"/>
      <c r="H6675" s="748" t="s">
        <v>5939</v>
      </c>
      <c r="I6675" s="749" t="s">
        <v>5895</v>
      </c>
      <c r="J6675" s="750">
        <v>406000</v>
      </c>
      <c r="K6675" s="750">
        <v>406000</v>
      </c>
      <c r="L6675" s="751" t="s">
        <v>2328</v>
      </c>
      <c r="M6675" s="752">
        <v>1</v>
      </c>
    </row>
    <row r="6676" spans="3:13" customFormat="1" ht="15.6" hidden="1" customHeight="1">
      <c r="C6676" s="547">
        <v>78</v>
      </c>
      <c r="D6676" s="547" t="s">
        <v>2218</v>
      </c>
      <c r="E6676" s="748" t="s">
        <v>5940</v>
      </c>
      <c r="F6676" s="1636" t="s">
        <v>5924</v>
      </c>
      <c r="G6676" s="1637"/>
      <c r="H6676" s="748" t="s">
        <v>5941</v>
      </c>
      <c r="I6676" s="749" t="s">
        <v>5895</v>
      </c>
      <c r="J6676" s="750">
        <v>406000</v>
      </c>
      <c r="K6676" s="750">
        <v>406000</v>
      </c>
      <c r="L6676" s="751" t="s">
        <v>2328</v>
      </c>
      <c r="M6676" s="752">
        <v>1</v>
      </c>
    </row>
    <row r="6677" spans="3:13" customFormat="1" ht="15.6" hidden="1" customHeight="1">
      <c r="C6677" s="547">
        <v>79</v>
      </c>
      <c r="D6677" s="547" t="s">
        <v>2218</v>
      </c>
      <c r="E6677" s="748" t="s">
        <v>5942</v>
      </c>
      <c r="F6677" s="1636" t="s">
        <v>5924</v>
      </c>
      <c r="G6677" s="1637"/>
      <c r="H6677" s="748" t="s">
        <v>5943</v>
      </c>
      <c r="I6677" s="749" t="s">
        <v>5895</v>
      </c>
      <c r="J6677" s="750">
        <v>406000</v>
      </c>
      <c r="K6677" s="750">
        <v>406000</v>
      </c>
      <c r="L6677" s="751" t="s">
        <v>2328</v>
      </c>
      <c r="M6677" s="752">
        <v>1</v>
      </c>
    </row>
    <row r="6678" spans="3:13" customFormat="1" ht="15.6" hidden="1" customHeight="1">
      <c r="C6678" s="547">
        <v>80</v>
      </c>
      <c r="D6678" s="547" t="s">
        <v>2218</v>
      </c>
      <c r="E6678" s="748" t="s">
        <v>5944</v>
      </c>
      <c r="F6678" s="1636" t="s">
        <v>5924</v>
      </c>
      <c r="G6678" s="1637"/>
      <c r="H6678" s="748" t="s">
        <v>5945</v>
      </c>
      <c r="I6678" s="749" t="s">
        <v>5895</v>
      </c>
      <c r="J6678" s="750">
        <v>406000</v>
      </c>
      <c r="K6678" s="750">
        <v>406000</v>
      </c>
      <c r="L6678" s="751" t="s">
        <v>2328</v>
      </c>
      <c r="M6678" s="752">
        <v>1</v>
      </c>
    </row>
    <row r="6679" spans="3:13" customFormat="1" ht="15.6" hidden="1" customHeight="1">
      <c r="C6679" s="547">
        <v>81</v>
      </c>
      <c r="D6679" s="547" t="s">
        <v>2218</v>
      </c>
      <c r="E6679" s="748" t="s">
        <v>5946</v>
      </c>
      <c r="F6679" s="1636" t="s">
        <v>5924</v>
      </c>
      <c r="G6679" s="1637"/>
      <c r="H6679" s="748" t="s">
        <v>5947</v>
      </c>
      <c r="I6679" s="749" t="s">
        <v>5895</v>
      </c>
      <c r="J6679" s="750">
        <v>406000</v>
      </c>
      <c r="K6679" s="750">
        <v>406000</v>
      </c>
      <c r="L6679" s="751" t="s">
        <v>2328</v>
      </c>
      <c r="M6679" s="752">
        <v>1</v>
      </c>
    </row>
    <row r="6680" spans="3:13" customFormat="1" ht="15.6" hidden="1" customHeight="1">
      <c r="C6680" s="547">
        <v>82</v>
      </c>
      <c r="D6680" s="547" t="s">
        <v>2218</v>
      </c>
      <c r="E6680" s="748" t="s">
        <v>5948</v>
      </c>
      <c r="F6680" s="1636" t="s">
        <v>5924</v>
      </c>
      <c r="G6680" s="1637"/>
      <c r="H6680" s="748" t="s">
        <v>5949</v>
      </c>
      <c r="I6680" s="749" t="s">
        <v>5895</v>
      </c>
      <c r="J6680" s="750">
        <v>406000</v>
      </c>
      <c r="K6680" s="750">
        <v>406000</v>
      </c>
      <c r="L6680" s="751" t="s">
        <v>2328</v>
      </c>
      <c r="M6680" s="752">
        <v>1</v>
      </c>
    </row>
    <row r="6681" spans="3:13" customFormat="1" ht="15.6" hidden="1" customHeight="1">
      <c r="C6681" s="547">
        <v>83</v>
      </c>
      <c r="D6681" s="547" t="s">
        <v>2218</v>
      </c>
      <c r="E6681" s="748" t="s">
        <v>5950</v>
      </c>
      <c r="F6681" s="1636" t="s">
        <v>5924</v>
      </c>
      <c r="G6681" s="1637"/>
      <c r="H6681" s="748" t="s">
        <v>5951</v>
      </c>
      <c r="I6681" s="749" t="s">
        <v>5895</v>
      </c>
      <c r="J6681" s="750">
        <v>406000</v>
      </c>
      <c r="K6681" s="750">
        <v>406000</v>
      </c>
      <c r="L6681" s="751" t="s">
        <v>2328</v>
      </c>
      <c r="M6681" s="752">
        <v>1</v>
      </c>
    </row>
    <row r="6682" spans="3:13" customFormat="1" ht="15.6" hidden="1" customHeight="1">
      <c r="C6682" s="547">
        <v>84</v>
      </c>
      <c r="D6682" s="547" t="s">
        <v>2218</v>
      </c>
      <c r="E6682" s="748" t="s">
        <v>5952</v>
      </c>
      <c r="F6682" s="1636" t="s">
        <v>5924</v>
      </c>
      <c r="G6682" s="1637"/>
      <c r="H6682" s="748" t="s">
        <v>5953</v>
      </c>
      <c r="I6682" s="749" t="s">
        <v>5895</v>
      </c>
      <c r="J6682" s="750">
        <v>406000</v>
      </c>
      <c r="K6682" s="750">
        <v>406000</v>
      </c>
      <c r="L6682" s="751" t="s">
        <v>2328</v>
      </c>
      <c r="M6682" s="752">
        <v>1</v>
      </c>
    </row>
    <row r="6683" spans="3:13" customFormat="1" ht="15.6" hidden="1" customHeight="1">
      <c r="C6683" s="547">
        <v>85</v>
      </c>
      <c r="D6683" s="547" t="s">
        <v>2218</v>
      </c>
      <c r="E6683" s="748" t="s">
        <v>5954</v>
      </c>
      <c r="F6683" s="1636" t="s">
        <v>5924</v>
      </c>
      <c r="G6683" s="1637"/>
      <c r="H6683" s="748" t="s">
        <v>5955</v>
      </c>
      <c r="I6683" s="749" t="s">
        <v>5895</v>
      </c>
      <c r="J6683" s="750">
        <v>406000</v>
      </c>
      <c r="K6683" s="750">
        <v>406000</v>
      </c>
      <c r="L6683" s="751" t="s">
        <v>2328</v>
      </c>
      <c r="M6683" s="752">
        <v>1</v>
      </c>
    </row>
    <row r="6684" spans="3:13" customFormat="1" ht="15.6" hidden="1" customHeight="1">
      <c r="C6684" s="547">
        <v>86</v>
      </c>
      <c r="D6684" s="547" t="s">
        <v>2218</v>
      </c>
      <c r="E6684" s="748" t="s">
        <v>5956</v>
      </c>
      <c r="F6684" s="1636" t="s">
        <v>5924</v>
      </c>
      <c r="G6684" s="1637"/>
      <c r="H6684" s="748" t="s">
        <v>5957</v>
      </c>
      <c r="I6684" s="749" t="s">
        <v>5895</v>
      </c>
      <c r="J6684" s="750">
        <v>406000</v>
      </c>
      <c r="K6684" s="750">
        <v>406000</v>
      </c>
      <c r="L6684" s="751" t="s">
        <v>2328</v>
      </c>
      <c r="M6684" s="752">
        <v>1</v>
      </c>
    </row>
    <row r="6685" spans="3:13" customFormat="1" ht="15.6" hidden="1" customHeight="1">
      <c r="C6685" s="547">
        <v>87</v>
      </c>
      <c r="D6685" s="547" t="s">
        <v>2218</v>
      </c>
      <c r="E6685" s="748" t="s">
        <v>5958</v>
      </c>
      <c r="F6685" s="1636" t="s">
        <v>5924</v>
      </c>
      <c r="G6685" s="1637"/>
      <c r="H6685" s="748" t="s">
        <v>5959</v>
      </c>
      <c r="I6685" s="749" t="s">
        <v>5895</v>
      </c>
      <c r="J6685" s="750">
        <v>406000</v>
      </c>
      <c r="K6685" s="750">
        <v>406000</v>
      </c>
      <c r="L6685" s="751" t="s">
        <v>2328</v>
      </c>
      <c r="M6685" s="752">
        <v>1</v>
      </c>
    </row>
    <row r="6686" spans="3:13" customFormat="1" ht="15.6" hidden="1" customHeight="1">
      <c r="C6686" s="547">
        <v>88</v>
      </c>
      <c r="D6686" s="547" t="s">
        <v>2218</v>
      </c>
      <c r="E6686" s="748" t="s">
        <v>5960</v>
      </c>
      <c r="F6686" s="1636" t="s">
        <v>5924</v>
      </c>
      <c r="G6686" s="1637"/>
      <c r="H6686" s="748" t="s">
        <v>5961</v>
      </c>
      <c r="I6686" s="749" t="s">
        <v>5895</v>
      </c>
      <c r="J6686" s="750">
        <v>406000</v>
      </c>
      <c r="K6686" s="750">
        <v>406000</v>
      </c>
      <c r="L6686" s="751" t="s">
        <v>2328</v>
      </c>
      <c r="M6686" s="752">
        <v>1</v>
      </c>
    </row>
    <row r="6687" spans="3:13" customFormat="1" ht="15.6" hidden="1" customHeight="1">
      <c r="C6687" s="547">
        <v>89</v>
      </c>
      <c r="D6687" s="547" t="s">
        <v>2218</v>
      </c>
      <c r="E6687" s="748" t="s">
        <v>5962</v>
      </c>
      <c r="F6687" s="1636" t="s">
        <v>5924</v>
      </c>
      <c r="G6687" s="1637"/>
      <c r="H6687" s="748" t="s">
        <v>5963</v>
      </c>
      <c r="I6687" s="749" t="s">
        <v>5895</v>
      </c>
      <c r="J6687" s="750">
        <v>406000</v>
      </c>
      <c r="K6687" s="750">
        <v>406000</v>
      </c>
      <c r="L6687" s="751" t="s">
        <v>2328</v>
      </c>
      <c r="M6687" s="752">
        <v>1</v>
      </c>
    </row>
    <row r="6688" spans="3:13" customFormat="1" ht="15.6" hidden="1" customHeight="1">
      <c r="C6688" s="547">
        <v>90</v>
      </c>
      <c r="D6688" s="547" t="s">
        <v>2218</v>
      </c>
      <c r="E6688" s="748" t="s">
        <v>5964</v>
      </c>
      <c r="F6688" s="1636" t="s">
        <v>5965</v>
      </c>
      <c r="G6688" s="1637"/>
      <c r="H6688" s="748" t="s">
        <v>5966</v>
      </c>
      <c r="I6688" s="749" t="s">
        <v>5895</v>
      </c>
      <c r="J6688" s="750">
        <v>307400</v>
      </c>
      <c r="K6688" s="750">
        <v>307400</v>
      </c>
      <c r="L6688" s="751" t="s">
        <v>2328</v>
      </c>
      <c r="M6688" s="752">
        <v>3</v>
      </c>
    </row>
    <row r="6689" spans="3:13" customFormat="1" ht="15.6" hidden="1" customHeight="1">
      <c r="C6689" s="547">
        <v>91</v>
      </c>
      <c r="D6689" s="547" t="s">
        <v>2218</v>
      </c>
      <c r="E6689" s="748" t="s">
        <v>5967</v>
      </c>
      <c r="F6689" s="1636" t="s">
        <v>2062</v>
      </c>
      <c r="G6689" s="1637"/>
      <c r="H6689" s="748" t="s">
        <v>5968</v>
      </c>
      <c r="I6689" s="749" t="s">
        <v>5969</v>
      </c>
      <c r="J6689" s="750">
        <v>1420000.08</v>
      </c>
      <c r="K6689" s="750">
        <v>1420000.08</v>
      </c>
      <c r="L6689" s="751" t="s">
        <v>2328</v>
      </c>
      <c r="M6689" s="752">
        <v>2</v>
      </c>
    </row>
    <row r="6690" spans="3:13" customFormat="1" ht="15.6" hidden="1" customHeight="1">
      <c r="C6690" s="547">
        <v>92</v>
      </c>
      <c r="D6690" s="547" t="s">
        <v>2218</v>
      </c>
      <c r="E6690" s="748" t="s">
        <v>5970</v>
      </c>
      <c r="F6690" s="1636" t="s">
        <v>5971</v>
      </c>
      <c r="G6690" s="1637"/>
      <c r="H6690" s="748" t="s">
        <v>5972</v>
      </c>
      <c r="I6690" s="749" t="s">
        <v>5895</v>
      </c>
      <c r="J6690" s="750">
        <v>372000</v>
      </c>
      <c r="K6690" s="750">
        <v>372000</v>
      </c>
      <c r="L6690" s="751" t="s">
        <v>2328</v>
      </c>
      <c r="M6690" s="752">
        <v>5</v>
      </c>
    </row>
    <row r="6691" spans="3:13" customFormat="1" ht="15.6" hidden="1" customHeight="1">
      <c r="C6691" s="547">
        <v>1</v>
      </c>
      <c r="D6691" s="547" t="s">
        <v>2255</v>
      </c>
      <c r="E6691" s="751" t="s">
        <v>5973</v>
      </c>
      <c r="F6691" s="1638" t="s">
        <v>6783</v>
      </c>
      <c r="G6691" s="1639"/>
      <c r="H6691" s="751" t="s">
        <v>6784</v>
      </c>
      <c r="I6691" s="751" t="s">
        <v>3924</v>
      </c>
      <c r="J6691" s="844">
        <v>444048</v>
      </c>
      <c r="K6691" s="844">
        <v>444048</v>
      </c>
      <c r="L6691" s="751" t="s">
        <v>1709</v>
      </c>
      <c r="M6691" s="751">
        <v>35</v>
      </c>
    </row>
    <row r="6692" spans="3:13" customFormat="1" ht="15.6" hidden="1" customHeight="1">
      <c r="C6692" s="547">
        <v>2</v>
      </c>
      <c r="D6692" s="547" t="s">
        <v>2255</v>
      </c>
      <c r="E6692" s="751" t="s">
        <v>5975</v>
      </c>
      <c r="F6692" s="1638" t="s">
        <v>1735</v>
      </c>
      <c r="G6692" s="1639"/>
      <c r="H6692" s="751" t="s">
        <v>6785</v>
      </c>
      <c r="I6692" s="751" t="s">
        <v>3924</v>
      </c>
      <c r="J6692" s="845">
        <v>220096.87</v>
      </c>
      <c r="K6692" s="845">
        <v>220096.87</v>
      </c>
      <c r="L6692" s="751" t="s">
        <v>1709</v>
      </c>
      <c r="M6692" s="751">
        <v>10</v>
      </c>
    </row>
    <row r="6693" spans="3:13" customFormat="1" ht="15.6" hidden="1" customHeight="1">
      <c r="C6693" s="547">
        <v>3</v>
      </c>
      <c r="D6693" s="547" t="s">
        <v>2255</v>
      </c>
      <c r="E6693" s="751" t="s">
        <v>5977</v>
      </c>
      <c r="F6693" s="1638" t="s">
        <v>1735</v>
      </c>
      <c r="G6693" s="1639"/>
      <c r="H6693" s="751" t="s">
        <v>6786</v>
      </c>
      <c r="I6693" s="751" t="s">
        <v>3924</v>
      </c>
      <c r="J6693" s="845">
        <v>220096.88</v>
      </c>
      <c r="K6693" s="845">
        <v>220096.88</v>
      </c>
      <c r="L6693" s="751" t="s">
        <v>1709</v>
      </c>
      <c r="M6693" s="751">
        <v>10</v>
      </c>
    </row>
    <row r="6694" spans="3:13" customFormat="1" ht="15.6" hidden="1" customHeight="1">
      <c r="C6694" s="547">
        <v>4</v>
      </c>
      <c r="D6694" s="547" t="s">
        <v>2255</v>
      </c>
      <c r="E6694" s="751" t="s">
        <v>5980</v>
      </c>
      <c r="F6694" s="1638" t="s">
        <v>4278</v>
      </c>
      <c r="G6694" s="1639"/>
      <c r="H6694" s="751" t="s">
        <v>6787</v>
      </c>
      <c r="I6694" s="751" t="s">
        <v>3924</v>
      </c>
      <c r="J6694" s="845">
        <v>38463.910000000003</v>
      </c>
      <c r="K6694" s="845">
        <v>38463.910000000003</v>
      </c>
      <c r="L6694" s="751" t="s">
        <v>1709</v>
      </c>
      <c r="M6694" s="751">
        <v>7</v>
      </c>
    </row>
    <row r="6695" spans="3:13" customFormat="1" ht="15.6" hidden="1" customHeight="1">
      <c r="C6695" s="547">
        <v>5</v>
      </c>
      <c r="D6695" s="547" t="s">
        <v>2255</v>
      </c>
      <c r="E6695" s="751" t="s">
        <v>5982</v>
      </c>
      <c r="F6695" s="1638" t="s">
        <v>6788</v>
      </c>
      <c r="G6695" s="1639"/>
      <c r="H6695" s="751" t="s">
        <v>6789</v>
      </c>
      <c r="I6695" s="751" t="s">
        <v>3924</v>
      </c>
      <c r="J6695" s="845">
        <v>273447.12</v>
      </c>
      <c r="K6695" s="845">
        <v>273447.12</v>
      </c>
      <c r="L6695" s="751" t="s">
        <v>1709</v>
      </c>
      <c r="M6695" s="751">
        <v>45</v>
      </c>
    </row>
    <row r="6696" spans="3:13" customFormat="1" ht="15.6" hidden="1" customHeight="1">
      <c r="C6696" s="547">
        <v>6</v>
      </c>
      <c r="D6696" s="547" t="s">
        <v>2255</v>
      </c>
      <c r="E6696" s="751" t="s">
        <v>5984</v>
      </c>
      <c r="F6696" s="1638" t="s">
        <v>6136</v>
      </c>
      <c r="G6696" s="1639"/>
      <c r="H6696" s="751" t="s">
        <v>6790</v>
      </c>
      <c r="I6696" s="751" t="s">
        <v>3924</v>
      </c>
      <c r="J6696" s="845">
        <v>277236.59999999998</v>
      </c>
      <c r="K6696" s="845">
        <v>277236.59999999998</v>
      </c>
      <c r="L6696" s="751" t="s">
        <v>1709</v>
      </c>
      <c r="M6696" s="751">
        <v>45</v>
      </c>
    </row>
    <row r="6697" spans="3:13" customFormat="1" ht="15.6" hidden="1" customHeight="1">
      <c r="C6697" s="547">
        <v>7</v>
      </c>
      <c r="D6697" s="547" t="s">
        <v>2255</v>
      </c>
      <c r="E6697" s="751" t="s">
        <v>5986</v>
      </c>
      <c r="F6697" s="1638" t="s">
        <v>1735</v>
      </c>
      <c r="G6697" s="1639"/>
      <c r="H6697" s="751" t="s">
        <v>6791</v>
      </c>
      <c r="I6697" s="751" t="s">
        <v>3924</v>
      </c>
      <c r="J6697" s="845">
        <v>220096.87</v>
      </c>
      <c r="K6697" s="845">
        <v>220096.87</v>
      </c>
      <c r="L6697" s="751" t="s">
        <v>1709</v>
      </c>
      <c r="M6697" s="751">
        <v>10</v>
      </c>
    </row>
    <row r="6698" spans="3:13" customFormat="1" ht="15.6" hidden="1" customHeight="1">
      <c r="C6698" s="547">
        <v>8</v>
      </c>
      <c r="D6698" s="547" t="s">
        <v>2255</v>
      </c>
      <c r="E6698" s="751" t="s">
        <v>5989</v>
      </c>
      <c r="F6698" s="1638" t="s">
        <v>1735</v>
      </c>
      <c r="G6698" s="1639"/>
      <c r="H6698" s="751" t="s">
        <v>6792</v>
      </c>
      <c r="I6698" s="751" t="s">
        <v>3924</v>
      </c>
      <c r="J6698" s="845">
        <v>220096.88</v>
      </c>
      <c r="K6698" s="845">
        <v>220096.88</v>
      </c>
      <c r="L6698" s="751" t="s">
        <v>1709</v>
      </c>
      <c r="M6698" s="751">
        <v>10</v>
      </c>
    </row>
    <row r="6699" spans="3:13" customFormat="1" ht="15.6" hidden="1" customHeight="1">
      <c r="C6699" s="547">
        <v>9</v>
      </c>
      <c r="D6699" s="547" t="s">
        <v>2255</v>
      </c>
      <c r="E6699" s="846" t="s">
        <v>5991</v>
      </c>
      <c r="F6699" s="1638" t="s">
        <v>6793</v>
      </c>
      <c r="G6699" s="1639"/>
      <c r="H6699" s="846" t="s">
        <v>6794</v>
      </c>
      <c r="I6699" s="846" t="s">
        <v>3924</v>
      </c>
      <c r="J6699" s="847">
        <v>180000</v>
      </c>
      <c r="K6699" s="847">
        <v>180000</v>
      </c>
      <c r="L6699" s="846" t="s">
        <v>1709</v>
      </c>
      <c r="M6699" s="846">
        <v>45</v>
      </c>
    </row>
    <row r="6700" spans="3:13" customFormat="1" ht="15.6" hidden="1" customHeight="1">
      <c r="C6700" s="547">
        <v>10</v>
      </c>
      <c r="D6700" s="547" t="s">
        <v>2255</v>
      </c>
      <c r="E6700" s="751" t="s">
        <v>5993</v>
      </c>
      <c r="F6700" s="1638" t="s">
        <v>6795</v>
      </c>
      <c r="G6700" s="1639"/>
      <c r="H6700" s="751" t="s">
        <v>6796</v>
      </c>
      <c r="I6700" s="751" t="s">
        <v>3924</v>
      </c>
      <c r="J6700" s="845">
        <v>370000</v>
      </c>
      <c r="K6700" s="845">
        <v>370000</v>
      </c>
      <c r="L6700" s="751" t="s">
        <v>1709</v>
      </c>
      <c r="M6700" s="751">
        <v>65</v>
      </c>
    </row>
    <row r="6701" spans="3:13" customFormat="1" ht="15.6" hidden="1" customHeight="1">
      <c r="C6701" s="547">
        <v>11</v>
      </c>
      <c r="D6701" s="547" t="s">
        <v>2255</v>
      </c>
      <c r="E6701" s="751" t="s">
        <v>5995</v>
      </c>
      <c r="F6701" s="1638" t="s">
        <v>6795</v>
      </c>
      <c r="G6701" s="1639"/>
      <c r="H6701" s="751" t="s">
        <v>6797</v>
      </c>
      <c r="I6701" s="751" t="s">
        <v>3924</v>
      </c>
      <c r="J6701" s="845">
        <v>370000</v>
      </c>
      <c r="K6701" s="845">
        <v>370000</v>
      </c>
      <c r="L6701" s="751" t="s">
        <v>1709</v>
      </c>
      <c r="M6701" s="751">
        <v>65</v>
      </c>
    </row>
    <row r="6702" spans="3:13" customFormat="1" ht="15.6" hidden="1" customHeight="1">
      <c r="C6702" s="547">
        <v>12</v>
      </c>
      <c r="D6702" s="547" t="s">
        <v>2255</v>
      </c>
      <c r="E6702" s="751" t="s">
        <v>5997</v>
      </c>
      <c r="F6702" s="1638" t="s">
        <v>1735</v>
      </c>
      <c r="G6702" s="1639"/>
      <c r="H6702" s="751" t="s">
        <v>6798</v>
      </c>
      <c r="I6702" s="751" t="s">
        <v>3924</v>
      </c>
      <c r="J6702" s="845">
        <v>220096.87</v>
      </c>
      <c r="K6702" s="845">
        <v>220096.87</v>
      </c>
      <c r="L6702" s="751" t="s">
        <v>1709</v>
      </c>
      <c r="M6702" s="751">
        <v>10</v>
      </c>
    </row>
    <row r="6703" spans="3:13" customFormat="1" ht="15.6" hidden="1" customHeight="1">
      <c r="C6703" s="547">
        <v>13</v>
      </c>
      <c r="D6703" s="547" t="s">
        <v>2255</v>
      </c>
      <c r="E6703" s="751" t="s">
        <v>5999</v>
      </c>
      <c r="F6703" s="1638" t="s">
        <v>6788</v>
      </c>
      <c r="G6703" s="1639"/>
      <c r="H6703" s="751" t="s">
        <v>6799</v>
      </c>
      <c r="I6703" s="751" t="s">
        <v>3924</v>
      </c>
      <c r="J6703" s="845">
        <v>271936.68</v>
      </c>
      <c r="K6703" s="845">
        <v>271936.68</v>
      </c>
      <c r="L6703" s="751" t="s">
        <v>1709</v>
      </c>
      <c r="M6703" s="751">
        <v>45</v>
      </c>
    </row>
    <row r="6704" spans="3:13" customFormat="1" ht="15.6" hidden="1" customHeight="1">
      <c r="C6704" s="547">
        <v>14</v>
      </c>
      <c r="D6704" s="547" t="s">
        <v>2254</v>
      </c>
      <c r="E6704" s="748" t="s">
        <v>5973</v>
      </c>
      <c r="F6704" s="1636" t="s">
        <v>4218</v>
      </c>
      <c r="G6704" s="1637"/>
      <c r="H6704" s="748" t="s">
        <v>5974</v>
      </c>
      <c r="I6704" s="749" t="s">
        <v>3924</v>
      </c>
      <c r="J6704" s="750">
        <v>2900000</v>
      </c>
      <c r="K6704" s="750">
        <v>384732.42</v>
      </c>
      <c r="L6704" s="751" t="s">
        <v>1709</v>
      </c>
      <c r="M6704" s="752">
        <v>30</v>
      </c>
    </row>
    <row r="6705" spans="3:13" customFormat="1" ht="15.6" hidden="1" customHeight="1">
      <c r="C6705" s="547">
        <v>15</v>
      </c>
      <c r="D6705" s="547" t="s">
        <v>2254</v>
      </c>
      <c r="E6705" s="748" t="s">
        <v>5975</v>
      </c>
      <c r="F6705" s="1636" t="s">
        <v>4218</v>
      </c>
      <c r="G6705" s="1637"/>
      <c r="H6705" s="748" t="s">
        <v>5976</v>
      </c>
      <c r="I6705" s="749" t="s">
        <v>3924</v>
      </c>
      <c r="J6705" s="750">
        <v>2088000</v>
      </c>
      <c r="K6705" s="750">
        <v>456553.94</v>
      </c>
      <c r="L6705" s="751" t="s">
        <v>1709</v>
      </c>
      <c r="M6705" s="752">
        <v>30</v>
      </c>
    </row>
    <row r="6706" spans="3:13" customFormat="1" ht="15.6" hidden="1" customHeight="1">
      <c r="C6706" s="547">
        <v>16</v>
      </c>
      <c r="D6706" s="547" t="s">
        <v>2254</v>
      </c>
      <c r="E6706" s="748" t="s">
        <v>5977</v>
      </c>
      <c r="F6706" s="755" t="s">
        <v>5978</v>
      </c>
      <c r="G6706" s="755"/>
      <c r="H6706" s="748" t="s">
        <v>5979</v>
      </c>
      <c r="I6706" s="749" t="s">
        <v>3924</v>
      </c>
      <c r="J6706" s="750">
        <v>263000</v>
      </c>
      <c r="K6706" s="750">
        <v>263000</v>
      </c>
      <c r="L6706" s="751" t="s">
        <v>1709</v>
      </c>
      <c r="M6706" s="752">
        <v>50</v>
      </c>
    </row>
    <row r="6707" spans="3:13" customFormat="1" ht="15.6" hidden="1" customHeight="1">
      <c r="C6707" s="547">
        <v>17</v>
      </c>
      <c r="D6707" s="547" t="s">
        <v>2254</v>
      </c>
      <c r="E6707" s="748" t="s">
        <v>5980</v>
      </c>
      <c r="F6707" s="755" t="s">
        <v>5978</v>
      </c>
      <c r="G6707" s="755"/>
      <c r="H6707" s="748" t="s">
        <v>5981</v>
      </c>
      <c r="I6707" s="749" t="s">
        <v>3924</v>
      </c>
      <c r="J6707" s="750">
        <v>263000</v>
      </c>
      <c r="K6707" s="750">
        <v>263000</v>
      </c>
      <c r="L6707" s="751" t="s">
        <v>1709</v>
      </c>
      <c r="M6707" s="752">
        <v>50</v>
      </c>
    </row>
    <row r="6708" spans="3:13" customFormat="1" ht="15.6" hidden="1" customHeight="1">
      <c r="C6708" s="547">
        <v>18</v>
      </c>
      <c r="D6708" s="547" t="s">
        <v>2254</v>
      </c>
      <c r="E6708" s="748" t="s">
        <v>5982</v>
      </c>
      <c r="F6708" s="755" t="s">
        <v>5978</v>
      </c>
      <c r="G6708" s="755"/>
      <c r="H6708" s="748" t="s">
        <v>5983</v>
      </c>
      <c r="I6708" s="749" t="s">
        <v>3924</v>
      </c>
      <c r="J6708" s="750">
        <v>263000</v>
      </c>
      <c r="K6708" s="750">
        <v>263000</v>
      </c>
      <c r="L6708" s="751" t="s">
        <v>1709</v>
      </c>
      <c r="M6708" s="752">
        <v>50</v>
      </c>
    </row>
    <row r="6709" spans="3:13" customFormat="1" ht="15.6" hidden="1" customHeight="1">
      <c r="C6709" s="547">
        <v>19</v>
      </c>
      <c r="D6709" s="547" t="s">
        <v>2254</v>
      </c>
      <c r="E6709" s="748" t="s">
        <v>5984</v>
      </c>
      <c r="F6709" s="755" t="s">
        <v>5978</v>
      </c>
      <c r="G6709" s="755"/>
      <c r="H6709" s="748" t="s">
        <v>5985</v>
      </c>
      <c r="I6709" s="749" t="s">
        <v>3924</v>
      </c>
      <c r="J6709" s="750">
        <v>263000</v>
      </c>
      <c r="K6709" s="750">
        <v>263000</v>
      </c>
      <c r="L6709" s="751" t="s">
        <v>1709</v>
      </c>
      <c r="M6709" s="752">
        <v>50</v>
      </c>
    </row>
    <row r="6710" spans="3:13" customFormat="1" ht="15.6" hidden="1" customHeight="1">
      <c r="C6710" s="547">
        <v>20</v>
      </c>
      <c r="D6710" s="547" t="s">
        <v>2254</v>
      </c>
      <c r="E6710" s="748" t="s">
        <v>5986</v>
      </c>
      <c r="F6710" s="1636" t="s">
        <v>5987</v>
      </c>
      <c r="G6710" s="1637"/>
      <c r="H6710" s="748" t="s">
        <v>5988</v>
      </c>
      <c r="I6710" s="749" t="s">
        <v>3924</v>
      </c>
      <c r="J6710" s="750">
        <v>124799.76</v>
      </c>
      <c r="K6710" s="750">
        <v>124799.76</v>
      </c>
      <c r="L6710" s="751" t="s">
        <v>1709</v>
      </c>
      <c r="M6710" s="752">
        <v>5</v>
      </c>
    </row>
    <row r="6711" spans="3:13" customFormat="1" ht="15.6" hidden="1" customHeight="1">
      <c r="C6711" s="547">
        <v>21</v>
      </c>
      <c r="D6711" s="547" t="s">
        <v>2254</v>
      </c>
      <c r="E6711" s="748" t="s">
        <v>5989</v>
      </c>
      <c r="F6711" s="1636" t="s">
        <v>5987</v>
      </c>
      <c r="G6711" s="1637"/>
      <c r="H6711" s="748" t="s">
        <v>5990</v>
      </c>
      <c r="I6711" s="749" t="s">
        <v>3924</v>
      </c>
      <c r="J6711" s="750">
        <v>124799.76</v>
      </c>
      <c r="K6711" s="750">
        <v>124799.76</v>
      </c>
      <c r="L6711" s="751" t="s">
        <v>1709</v>
      </c>
      <c r="M6711" s="752">
        <v>5</v>
      </c>
    </row>
    <row r="6712" spans="3:13" customFormat="1" ht="15.6" hidden="1" customHeight="1">
      <c r="C6712" s="547">
        <v>22</v>
      </c>
      <c r="D6712" s="547" t="s">
        <v>2254</v>
      </c>
      <c r="E6712" s="748" t="s">
        <v>5991</v>
      </c>
      <c r="F6712" s="1636" t="s">
        <v>5987</v>
      </c>
      <c r="G6712" s="1637"/>
      <c r="H6712" s="748" t="s">
        <v>5992</v>
      </c>
      <c r="I6712" s="749" t="s">
        <v>3924</v>
      </c>
      <c r="J6712" s="750">
        <v>124799.76</v>
      </c>
      <c r="K6712" s="750">
        <v>124799.76</v>
      </c>
      <c r="L6712" s="751" t="s">
        <v>1709</v>
      </c>
      <c r="M6712" s="752">
        <v>5</v>
      </c>
    </row>
    <row r="6713" spans="3:13" customFormat="1" ht="15.6" hidden="1" customHeight="1">
      <c r="C6713" s="547">
        <v>23</v>
      </c>
      <c r="D6713" s="547" t="s">
        <v>2254</v>
      </c>
      <c r="E6713" s="748" t="s">
        <v>5993</v>
      </c>
      <c r="F6713" s="1636" t="s">
        <v>5987</v>
      </c>
      <c r="G6713" s="1637"/>
      <c r="H6713" s="748" t="s">
        <v>5994</v>
      </c>
      <c r="I6713" s="749" t="s">
        <v>3924</v>
      </c>
      <c r="J6713" s="750">
        <v>124799.76</v>
      </c>
      <c r="K6713" s="750">
        <v>124799.76</v>
      </c>
      <c r="L6713" s="751" t="s">
        <v>1709</v>
      </c>
      <c r="M6713" s="752">
        <v>5</v>
      </c>
    </row>
    <row r="6714" spans="3:13" customFormat="1" ht="15.6" hidden="1" customHeight="1">
      <c r="C6714" s="547">
        <v>24</v>
      </c>
      <c r="D6714" s="547" t="s">
        <v>2254</v>
      </c>
      <c r="E6714" s="748" t="s">
        <v>5995</v>
      </c>
      <c r="F6714" s="1636" t="s">
        <v>5987</v>
      </c>
      <c r="G6714" s="1637"/>
      <c r="H6714" s="748" t="s">
        <v>5996</v>
      </c>
      <c r="I6714" s="749" t="s">
        <v>3924</v>
      </c>
      <c r="J6714" s="750">
        <v>124799.76</v>
      </c>
      <c r="K6714" s="750">
        <v>124799.76</v>
      </c>
      <c r="L6714" s="751" t="s">
        <v>1709</v>
      </c>
      <c r="M6714" s="752">
        <v>5</v>
      </c>
    </row>
    <row r="6715" spans="3:13" customFormat="1" ht="15.6" hidden="1" customHeight="1">
      <c r="C6715" s="547">
        <v>25</v>
      </c>
      <c r="D6715" s="547" t="s">
        <v>2254</v>
      </c>
      <c r="E6715" s="748" t="s">
        <v>5997</v>
      </c>
      <c r="F6715" s="1636" t="s">
        <v>5987</v>
      </c>
      <c r="G6715" s="1637"/>
      <c r="H6715" s="748" t="s">
        <v>5998</v>
      </c>
      <c r="I6715" s="749" t="s">
        <v>3924</v>
      </c>
      <c r="J6715" s="750">
        <v>124799.76</v>
      </c>
      <c r="K6715" s="750">
        <v>124799.76</v>
      </c>
      <c r="L6715" s="751" t="s">
        <v>1709</v>
      </c>
      <c r="M6715" s="752">
        <v>5</v>
      </c>
    </row>
    <row r="6716" spans="3:13" customFormat="1" ht="15.6" hidden="1" customHeight="1">
      <c r="C6716" s="547">
        <v>26</v>
      </c>
      <c r="D6716" s="547" t="s">
        <v>2254</v>
      </c>
      <c r="E6716" s="748" t="s">
        <v>5999</v>
      </c>
      <c r="F6716" s="1636" t="s">
        <v>5987</v>
      </c>
      <c r="G6716" s="1637"/>
      <c r="H6716" s="748" t="s">
        <v>6000</v>
      </c>
      <c r="I6716" s="749" t="s">
        <v>3924</v>
      </c>
      <c r="J6716" s="750">
        <v>124799.76</v>
      </c>
      <c r="K6716" s="750">
        <v>124799.76</v>
      </c>
      <c r="L6716" s="751" t="s">
        <v>1709</v>
      </c>
      <c r="M6716" s="752">
        <v>5</v>
      </c>
    </row>
    <row r="6717" spans="3:13" customFormat="1" ht="15.6" hidden="1" customHeight="1">
      <c r="C6717" s="547">
        <v>27</v>
      </c>
      <c r="D6717" s="547" t="s">
        <v>2254</v>
      </c>
      <c r="E6717" s="756">
        <v>869000024222</v>
      </c>
      <c r="F6717" s="1636" t="s">
        <v>5987</v>
      </c>
      <c r="G6717" s="1637"/>
      <c r="H6717" s="748" t="s">
        <v>6001</v>
      </c>
      <c r="I6717" s="749" t="s">
        <v>3924</v>
      </c>
      <c r="J6717" s="750">
        <v>124799.76</v>
      </c>
      <c r="K6717" s="750">
        <v>124799.76</v>
      </c>
      <c r="L6717" s="751" t="s">
        <v>1709</v>
      </c>
      <c r="M6717" s="752">
        <v>5</v>
      </c>
    </row>
    <row r="6718" spans="3:13" customFormat="1" ht="15.6" hidden="1" customHeight="1">
      <c r="C6718" s="547">
        <v>28</v>
      </c>
      <c r="D6718" s="547" t="s">
        <v>2254</v>
      </c>
      <c r="E6718" s="756">
        <v>869000024223</v>
      </c>
      <c r="F6718" s="1636" t="s">
        <v>5987</v>
      </c>
      <c r="G6718" s="1637"/>
      <c r="H6718" s="748" t="s">
        <v>6002</v>
      </c>
      <c r="I6718" s="749" t="s">
        <v>3924</v>
      </c>
      <c r="J6718" s="750">
        <v>124799.76</v>
      </c>
      <c r="K6718" s="750">
        <v>124799.76</v>
      </c>
      <c r="L6718" s="751" t="s">
        <v>1709</v>
      </c>
      <c r="M6718" s="752">
        <v>5</v>
      </c>
    </row>
    <row r="6719" spans="3:13" customFormat="1" ht="15.6" hidden="1" customHeight="1">
      <c r="C6719" s="547">
        <v>29</v>
      </c>
      <c r="D6719" s="547" t="s">
        <v>2254</v>
      </c>
      <c r="E6719" s="756">
        <v>869000024224</v>
      </c>
      <c r="F6719" s="1636" t="s">
        <v>5987</v>
      </c>
      <c r="G6719" s="1637"/>
      <c r="H6719" s="748" t="s">
        <v>6003</v>
      </c>
      <c r="I6719" s="749" t="s">
        <v>3924</v>
      </c>
      <c r="J6719" s="750">
        <v>124799.76</v>
      </c>
      <c r="K6719" s="750">
        <v>124799.76</v>
      </c>
      <c r="L6719" s="751" t="s">
        <v>1709</v>
      </c>
      <c r="M6719" s="752">
        <v>5</v>
      </c>
    </row>
    <row r="6720" spans="3:13" customFormat="1" ht="15.6" hidden="1" customHeight="1">
      <c r="C6720" s="547">
        <v>30</v>
      </c>
      <c r="D6720" s="547" t="s">
        <v>2254</v>
      </c>
      <c r="E6720" s="756">
        <v>869000024225</v>
      </c>
      <c r="F6720" s="1636" t="s">
        <v>5987</v>
      </c>
      <c r="G6720" s="1637"/>
      <c r="H6720" s="748" t="s">
        <v>6004</v>
      </c>
      <c r="I6720" s="749" t="s">
        <v>3924</v>
      </c>
      <c r="J6720" s="750">
        <v>124799.76</v>
      </c>
      <c r="K6720" s="750">
        <v>124799.76</v>
      </c>
      <c r="L6720" s="751" t="s">
        <v>1709</v>
      </c>
      <c r="M6720" s="752">
        <v>5</v>
      </c>
    </row>
    <row r="6721" spans="3:13" customFormat="1" ht="15.6" hidden="1" customHeight="1">
      <c r="C6721" s="547">
        <v>31</v>
      </c>
      <c r="D6721" s="547" t="s">
        <v>2254</v>
      </c>
      <c r="E6721" s="756">
        <v>869000024226</v>
      </c>
      <c r="F6721" s="1636" t="s">
        <v>5987</v>
      </c>
      <c r="G6721" s="1637"/>
      <c r="H6721" s="748" t="s">
        <v>6005</v>
      </c>
      <c r="I6721" s="749" t="s">
        <v>3924</v>
      </c>
      <c r="J6721" s="750">
        <v>124799.76</v>
      </c>
      <c r="K6721" s="750">
        <v>124799.76</v>
      </c>
      <c r="L6721" s="751" t="s">
        <v>1709</v>
      </c>
      <c r="M6721" s="752">
        <v>5</v>
      </c>
    </row>
    <row r="6722" spans="3:13" customFormat="1" ht="15.6" hidden="1" customHeight="1">
      <c r="C6722" s="547">
        <v>32</v>
      </c>
      <c r="D6722" s="547" t="s">
        <v>2254</v>
      </c>
      <c r="E6722" s="756">
        <v>869000024227</v>
      </c>
      <c r="F6722" s="1636" t="s">
        <v>5987</v>
      </c>
      <c r="G6722" s="1637"/>
      <c r="H6722" s="748" t="s">
        <v>6006</v>
      </c>
      <c r="I6722" s="749" t="s">
        <v>3924</v>
      </c>
      <c r="J6722" s="750">
        <v>124799.76</v>
      </c>
      <c r="K6722" s="750">
        <v>124799.76</v>
      </c>
      <c r="L6722" s="751" t="s">
        <v>1709</v>
      </c>
      <c r="M6722" s="752">
        <v>5</v>
      </c>
    </row>
    <row r="6723" spans="3:13" customFormat="1" ht="15.6" hidden="1" customHeight="1">
      <c r="C6723" s="547">
        <v>33</v>
      </c>
      <c r="D6723" s="547" t="s">
        <v>2254</v>
      </c>
      <c r="E6723" s="756">
        <v>869000024401</v>
      </c>
      <c r="F6723" s="1636" t="s">
        <v>5987</v>
      </c>
      <c r="G6723" s="1637"/>
      <c r="H6723" s="748" t="s">
        <v>6007</v>
      </c>
      <c r="I6723" s="749" t="s">
        <v>3924</v>
      </c>
      <c r="J6723" s="750">
        <v>124799.76</v>
      </c>
      <c r="K6723" s="750">
        <v>124799.76</v>
      </c>
      <c r="L6723" s="751" t="s">
        <v>1709</v>
      </c>
      <c r="M6723" s="752">
        <v>5</v>
      </c>
    </row>
    <row r="6724" spans="3:13" customFormat="1" ht="15.6" hidden="1" customHeight="1">
      <c r="C6724" s="547">
        <v>34</v>
      </c>
      <c r="D6724" s="547" t="s">
        <v>2254</v>
      </c>
      <c r="E6724" s="756">
        <v>869000022357</v>
      </c>
      <c r="F6724" s="1636" t="s">
        <v>5987</v>
      </c>
      <c r="G6724" s="1637"/>
      <c r="H6724" s="748" t="s">
        <v>6008</v>
      </c>
      <c r="I6724" s="749" t="s">
        <v>3924</v>
      </c>
      <c r="J6724" s="750">
        <v>124799.76</v>
      </c>
      <c r="K6724" s="750">
        <v>124799.76</v>
      </c>
      <c r="L6724" s="751" t="s">
        <v>1709</v>
      </c>
      <c r="M6724" s="752">
        <v>5</v>
      </c>
    </row>
    <row r="6725" spans="3:13" customFormat="1" ht="15.6" hidden="1" customHeight="1">
      <c r="C6725" s="547">
        <v>35</v>
      </c>
      <c r="D6725" s="547" t="s">
        <v>2254</v>
      </c>
      <c r="E6725" s="756">
        <v>869000022358</v>
      </c>
      <c r="F6725" s="1636" t="s">
        <v>5987</v>
      </c>
      <c r="G6725" s="1637"/>
      <c r="H6725" s="748" t="s">
        <v>6009</v>
      </c>
      <c r="I6725" s="749" t="s">
        <v>3924</v>
      </c>
      <c r="J6725" s="750">
        <v>124799.76</v>
      </c>
      <c r="K6725" s="750">
        <v>124799.76</v>
      </c>
      <c r="L6725" s="751" t="s">
        <v>1709</v>
      </c>
      <c r="M6725" s="752">
        <v>5</v>
      </c>
    </row>
    <row r="6726" spans="3:13" customFormat="1" ht="15.6" hidden="1" customHeight="1">
      <c r="C6726" s="547">
        <v>36</v>
      </c>
      <c r="D6726" s="547" t="s">
        <v>2254</v>
      </c>
      <c r="E6726" s="756">
        <v>869000022359</v>
      </c>
      <c r="F6726" s="1636" t="s">
        <v>5987</v>
      </c>
      <c r="G6726" s="1637"/>
      <c r="H6726" s="748" t="s">
        <v>6010</v>
      </c>
      <c r="I6726" s="749" t="s">
        <v>3924</v>
      </c>
      <c r="J6726" s="750">
        <v>124799.76</v>
      </c>
      <c r="K6726" s="750">
        <v>124799.76</v>
      </c>
      <c r="L6726" s="751" t="s">
        <v>1709</v>
      </c>
      <c r="M6726" s="752">
        <v>5</v>
      </c>
    </row>
    <row r="6727" spans="3:13" customFormat="1" ht="15.6" hidden="1" customHeight="1">
      <c r="C6727" s="547">
        <v>37</v>
      </c>
      <c r="D6727" s="547" t="s">
        <v>2254</v>
      </c>
      <c r="E6727" s="756">
        <v>869000022360</v>
      </c>
      <c r="F6727" s="1636" t="s">
        <v>5987</v>
      </c>
      <c r="G6727" s="1637"/>
      <c r="H6727" s="748" t="s">
        <v>6011</v>
      </c>
      <c r="I6727" s="749" t="s">
        <v>3924</v>
      </c>
      <c r="J6727" s="750">
        <v>124799.76</v>
      </c>
      <c r="K6727" s="750">
        <v>124799.76</v>
      </c>
      <c r="L6727" s="751" t="s">
        <v>1709</v>
      </c>
      <c r="M6727" s="752">
        <v>5</v>
      </c>
    </row>
    <row r="6728" spans="3:13" customFormat="1" ht="15.6" hidden="1" customHeight="1">
      <c r="C6728" s="547">
        <v>38</v>
      </c>
      <c r="D6728" s="547" t="s">
        <v>2254</v>
      </c>
      <c r="E6728" s="756">
        <v>869000022361</v>
      </c>
      <c r="F6728" s="1636" t="s">
        <v>5987</v>
      </c>
      <c r="G6728" s="1637"/>
      <c r="H6728" s="748" t="s">
        <v>6012</v>
      </c>
      <c r="I6728" s="749" t="s">
        <v>3924</v>
      </c>
      <c r="J6728" s="750">
        <v>124799.76</v>
      </c>
      <c r="K6728" s="750">
        <v>124799.76</v>
      </c>
      <c r="L6728" s="751" t="s">
        <v>1709</v>
      </c>
      <c r="M6728" s="752">
        <v>5</v>
      </c>
    </row>
    <row r="6729" spans="3:13" customFormat="1" ht="15.6" hidden="1" customHeight="1">
      <c r="C6729" s="547">
        <v>39</v>
      </c>
      <c r="D6729" s="547" t="s">
        <v>2254</v>
      </c>
      <c r="E6729" s="756">
        <v>869000022362</v>
      </c>
      <c r="F6729" s="1636" t="s">
        <v>5987</v>
      </c>
      <c r="G6729" s="1637"/>
      <c r="H6729" s="748" t="s">
        <v>6013</v>
      </c>
      <c r="I6729" s="749" t="s">
        <v>3924</v>
      </c>
      <c r="J6729" s="750">
        <v>124799.76</v>
      </c>
      <c r="K6729" s="750">
        <v>124799.76</v>
      </c>
      <c r="L6729" s="751" t="s">
        <v>1709</v>
      </c>
      <c r="M6729" s="752">
        <v>5</v>
      </c>
    </row>
    <row r="6730" spans="3:13" customFormat="1" ht="15.6" hidden="1" customHeight="1">
      <c r="C6730" s="547">
        <v>40</v>
      </c>
      <c r="D6730" s="547" t="s">
        <v>2254</v>
      </c>
      <c r="E6730" s="756">
        <v>869000024813</v>
      </c>
      <c r="F6730" s="1636" t="s">
        <v>5987</v>
      </c>
      <c r="G6730" s="1637"/>
      <c r="H6730" s="748" t="s">
        <v>6014</v>
      </c>
      <c r="I6730" s="749" t="s">
        <v>3924</v>
      </c>
      <c r="J6730" s="750">
        <v>124799.76</v>
      </c>
      <c r="K6730" s="750">
        <v>124799.76</v>
      </c>
      <c r="L6730" s="751" t="s">
        <v>1709</v>
      </c>
      <c r="M6730" s="752">
        <v>5</v>
      </c>
    </row>
    <row r="6731" spans="3:13" customFormat="1" ht="15.6" hidden="1" customHeight="1">
      <c r="C6731" s="547">
        <v>41</v>
      </c>
      <c r="D6731" s="547" t="s">
        <v>2254</v>
      </c>
      <c r="E6731" s="756">
        <v>869000009696</v>
      </c>
      <c r="F6731" s="1636" t="s">
        <v>5987</v>
      </c>
      <c r="G6731" s="1637"/>
      <c r="H6731" s="748" t="s">
        <v>6015</v>
      </c>
      <c r="I6731" s="749" t="s">
        <v>3924</v>
      </c>
      <c r="J6731" s="750">
        <v>124799.76</v>
      </c>
      <c r="K6731" s="750">
        <v>124799.76</v>
      </c>
      <c r="L6731" s="751" t="s">
        <v>1709</v>
      </c>
      <c r="M6731" s="752">
        <v>5</v>
      </c>
    </row>
    <row r="6732" spans="3:13" customFormat="1" ht="15.6" hidden="1" customHeight="1">
      <c r="C6732" s="547">
        <v>42</v>
      </c>
      <c r="D6732" s="547" t="s">
        <v>2254</v>
      </c>
      <c r="E6732" s="756">
        <v>869000009697</v>
      </c>
      <c r="F6732" s="1636" t="s">
        <v>6016</v>
      </c>
      <c r="G6732" s="1637"/>
      <c r="H6732" s="748" t="s">
        <v>6017</v>
      </c>
      <c r="I6732" s="749" t="s">
        <v>3924</v>
      </c>
      <c r="J6732" s="750">
        <v>158800.01</v>
      </c>
      <c r="K6732" s="750">
        <v>158800.01</v>
      </c>
      <c r="L6732" s="751" t="s">
        <v>1709</v>
      </c>
      <c r="M6732" s="752">
        <v>15</v>
      </c>
    </row>
    <row r="6733" spans="3:13" customFormat="1" ht="15.6" hidden="1" customHeight="1">
      <c r="C6733" s="547">
        <v>43</v>
      </c>
      <c r="D6733" s="547" t="s">
        <v>2254</v>
      </c>
      <c r="E6733" s="756">
        <v>869000009698</v>
      </c>
      <c r="F6733" s="1636" t="s">
        <v>6016</v>
      </c>
      <c r="G6733" s="1637"/>
      <c r="H6733" s="748" t="s">
        <v>6018</v>
      </c>
      <c r="I6733" s="749" t="s">
        <v>3924</v>
      </c>
      <c r="J6733" s="750">
        <v>158800.01</v>
      </c>
      <c r="K6733" s="750">
        <v>158800.01</v>
      </c>
      <c r="L6733" s="751" t="s">
        <v>1709</v>
      </c>
      <c r="M6733" s="752">
        <v>15</v>
      </c>
    </row>
    <row r="6734" spans="3:13" customFormat="1" ht="15.6" hidden="1" customHeight="1">
      <c r="C6734" s="547">
        <v>44</v>
      </c>
      <c r="D6734" s="547" t="s">
        <v>2254</v>
      </c>
      <c r="E6734" s="756">
        <v>869000009699</v>
      </c>
      <c r="F6734" s="1636" t="s">
        <v>6016</v>
      </c>
      <c r="G6734" s="1637"/>
      <c r="H6734" s="748" t="s">
        <v>6019</v>
      </c>
      <c r="I6734" s="749" t="s">
        <v>3924</v>
      </c>
      <c r="J6734" s="750">
        <v>158800.01</v>
      </c>
      <c r="K6734" s="750">
        <v>158800.01</v>
      </c>
      <c r="L6734" s="751" t="s">
        <v>1709</v>
      </c>
      <c r="M6734" s="752">
        <v>15</v>
      </c>
    </row>
    <row r="6735" spans="3:13" customFormat="1" ht="15.6" hidden="1" customHeight="1">
      <c r="C6735" s="547">
        <v>45</v>
      </c>
      <c r="D6735" s="547" t="s">
        <v>2254</v>
      </c>
      <c r="E6735" s="756">
        <v>869000009700</v>
      </c>
      <c r="F6735" s="1636" t="s">
        <v>6016</v>
      </c>
      <c r="G6735" s="1637"/>
      <c r="H6735" s="748" t="s">
        <v>6020</v>
      </c>
      <c r="I6735" s="749" t="s">
        <v>3924</v>
      </c>
      <c r="J6735" s="750">
        <v>158800.01</v>
      </c>
      <c r="K6735" s="750">
        <v>158800.01</v>
      </c>
      <c r="L6735" s="751" t="s">
        <v>1709</v>
      </c>
      <c r="M6735" s="752">
        <v>15</v>
      </c>
    </row>
    <row r="6736" spans="3:13" customFormat="1" ht="15.6" hidden="1" customHeight="1">
      <c r="C6736" s="547">
        <v>46</v>
      </c>
      <c r="D6736" s="547" t="s">
        <v>2254</v>
      </c>
      <c r="E6736" s="756">
        <v>869000009701</v>
      </c>
      <c r="F6736" s="1636" t="s">
        <v>6016</v>
      </c>
      <c r="G6736" s="1637"/>
      <c r="H6736" s="748" t="s">
        <v>6021</v>
      </c>
      <c r="I6736" s="749" t="s">
        <v>3924</v>
      </c>
      <c r="J6736" s="750">
        <v>158800.01</v>
      </c>
      <c r="K6736" s="750">
        <v>158800.01</v>
      </c>
      <c r="L6736" s="751" t="s">
        <v>1709</v>
      </c>
      <c r="M6736" s="752">
        <v>15</v>
      </c>
    </row>
    <row r="6737" spans="3:13" customFormat="1" ht="15.6" hidden="1" customHeight="1">
      <c r="C6737" s="547">
        <v>47</v>
      </c>
      <c r="D6737" s="547" t="s">
        <v>2254</v>
      </c>
      <c r="E6737" s="756">
        <v>869000009702</v>
      </c>
      <c r="F6737" s="1636" t="s">
        <v>6016</v>
      </c>
      <c r="G6737" s="1637"/>
      <c r="H6737" s="748" t="s">
        <v>6022</v>
      </c>
      <c r="I6737" s="749" t="s">
        <v>3924</v>
      </c>
      <c r="J6737" s="750">
        <v>158800.01</v>
      </c>
      <c r="K6737" s="750">
        <v>158800.01</v>
      </c>
      <c r="L6737" s="751" t="s">
        <v>1709</v>
      </c>
      <c r="M6737" s="752">
        <v>15</v>
      </c>
    </row>
    <row r="6738" spans="3:13" customFormat="1" ht="15.6" hidden="1" customHeight="1">
      <c r="C6738" s="547">
        <v>48</v>
      </c>
      <c r="D6738" s="547" t="s">
        <v>2254</v>
      </c>
      <c r="E6738" s="756">
        <v>869000009703</v>
      </c>
      <c r="F6738" s="1636" t="s">
        <v>6016</v>
      </c>
      <c r="G6738" s="1637"/>
      <c r="H6738" s="748" t="s">
        <v>6023</v>
      </c>
      <c r="I6738" s="749" t="s">
        <v>3924</v>
      </c>
      <c r="J6738" s="750">
        <v>158800.01</v>
      </c>
      <c r="K6738" s="750">
        <v>158800.01</v>
      </c>
      <c r="L6738" s="751" t="s">
        <v>1709</v>
      </c>
      <c r="M6738" s="752">
        <v>15</v>
      </c>
    </row>
    <row r="6739" spans="3:13" customFormat="1" ht="15.6" hidden="1" customHeight="1">
      <c r="C6739" s="547">
        <v>49</v>
      </c>
      <c r="D6739" s="547" t="s">
        <v>2254</v>
      </c>
      <c r="E6739" s="756">
        <v>869000009704</v>
      </c>
      <c r="F6739" s="1636" t="s">
        <v>6016</v>
      </c>
      <c r="G6739" s="1637"/>
      <c r="H6739" s="748" t="s">
        <v>6024</v>
      </c>
      <c r="I6739" s="749" t="s">
        <v>3924</v>
      </c>
      <c r="J6739" s="750">
        <v>158800.01</v>
      </c>
      <c r="K6739" s="750">
        <v>158800.01</v>
      </c>
      <c r="L6739" s="751" t="s">
        <v>1709</v>
      </c>
      <c r="M6739" s="752">
        <v>15</v>
      </c>
    </row>
    <row r="6740" spans="3:13" customFormat="1" ht="15.6" hidden="1" customHeight="1">
      <c r="C6740" s="547">
        <v>50</v>
      </c>
      <c r="D6740" s="547" t="s">
        <v>2254</v>
      </c>
      <c r="E6740" s="756">
        <v>869000010678</v>
      </c>
      <c r="F6740" s="1636" t="s">
        <v>6016</v>
      </c>
      <c r="G6740" s="1637"/>
      <c r="H6740" s="748" t="s">
        <v>6025</v>
      </c>
      <c r="I6740" s="749" t="s">
        <v>3924</v>
      </c>
      <c r="J6740" s="750">
        <v>158800.01</v>
      </c>
      <c r="K6740" s="750">
        <v>158800.01</v>
      </c>
      <c r="L6740" s="751" t="s">
        <v>1709</v>
      </c>
      <c r="M6740" s="752">
        <v>15</v>
      </c>
    </row>
    <row r="6741" spans="3:13" customFormat="1" ht="15.6" hidden="1" customHeight="1">
      <c r="C6741" s="547">
        <v>51</v>
      </c>
      <c r="D6741" s="547" t="s">
        <v>2254</v>
      </c>
      <c r="E6741" s="756">
        <v>869000010679</v>
      </c>
      <c r="F6741" s="1636" t="s">
        <v>6016</v>
      </c>
      <c r="G6741" s="1637"/>
      <c r="H6741" s="748" t="s">
        <v>6026</v>
      </c>
      <c r="I6741" s="749" t="s">
        <v>3924</v>
      </c>
      <c r="J6741" s="750">
        <v>158800.01</v>
      </c>
      <c r="K6741" s="750">
        <v>158800.01</v>
      </c>
      <c r="L6741" s="751" t="s">
        <v>1709</v>
      </c>
      <c r="M6741" s="752">
        <v>15</v>
      </c>
    </row>
    <row r="6742" spans="3:13" customFormat="1" ht="15.6" hidden="1" customHeight="1">
      <c r="C6742" s="547">
        <v>52</v>
      </c>
      <c r="D6742" s="547" t="s">
        <v>2254</v>
      </c>
      <c r="E6742" s="756">
        <v>869000010680</v>
      </c>
      <c r="F6742" s="1636" t="s">
        <v>6016</v>
      </c>
      <c r="G6742" s="1637"/>
      <c r="H6742" s="748" t="s">
        <v>6027</v>
      </c>
      <c r="I6742" s="749" t="s">
        <v>3924</v>
      </c>
      <c r="J6742" s="750">
        <v>285800.01</v>
      </c>
      <c r="K6742" s="750">
        <v>285800.01</v>
      </c>
      <c r="L6742" s="751" t="s">
        <v>1709</v>
      </c>
      <c r="M6742" s="752">
        <v>15</v>
      </c>
    </row>
    <row r="6743" spans="3:13" customFormat="1" ht="15.6" hidden="1" customHeight="1">
      <c r="C6743" s="547">
        <v>53</v>
      </c>
      <c r="D6743" s="547" t="s">
        <v>2254</v>
      </c>
      <c r="E6743" s="756">
        <v>869000010681</v>
      </c>
      <c r="F6743" s="1636" t="s">
        <v>6016</v>
      </c>
      <c r="G6743" s="1637"/>
      <c r="H6743" s="748" t="s">
        <v>6028</v>
      </c>
      <c r="I6743" s="749" t="s">
        <v>3924</v>
      </c>
      <c r="J6743" s="750">
        <v>285800.01</v>
      </c>
      <c r="K6743" s="750">
        <v>285800.01</v>
      </c>
      <c r="L6743" s="751" t="s">
        <v>1709</v>
      </c>
      <c r="M6743" s="752">
        <v>15</v>
      </c>
    </row>
    <row r="6744" spans="3:13" customFormat="1" ht="15.6" hidden="1" customHeight="1">
      <c r="C6744" s="547">
        <v>54</v>
      </c>
      <c r="D6744" s="547" t="s">
        <v>2254</v>
      </c>
      <c r="E6744" s="756">
        <v>869000010682</v>
      </c>
      <c r="F6744" s="1636" t="s">
        <v>6016</v>
      </c>
      <c r="G6744" s="1637"/>
      <c r="H6744" s="748" t="s">
        <v>6029</v>
      </c>
      <c r="I6744" s="749" t="s">
        <v>3924</v>
      </c>
      <c r="J6744" s="750">
        <v>285800.01</v>
      </c>
      <c r="K6744" s="750">
        <v>285800.01</v>
      </c>
      <c r="L6744" s="751" t="s">
        <v>1709</v>
      </c>
      <c r="M6744" s="752">
        <v>15</v>
      </c>
    </row>
    <row r="6745" spans="3:13" customFormat="1" ht="15.6" hidden="1" customHeight="1">
      <c r="C6745" s="547">
        <v>55</v>
      </c>
      <c r="D6745" s="547" t="s">
        <v>2254</v>
      </c>
      <c r="E6745" s="756">
        <v>869000020410</v>
      </c>
      <c r="F6745" s="1636" t="s">
        <v>6016</v>
      </c>
      <c r="G6745" s="1637"/>
      <c r="H6745" s="748" t="s">
        <v>6030</v>
      </c>
      <c r="I6745" s="749" t="s">
        <v>3924</v>
      </c>
      <c r="J6745" s="750">
        <v>285800.01</v>
      </c>
      <c r="K6745" s="750">
        <v>285800.01</v>
      </c>
      <c r="L6745" s="751" t="s">
        <v>1709</v>
      </c>
      <c r="M6745" s="752">
        <v>15</v>
      </c>
    </row>
    <row r="6746" spans="3:13" customFormat="1" ht="15.6" hidden="1" customHeight="1">
      <c r="C6746" s="547">
        <v>56</v>
      </c>
      <c r="D6746" s="547" t="s">
        <v>2254</v>
      </c>
      <c r="E6746" s="756">
        <v>869000010268</v>
      </c>
      <c r="F6746" s="1636" t="s">
        <v>6016</v>
      </c>
      <c r="G6746" s="1637"/>
      <c r="H6746" s="748" t="s">
        <v>6031</v>
      </c>
      <c r="I6746" s="749" t="s">
        <v>3924</v>
      </c>
      <c r="J6746" s="750">
        <v>285800.01</v>
      </c>
      <c r="K6746" s="750">
        <v>285800.01</v>
      </c>
      <c r="L6746" s="751" t="s">
        <v>1709</v>
      </c>
      <c r="M6746" s="752">
        <v>15</v>
      </c>
    </row>
    <row r="6747" spans="3:13" customFormat="1" ht="15.6" hidden="1" customHeight="1">
      <c r="C6747" s="547">
        <v>57</v>
      </c>
      <c r="D6747" s="547" t="s">
        <v>2254</v>
      </c>
      <c r="E6747" s="756">
        <v>869000010269</v>
      </c>
      <c r="F6747" s="1636" t="s">
        <v>6016</v>
      </c>
      <c r="G6747" s="1637"/>
      <c r="H6747" s="748" t="s">
        <v>6032</v>
      </c>
      <c r="I6747" s="749" t="s">
        <v>3924</v>
      </c>
      <c r="J6747" s="750">
        <v>285800.01</v>
      </c>
      <c r="K6747" s="750">
        <v>285800.01</v>
      </c>
      <c r="L6747" s="751" t="s">
        <v>1709</v>
      </c>
      <c r="M6747" s="752">
        <v>15</v>
      </c>
    </row>
    <row r="6748" spans="3:13" customFormat="1" ht="15.6" hidden="1" customHeight="1">
      <c r="C6748" s="547">
        <v>58</v>
      </c>
      <c r="D6748" s="547" t="s">
        <v>2254</v>
      </c>
      <c r="E6748" s="756">
        <v>869000010270</v>
      </c>
      <c r="F6748" s="1636" t="s">
        <v>6016</v>
      </c>
      <c r="G6748" s="1637"/>
      <c r="H6748" s="748" t="s">
        <v>6033</v>
      </c>
      <c r="I6748" s="749" t="s">
        <v>3924</v>
      </c>
      <c r="J6748" s="750">
        <v>285800.01</v>
      </c>
      <c r="K6748" s="750">
        <v>285800.01</v>
      </c>
      <c r="L6748" s="751" t="s">
        <v>1709</v>
      </c>
      <c r="M6748" s="752">
        <v>15</v>
      </c>
    </row>
    <row r="6749" spans="3:13" customFormat="1" ht="15.6" hidden="1" customHeight="1">
      <c r="C6749" s="547">
        <v>59</v>
      </c>
      <c r="D6749" s="547" t="s">
        <v>2254</v>
      </c>
      <c r="E6749" s="756">
        <v>869000010271</v>
      </c>
      <c r="F6749" s="1636" t="s">
        <v>6016</v>
      </c>
      <c r="G6749" s="1637"/>
      <c r="H6749" s="748" t="s">
        <v>6034</v>
      </c>
      <c r="I6749" s="749" t="s">
        <v>3924</v>
      </c>
      <c r="J6749" s="750">
        <v>285800.01</v>
      </c>
      <c r="K6749" s="750">
        <v>285800.01</v>
      </c>
      <c r="L6749" s="751" t="s">
        <v>1709</v>
      </c>
      <c r="M6749" s="752">
        <v>15</v>
      </c>
    </row>
    <row r="6750" spans="3:13" customFormat="1" ht="15.6" hidden="1" customHeight="1">
      <c r="C6750" s="547">
        <v>60</v>
      </c>
      <c r="D6750" s="547" t="s">
        <v>2254</v>
      </c>
      <c r="E6750" s="756">
        <v>869000010272</v>
      </c>
      <c r="F6750" s="1636" t="s">
        <v>6016</v>
      </c>
      <c r="G6750" s="1637"/>
      <c r="H6750" s="748" t="s">
        <v>6035</v>
      </c>
      <c r="I6750" s="749" t="s">
        <v>3924</v>
      </c>
      <c r="J6750" s="750">
        <v>285800.01</v>
      </c>
      <c r="K6750" s="750">
        <v>285800.01</v>
      </c>
      <c r="L6750" s="751" t="s">
        <v>1709</v>
      </c>
      <c r="M6750" s="752">
        <v>15</v>
      </c>
    </row>
    <row r="6751" spans="3:13" customFormat="1" ht="15.6" hidden="1" customHeight="1">
      <c r="C6751" s="547">
        <v>61</v>
      </c>
      <c r="D6751" s="547" t="s">
        <v>2254</v>
      </c>
      <c r="E6751" s="756">
        <v>869000010273</v>
      </c>
      <c r="F6751" s="1636" t="s">
        <v>6016</v>
      </c>
      <c r="G6751" s="1637"/>
      <c r="H6751" s="748" t="s">
        <v>6036</v>
      </c>
      <c r="I6751" s="749" t="s">
        <v>3924</v>
      </c>
      <c r="J6751" s="750">
        <v>285800.01</v>
      </c>
      <c r="K6751" s="750">
        <v>285800.01</v>
      </c>
      <c r="L6751" s="751" t="s">
        <v>1709</v>
      </c>
      <c r="M6751" s="752">
        <v>15</v>
      </c>
    </row>
    <row r="6752" spans="3:13" customFormat="1" ht="15.6" hidden="1" customHeight="1">
      <c r="C6752" s="547">
        <v>62</v>
      </c>
      <c r="D6752" s="547" t="s">
        <v>2254</v>
      </c>
      <c r="E6752" s="756">
        <v>869000010274</v>
      </c>
      <c r="F6752" s="1636" t="s">
        <v>6016</v>
      </c>
      <c r="G6752" s="1637"/>
      <c r="H6752" s="748" t="s">
        <v>6037</v>
      </c>
      <c r="I6752" s="749" t="s">
        <v>3924</v>
      </c>
      <c r="J6752" s="750">
        <v>285800.01</v>
      </c>
      <c r="K6752" s="750">
        <v>285800.01</v>
      </c>
      <c r="L6752" s="751" t="s">
        <v>1709</v>
      </c>
      <c r="M6752" s="752">
        <v>15</v>
      </c>
    </row>
    <row r="6753" spans="3:13" customFormat="1" ht="15.6" hidden="1" customHeight="1">
      <c r="C6753" s="547">
        <v>63</v>
      </c>
      <c r="D6753" s="547" t="s">
        <v>2254</v>
      </c>
      <c r="E6753" s="756">
        <v>869000010275</v>
      </c>
      <c r="F6753" s="1636" t="s">
        <v>6016</v>
      </c>
      <c r="G6753" s="1637"/>
      <c r="H6753" s="748" t="s">
        <v>6038</v>
      </c>
      <c r="I6753" s="749" t="s">
        <v>3924</v>
      </c>
      <c r="J6753" s="750">
        <v>285800.01</v>
      </c>
      <c r="K6753" s="750">
        <v>285800.01</v>
      </c>
      <c r="L6753" s="751" t="s">
        <v>1709</v>
      </c>
      <c r="M6753" s="752">
        <v>15</v>
      </c>
    </row>
    <row r="6754" spans="3:13" customFormat="1" ht="15.6" hidden="1" customHeight="1">
      <c r="C6754" s="547">
        <v>64</v>
      </c>
      <c r="D6754" s="547" t="s">
        <v>2254</v>
      </c>
      <c r="E6754" s="756">
        <v>869000010276</v>
      </c>
      <c r="F6754" s="1636" t="s">
        <v>6016</v>
      </c>
      <c r="G6754" s="1637"/>
      <c r="H6754" s="748" t="s">
        <v>6039</v>
      </c>
      <c r="I6754" s="749" t="s">
        <v>3924</v>
      </c>
      <c r="J6754" s="750">
        <v>285800.01</v>
      </c>
      <c r="K6754" s="750">
        <v>285800.01</v>
      </c>
      <c r="L6754" s="751" t="s">
        <v>1709</v>
      </c>
      <c r="M6754" s="752">
        <v>15</v>
      </c>
    </row>
    <row r="6755" spans="3:13" customFormat="1" ht="15.6" hidden="1" customHeight="1">
      <c r="C6755" s="547">
        <v>65</v>
      </c>
      <c r="D6755" s="547" t="s">
        <v>2254</v>
      </c>
      <c r="E6755" s="756">
        <v>869000010277</v>
      </c>
      <c r="F6755" s="1636" t="s">
        <v>6016</v>
      </c>
      <c r="G6755" s="1637"/>
      <c r="H6755" s="748" t="s">
        <v>6040</v>
      </c>
      <c r="I6755" s="749" t="s">
        <v>3924</v>
      </c>
      <c r="J6755" s="750">
        <v>285800.01</v>
      </c>
      <c r="K6755" s="750">
        <v>285800.01</v>
      </c>
      <c r="L6755" s="751" t="s">
        <v>1709</v>
      </c>
      <c r="M6755" s="752">
        <v>15</v>
      </c>
    </row>
    <row r="6756" spans="3:13" customFormat="1" ht="15.6" hidden="1" customHeight="1">
      <c r="C6756" s="547">
        <v>66</v>
      </c>
      <c r="D6756" s="547" t="s">
        <v>2254</v>
      </c>
      <c r="E6756" s="756">
        <v>869000020411</v>
      </c>
      <c r="F6756" s="1636" t="s">
        <v>6016</v>
      </c>
      <c r="G6756" s="1637"/>
      <c r="H6756" s="748" t="s">
        <v>6041</v>
      </c>
      <c r="I6756" s="749" t="s">
        <v>3924</v>
      </c>
      <c r="J6756" s="750">
        <v>285800.01</v>
      </c>
      <c r="K6756" s="750">
        <v>285800.01</v>
      </c>
      <c r="L6756" s="751" t="s">
        <v>1709</v>
      </c>
      <c r="M6756" s="752">
        <v>15</v>
      </c>
    </row>
    <row r="6757" spans="3:13" customFormat="1" ht="15.6" hidden="1" customHeight="1">
      <c r="C6757" s="547">
        <v>67</v>
      </c>
      <c r="D6757" s="547" t="s">
        <v>2254</v>
      </c>
      <c r="E6757" s="756">
        <v>165500053822</v>
      </c>
      <c r="F6757" s="1636" t="s">
        <v>6016</v>
      </c>
      <c r="G6757" s="1637"/>
      <c r="H6757" s="748" t="s">
        <v>6042</v>
      </c>
      <c r="I6757" s="749" t="s">
        <v>3924</v>
      </c>
      <c r="J6757" s="750">
        <v>285800.01</v>
      </c>
      <c r="K6757" s="750">
        <v>285800.01</v>
      </c>
      <c r="L6757" s="751" t="s">
        <v>1709</v>
      </c>
      <c r="M6757" s="752">
        <v>15</v>
      </c>
    </row>
    <row r="6758" spans="3:13" customFormat="1" ht="15.6" hidden="1" customHeight="1">
      <c r="C6758" s="547">
        <v>68</v>
      </c>
      <c r="D6758" s="547" t="s">
        <v>2254</v>
      </c>
      <c r="E6758" s="756">
        <v>869000008274</v>
      </c>
      <c r="F6758" s="1636" t="s">
        <v>6016</v>
      </c>
      <c r="G6758" s="1637"/>
      <c r="H6758" s="748" t="s">
        <v>6043</v>
      </c>
      <c r="I6758" s="749" t="s">
        <v>3924</v>
      </c>
      <c r="J6758" s="750">
        <v>285800.01</v>
      </c>
      <c r="K6758" s="750">
        <v>285800.01</v>
      </c>
      <c r="L6758" s="751" t="s">
        <v>1709</v>
      </c>
      <c r="M6758" s="752">
        <v>15</v>
      </c>
    </row>
    <row r="6759" spans="3:13" customFormat="1" ht="15.6" hidden="1" customHeight="1">
      <c r="C6759" s="547">
        <v>69</v>
      </c>
      <c r="D6759" s="547" t="s">
        <v>2254</v>
      </c>
      <c r="E6759" s="756">
        <v>869000008275</v>
      </c>
      <c r="F6759" s="1636" t="s">
        <v>6016</v>
      </c>
      <c r="G6759" s="1637"/>
      <c r="H6759" s="748" t="s">
        <v>6044</v>
      </c>
      <c r="I6759" s="749" t="s">
        <v>3924</v>
      </c>
      <c r="J6759" s="750">
        <v>285800.01</v>
      </c>
      <c r="K6759" s="750">
        <v>285800.01</v>
      </c>
      <c r="L6759" s="751" t="s">
        <v>1709</v>
      </c>
      <c r="M6759" s="752">
        <v>15</v>
      </c>
    </row>
    <row r="6760" spans="3:13" customFormat="1" ht="15.6" hidden="1" customHeight="1">
      <c r="C6760" s="547">
        <v>70</v>
      </c>
      <c r="D6760" s="547" t="s">
        <v>2254</v>
      </c>
      <c r="E6760" s="756">
        <v>869000008276</v>
      </c>
      <c r="F6760" s="1636" t="s">
        <v>6016</v>
      </c>
      <c r="G6760" s="1637"/>
      <c r="H6760" s="748" t="s">
        <v>6045</v>
      </c>
      <c r="I6760" s="749" t="s">
        <v>3924</v>
      </c>
      <c r="J6760" s="750">
        <v>285800.01</v>
      </c>
      <c r="K6760" s="750">
        <v>285800.01</v>
      </c>
      <c r="L6760" s="751" t="s">
        <v>1709</v>
      </c>
      <c r="M6760" s="752">
        <v>15</v>
      </c>
    </row>
    <row r="6761" spans="3:13" customFormat="1" ht="15.6" hidden="1" customHeight="1">
      <c r="C6761" s="547">
        <v>71</v>
      </c>
      <c r="D6761" s="547" t="s">
        <v>2254</v>
      </c>
      <c r="E6761" s="756">
        <v>869000008277</v>
      </c>
      <c r="F6761" s="1636" t="s">
        <v>6016</v>
      </c>
      <c r="G6761" s="1637"/>
      <c r="H6761" s="748" t="s">
        <v>6046</v>
      </c>
      <c r="I6761" s="749" t="s">
        <v>3924</v>
      </c>
      <c r="J6761" s="750">
        <v>285800.01</v>
      </c>
      <c r="K6761" s="750">
        <v>285800.01</v>
      </c>
      <c r="L6761" s="751" t="s">
        <v>1709</v>
      </c>
      <c r="M6761" s="752">
        <v>15</v>
      </c>
    </row>
    <row r="6762" spans="3:13" customFormat="1" ht="15.6" hidden="1" customHeight="1">
      <c r="C6762" s="547">
        <v>72</v>
      </c>
      <c r="D6762" s="547" t="s">
        <v>2254</v>
      </c>
      <c r="E6762" s="756">
        <v>869000008278</v>
      </c>
      <c r="F6762" s="1636" t="s">
        <v>6016</v>
      </c>
      <c r="G6762" s="1637"/>
      <c r="H6762" s="748" t="s">
        <v>6047</v>
      </c>
      <c r="I6762" s="749" t="s">
        <v>3924</v>
      </c>
      <c r="J6762" s="750">
        <v>285800.01</v>
      </c>
      <c r="K6762" s="750">
        <v>285800.01</v>
      </c>
      <c r="L6762" s="751" t="s">
        <v>1709</v>
      </c>
      <c r="M6762" s="752">
        <v>15</v>
      </c>
    </row>
    <row r="6763" spans="3:13" customFormat="1" ht="15.6" hidden="1" customHeight="1">
      <c r="C6763" s="547">
        <v>73</v>
      </c>
      <c r="D6763" s="547" t="s">
        <v>2254</v>
      </c>
      <c r="E6763" s="756">
        <v>869000038084</v>
      </c>
      <c r="F6763" s="1636" t="s">
        <v>6016</v>
      </c>
      <c r="G6763" s="1637"/>
      <c r="H6763" s="748" t="s">
        <v>6048</v>
      </c>
      <c r="I6763" s="749" t="s">
        <v>3924</v>
      </c>
      <c r="J6763" s="750">
        <v>719200</v>
      </c>
      <c r="K6763" s="750">
        <v>719200</v>
      </c>
      <c r="L6763" s="751" t="s">
        <v>1709</v>
      </c>
      <c r="M6763" s="752">
        <v>15</v>
      </c>
    </row>
    <row r="6764" spans="3:13" customFormat="1" ht="15.6" hidden="1" customHeight="1">
      <c r="C6764" s="547">
        <v>74</v>
      </c>
      <c r="D6764" s="547" t="s">
        <v>2254</v>
      </c>
      <c r="E6764" s="756">
        <v>869000038085</v>
      </c>
      <c r="F6764" s="1636" t="s">
        <v>6016</v>
      </c>
      <c r="G6764" s="1637"/>
      <c r="H6764" s="748" t="s">
        <v>6049</v>
      </c>
      <c r="I6764" s="749" t="s">
        <v>3924</v>
      </c>
      <c r="J6764" s="750">
        <v>719200</v>
      </c>
      <c r="K6764" s="750">
        <v>719200</v>
      </c>
      <c r="L6764" s="751" t="s">
        <v>1709</v>
      </c>
      <c r="M6764" s="752">
        <v>15</v>
      </c>
    </row>
    <row r="6765" spans="3:13" customFormat="1" ht="15.6" hidden="1" customHeight="1">
      <c r="C6765" s="547">
        <v>75</v>
      </c>
      <c r="D6765" s="547" t="s">
        <v>2254</v>
      </c>
      <c r="E6765" s="756">
        <v>869000020415</v>
      </c>
      <c r="F6765" s="1636" t="s">
        <v>6016</v>
      </c>
      <c r="G6765" s="1637"/>
      <c r="H6765" s="748" t="s">
        <v>6050</v>
      </c>
      <c r="I6765" s="749" t="s">
        <v>3924</v>
      </c>
      <c r="J6765" s="750">
        <v>870000</v>
      </c>
      <c r="K6765" s="750">
        <v>870000</v>
      </c>
      <c r="L6765" s="751" t="s">
        <v>1709</v>
      </c>
      <c r="M6765" s="752">
        <v>15</v>
      </c>
    </row>
    <row r="6766" spans="3:13" customFormat="1" ht="15.6" hidden="1" customHeight="1">
      <c r="C6766" s="547">
        <v>76</v>
      </c>
      <c r="D6766" s="547" t="s">
        <v>2254</v>
      </c>
      <c r="E6766" s="748" t="s">
        <v>1830</v>
      </c>
      <c r="F6766" s="1636" t="s">
        <v>6016</v>
      </c>
      <c r="G6766" s="1637"/>
      <c r="H6766" s="748" t="s">
        <v>6051</v>
      </c>
      <c r="I6766" s="749" t="s">
        <v>3924</v>
      </c>
      <c r="J6766" s="750">
        <v>870000</v>
      </c>
      <c r="K6766" s="750">
        <v>870000</v>
      </c>
      <c r="L6766" s="751" t="s">
        <v>1709</v>
      </c>
      <c r="M6766" s="752">
        <v>15</v>
      </c>
    </row>
    <row r="6767" spans="3:13" customFormat="1" ht="15.6" hidden="1" customHeight="1">
      <c r="C6767" s="547">
        <v>77</v>
      </c>
      <c r="D6767" s="547" t="s">
        <v>2254</v>
      </c>
      <c r="E6767" s="748" t="s">
        <v>1831</v>
      </c>
      <c r="F6767" s="1636" t="s">
        <v>6016</v>
      </c>
      <c r="G6767" s="1637"/>
      <c r="H6767" s="748" t="s">
        <v>6052</v>
      </c>
      <c r="I6767" s="749" t="s">
        <v>3924</v>
      </c>
      <c r="J6767" s="750">
        <v>158800.01</v>
      </c>
      <c r="K6767" s="750">
        <v>158800.01</v>
      </c>
      <c r="L6767" s="751" t="s">
        <v>1709</v>
      </c>
      <c r="M6767" s="752">
        <v>15</v>
      </c>
    </row>
    <row r="6768" spans="3:13" customFormat="1" ht="15.6" hidden="1" customHeight="1">
      <c r="C6768" s="547">
        <v>78</v>
      </c>
      <c r="D6768" s="547" t="s">
        <v>2254</v>
      </c>
      <c r="E6768" s="748" t="s">
        <v>1832</v>
      </c>
      <c r="F6768" s="1636" t="s">
        <v>6016</v>
      </c>
      <c r="G6768" s="1637"/>
      <c r="H6768" s="748" t="s">
        <v>6053</v>
      </c>
      <c r="I6768" s="749" t="s">
        <v>3924</v>
      </c>
      <c r="J6768" s="750">
        <v>158800.01</v>
      </c>
      <c r="K6768" s="750">
        <v>158800.01</v>
      </c>
      <c r="L6768" s="751" t="s">
        <v>1709</v>
      </c>
      <c r="M6768" s="752">
        <v>15</v>
      </c>
    </row>
    <row r="6769" spans="3:13" customFormat="1" ht="15.6" hidden="1" customHeight="1">
      <c r="C6769" s="547">
        <v>79</v>
      </c>
      <c r="D6769" s="547" t="s">
        <v>2254</v>
      </c>
      <c r="E6769" s="748" t="s">
        <v>1833</v>
      </c>
      <c r="F6769" s="1636" t="s">
        <v>6016</v>
      </c>
      <c r="G6769" s="1637"/>
      <c r="H6769" s="748" t="s">
        <v>6054</v>
      </c>
      <c r="I6769" s="749" t="s">
        <v>3924</v>
      </c>
      <c r="J6769" s="750">
        <v>158800.01</v>
      </c>
      <c r="K6769" s="750">
        <v>158800.01</v>
      </c>
      <c r="L6769" s="751" t="s">
        <v>1709</v>
      </c>
      <c r="M6769" s="752">
        <v>15</v>
      </c>
    </row>
    <row r="6770" spans="3:13" customFormat="1" ht="15.6" hidden="1" customHeight="1">
      <c r="C6770" s="547">
        <v>80</v>
      </c>
      <c r="D6770" s="547" t="s">
        <v>2254</v>
      </c>
      <c r="E6770" s="748" t="s">
        <v>1834</v>
      </c>
      <c r="F6770" s="1636" t="s">
        <v>6016</v>
      </c>
      <c r="G6770" s="1637"/>
      <c r="H6770" s="748" t="s">
        <v>6055</v>
      </c>
      <c r="I6770" s="749" t="s">
        <v>3924</v>
      </c>
      <c r="J6770" s="750">
        <v>285800.01</v>
      </c>
      <c r="K6770" s="750">
        <v>285800.01</v>
      </c>
      <c r="L6770" s="751" t="s">
        <v>1709</v>
      </c>
      <c r="M6770" s="752">
        <v>15</v>
      </c>
    </row>
    <row r="6771" spans="3:13" customFormat="1" ht="15.6" hidden="1" customHeight="1">
      <c r="C6771" s="547">
        <v>81</v>
      </c>
      <c r="D6771" s="547" t="s">
        <v>1708</v>
      </c>
      <c r="E6771" s="748" t="s">
        <v>6056</v>
      </c>
      <c r="F6771" s="755" t="s">
        <v>6057</v>
      </c>
      <c r="G6771" s="755"/>
      <c r="H6771" s="748" t="s">
        <v>6058</v>
      </c>
      <c r="I6771" s="749" t="s">
        <v>3981</v>
      </c>
      <c r="J6771" s="750">
        <v>250000</v>
      </c>
      <c r="K6771" s="750">
        <v>250000</v>
      </c>
      <c r="L6771" s="751" t="s">
        <v>1709</v>
      </c>
      <c r="M6771" s="752">
        <v>5</v>
      </c>
    </row>
    <row r="6772" spans="3:13" customFormat="1" ht="15.6" hidden="1" customHeight="1">
      <c r="C6772" s="547">
        <v>82</v>
      </c>
      <c r="D6772" s="547" t="s">
        <v>1708</v>
      </c>
      <c r="E6772" s="748" t="s">
        <v>6059</v>
      </c>
      <c r="F6772" s="755" t="s">
        <v>2102</v>
      </c>
      <c r="G6772" s="755"/>
      <c r="H6772" s="748" t="s">
        <v>6060</v>
      </c>
      <c r="I6772" s="749" t="s">
        <v>3981</v>
      </c>
      <c r="J6772" s="750">
        <v>89229.41</v>
      </c>
      <c r="K6772" s="750">
        <v>89229.41</v>
      </c>
      <c r="L6772" s="751" t="s">
        <v>1709</v>
      </c>
      <c r="M6772" s="752">
        <v>3</v>
      </c>
    </row>
    <row r="6773" spans="3:13" customFormat="1" ht="15.6" hidden="1" customHeight="1">
      <c r="C6773" s="547">
        <v>83</v>
      </c>
      <c r="D6773" s="547" t="s">
        <v>1708</v>
      </c>
      <c r="E6773" s="748" t="s">
        <v>6061</v>
      </c>
      <c r="F6773" s="755" t="s">
        <v>2102</v>
      </c>
      <c r="G6773" s="755"/>
      <c r="H6773" s="748" t="s">
        <v>6062</v>
      </c>
      <c r="I6773" s="749" t="s">
        <v>3981</v>
      </c>
      <c r="J6773" s="750">
        <v>89229.41</v>
      </c>
      <c r="K6773" s="750">
        <v>89229.41</v>
      </c>
      <c r="L6773" s="751" t="s">
        <v>1709</v>
      </c>
      <c r="M6773" s="752">
        <v>3</v>
      </c>
    </row>
    <row r="6774" spans="3:13" customFormat="1" ht="15.6" hidden="1" customHeight="1">
      <c r="C6774" s="547">
        <v>84</v>
      </c>
      <c r="D6774" s="547" t="s">
        <v>2218</v>
      </c>
      <c r="E6774" s="748" t="s">
        <v>6063</v>
      </c>
      <c r="F6774" s="755" t="s">
        <v>6064</v>
      </c>
      <c r="G6774" s="755"/>
      <c r="H6774" s="748" t="s">
        <v>6065</v>
      </c>
      <c r="I6774" s="749" t="s">
        <v>5895</v>
      </c>
      <c r="J6774" s="750">
        <v>4524000</v>
      </c>
      <c r="K6774" s="750">
        <v>565460.06999999995</v>
      </c>
      <c r="L6774" s="751" t="s">
        <v>1709</v>
      </c>
      <c r="M6774" s="752">
        <v>8</v>
      </c>
    </row>
    <row r="6775" spans="3:13" customFormat="1" ht="15.6" hidden="1" customHeight="1">
      <c r="C6775" s="547">
        <v>85</v>
      </c>
      <c r="D6775" s="547" t="s">
        <v>2218</v>
      </c>
      <c r="E6775" s="748" t="s">
        <v>6066</v>
      </c>
      <c r="F6775" s="755" t="s">
        <v>6067</v>
      </c>
      <c r="G6775" s="755"/>
      <c r="H6775" s="748" t="s">
        <v>6068</v>
      </c>
      <c r="I6775" s="749" t="s">
        <v>5895</v>
      </c>
      <c r="J6775" s="750">
        <v>1788144.31</v>
      </c>
      <c r="K6775" s="750">
        <v>2980.24</v>
      </c>
      <c r="L6775" s="751" t="s">
        <v>1709</v>
      </c>
      <c r="M6775" s="752">
        <v>6</v>
      </c>
    </row>
    <row r="6776" spans="3:13" customFormat="1" ht="15.6" hidden="1" customHeight="1">
      <c r="C6776" s="547">
        <v>86</v>
      </c>
      <c r="D6776" s="547" t="s">
        <v>2218</v>
      </c>
      <c r="E6776" s="748" t="s">
        <v>6069</v>
      </c>
      <c r="F6776" s="755" t="s">
        <v>6067</v>
      </c>
      <c r="G6776" s="755"/>
      <c r="H6776" s="748" t="s">
        <v>6070</v>
      </c>
      <c r="I6776" s="749" t="s">
        <v>5895</v>
      </c>
      <c r="J6776" s="750">
        <v>1788144.31</v>
      </c>
      <c r="K6776" s="750">
        <v>2980.24</v>
      </c>
      <c r="L6776" s="751" t="s">
        <v>1709</v>
      </c>
      <c r="M6776" s="752">
        <v>6</v>
      </c>
    </row>
    <row r="6777" spans="3:13" customFormat="1" ht="15.6" hidden="1" customHeight="1">
      <c r="C6777" s="547">
        <v>87</v>
      </c>
      <c r="D6777" s="547" t="s">
        <v>2218</v>
      </c>
      <c r="E6777" s="748" t="s">
        <v>6071</v>
      </c>
      <c r="F6777" s="755" t="s">
        <v>6067</v>
      </c>
      <c r="G6777" s="755"/>
      <c r="H6777" s="748" t="s">
        <v>6072</v>
      </c>
      <c r="I6777" s="749" t="s">
        <v>5895</v>
      </c>
      <c r="J6777" s="750">
        <v>1788144.31</v>
      </c>
      <c r="K6777" s="750">
        <v>2980.24</v>
      </c>
      <c r="L6777" s="751" t="s">
        <v>1709</v>
      </c>
      <c r="M6777" s="752">
        <v>6</v>
      </c>
    </row>
    <row r="6778" spans="3:13" customFormat="1" ht="15.6" hidden="1" customHeight="1">
      <c r="C6778" s="547">
        <v>88</v>
      </c>
      <c r="D6778" s="547" t="s">
        <v>2218</v>
      </c>
      <c r="E6778" s="748" t="s">
        <v>6073</v>
      </c>
      <c r="F6778" s="755" t="s">
        <v>6067</v>
      </c>
      <c r="G6778" s="755"/>
      <c r="H6778" s="748" t="s">
        <v>6074</v>
      </c>
      <c r="I6778" s="749" t="s">
        <v>5895</v>
      </c>
      <c r="J6778" s="750">
        <v>1788144.31</v>
      </c>
      <c r="K6778" s="750">
        <v>2980.24</v>
      </c>
      <c r="L6778" s="751" t="s">
        <v>1709</v>
      </c>
      <c r="M6778" s="752">
        <v>6</v>
      </c>
    </row>
    <row r="6779" spans="3:13" customFormat="1" ht="15.6" hidden="1" customHeight="1">
      <c r="C6779" s="547">
        <v>89</v>
      </c>
      <c r="D6779" s="547" t="s">
        <v>2218</v>
      </c>
      <c r="E6779" s="748" t="s">
        <v>6075</v>
      </c>
      <c r="F6779" s="755" t="s">
        <v>6076</v>
      </c>
      <c r="G6779" s="755"/>
      <c r="H6779" s="748" t="s">
        <v>6077</v>
      </c>
      <c r="I6779" s="749" t="s">
        <v>5895</v>
      </c>
      <c r="J6779" s="750">
        <v>60000</v>
      </c>
      <c r="K6779" s="750">
        <v>60000</v>
      </c>
      <c r="L6779" s="751" t="s">
        <v>1709</v>
      </c>
      <c r="M6779" s="752">
        <v>3</v>
      </c>
    </row>
    <row r="6780" spans="3:13" customFormat="1" ht="15.6" hidden="1" customHeight="1">
      <c r="C6780" s="547">
        <v>90</v>
      </c>
      <c r="D6780" s="547" t="s">
        <v>2218</v>
      </c>
      <c r="E6780" s="748" t="s">
        <v>6078</v>
      </c>
      <c r="F6780" s="755" t="s">
        <v>6076</v>
      </c>
      <c r="G6780" s="755"/>
      <c r="H6780" s="748" t="s">
        <v>6079</v>
      </c>
      <c r="I6780" s="749" t="s">
        <v>5895</v>
      </c>
      <c r="J6780" s="750">
        <v>60000</v>
      </c>
      <c r="K6780" s="750">
        <v>60000</v>
      </c>
      <c r="L6780" s="751" t="s">
        <v>1709</v>
      </c>
      <c r="M6780" s="752">
        <v>3</v>
      </c>
    </row>
    <row r="6781" spans="3:13" customFormat="1" ht="15.6" hidden="1" customHeight="1">
      <c r="C6781" s="547">
        <v>91</v>
      </c>
      <c r="D6781" s="547" t="s">
        <v>2218</v>
      </c>
      <c r="E6781" s="748" t="s">
        <v>6080</v>
      </c>
      <c r="F6781" s="755" t="s">
        <v>6076</v>
      </c>
      <c r="G6781" s="755"/>
      <c r="H6781" s="748" t="s">
        <v>6081</v>
      </c>
      <c r="I6781" s="749" t="s">
        <v>5895</v>
      </c>
      <c r="J6781" s="750">
        <v>60000</v>
      </c>
      <c r="K6781" s="750">
        <v>60000</v>
      </c>
      <c r="L6781" s="751" t="s">
        <v>1709</v>
      </c>
      <c r="M6781" s="752">
        <v>3</v>
      </c>
    </row>
    <row r="6782" spans="3:13" customFormat="1" ht="15.6" hidden="1" customHeight="1">
      <c r="C6782" s="547">
        <v>92</v>
      </c>
      <c r="D6782" s="547" t="s">
        <v>2218</v>
      </c>
      <c r="E6782" s="748" t="s">
        <v>6082</v>
      </c>
      <c r="F6782" s="755" t="s">
        <v>6076</v>
      </c>
      <c r="G6782" s="755"/>
      <c r="H6782" s="748" t="s">
        <v>6083</v>
      </c>
      <c r="I6782" s="749" t="s">
        <v>5895</v>
      </c>
      <c r="J6782" s="750">
        <v>60000</v>
      </c>
      <c r="K6782" s="750">
        <v>60000</v>
      </c>
      <c r="L6782" s="751" t="s">
        <v>1709</v>
      </c>
      <c r="M6782" s="752">
        <v>3</v>
      </c>
    </row>
    <row r="6783" spans="3:13" customFormat="1" ht="15.6" hidden="1" customHeight="1">
      <c r="C6783" s="547">
        <v>93</v>
      </c>
      <c r="D6783" s="547" t="s">
        <v>2218</v>
      </c>
      <c r="E6783" s="748" t="s">
        <v>6084</v>
      </c>
      <c r="F6783" s="755" t="s">
        <v>6076</v>
      </c>
      <c r="G6783" s="755"/>
      <c r="H6783" s="748" t="s">
        <v>6085</v>
      </c>
      <c r="I6783" s="749" t="s">
        <v>5895</v>
      </c>
      <c r="J6783" s="750">
        <v>60000</v>
      </c>
      <c r="K6783" s="750">
        <v>60000</v>
      </c>
      <c r="L6783" s="751" t="s">
        <v>1709</v>
      </c>
      <c r="M6783" s="752">
        <v>3</v>
      </c>
    </row>
    <row r="6784" spans="3:13" customFormat="1" ht="15.6" hidden="1" customHeight="1">
      <c r="C6784" s="547">
        <v>94</v>
      </c>
      <c r="D6784" s="547" t="s">
        <v>2218</v>
      </c>
      <c r="E6784" s="748" t="s">
        <v>6086</v>
      </c>
      <c r="F6784" s="755" t="s">
        <v>6076</v>
      </c>
      <c r="G6784" s="755"/>
      <c r="H6784" s="748" t="s">
        <v>6087</v>
      </c>
      <c r="I6784" s="749" t="s">
        <v>5895</v>
      </c>
      <c r="J6784" s="750">
        <v>60000</v>
      </c>
      <c r="K6784" s="750">
        <v>60000</v>
      </c>
      <c r="L6784" s="751" t="s">
        <v>1709</v>
      </c>
      <c r="M6784" s="752">
        <v>3</v>
      </c>
    </row>
    <row r="6785" spans="3:13" customFormat="1" ht="15.6" hidden="1" customHeight="1">
      <c r="C6785" s="547">
        <v>95</v>
      </c>
      <c r="D6785" s="547" t="s">
        <v>2218</v>
      </c>
      <c r="E6785" s="748" t="s">
        <v>6088</v>
      </c>
      <c r="F6785" s="755" t="s">
        <v>6076</v>
      </c>
      <c r="G6785" s="755"/>
      <c r="H6785" s="748" t="s">
        <v>6089</v>
      </c>
      <c r="I6785" s="749" t="s">
        <v>5895</v>
      </c>
      <c r="J6785" s="750">
        <v>60000</v>
      </c>
      <c r="K6785" s="750">
        <v>60000</v>
      </c>
      <c r="L6785" s="751" t="s">
        <v>1709</v>
      </c>
      <c r="M6785" s="752">
        <v>3</v>
      </c>
    </row>
    <row r="6786" spans="3:13" customFormat="1" ht="15.6" hidden="1" customHeight="1">
      <c r="C6786" s="547">
        <v>96</v>
      </c>
      <c r="D6786" s="547" t="s">
        <v>2218</v>
      </c>
      <c r="E6786" s="748" t="s">
        <v>6090</v>
      </c>
      <c r="F6786" s="755" t="s">
        <v>6076</v>
      </c>
      <c r="G6786" s="755"/>
      <c r="H6786" s="748" t="s">
        <v>6091</v>
      </c>
      <c r="I6786" s="749" t="s">
        <v>5895</v>
      </c>
      <c r="J6786" s="750">
        <v>60000</v>
      </c>
      <c r="K6786" s="750">
        <v>60000</v>
      </c>
      <c r="L6786" s="751" t="s">
        <v>1709</v>
      </c>
      <c r="M6786" s="752">
        <v>3</v>
      </c>
    </row>
    <row r="6787" spans="3:13" customFormat="1" ht="15.6" hidden="1" customHeight="1">
      <c r="C6787" s="547">
        <v>97</v>
      </c>
      <c r="D6787" s="547" t="s">
        <v>2218</v>
      </c>
      <c r="E6787" s="748" t="s">
        <v>6092</v>
      </c>
      <c r="F6787" s="755" t="s">
        <v>6076</v>
      </c>
      <c r="G6787" s="755"/>
      <c r="H6787" s="748" t="s">
        <v>6093</v>
      </c>
      <c r="I6787" s="749" t="s">
        <v>5895</v>
      </c>
      <c r="J6787" s="750">
        <v>60000</v>
      </c>
      <c r="K6787" s="750">
        <v>60000</v>
      </c>
      <c r="L6787" s="751" t="s">
        <v>1709</v>
      </c>
      <c r="M6787" s="752">
        <v>3</v>
      </c>
    </row>
    <row r="6788" spans="3:13" customFormat="1" ht="15.6" hidden="1" customHeight="1">
      <c r="C6788" s="547">
        <v>98</v>
      </c>
      <c r="D6788" s="547" t="s">
        <v>2218</v>
      </c>
      <c r="E6788" s="748" t="s">
        <v>6094</v>
      </c>
      <c r="F6788" s="755" t="s">
        <v>6076</v>
      </c>
      <c r="G6788" s="755"/>
      <c r="H6788" s="748" t="s">
        <v>6095</v>
      </c>
      <c r="I6788" s="749" t="s">
        <v>5895</v>
      </c>
      <c r="J6788" s="750">
        <v>60000</v>
      </c>
      <c r="K6788" s="750">
        <v>60000</v>
      </c>
      <c r="L6788" s="751" t="s">
        <v>1709</v>
      </c>
      <c r="M6788" s="752">
        <v>3</v>
      </c>
    </row>
    <row r="6789" spans="3:13" customFormat="1" ht="15.6" hidden="1" customHeight="1">
      <c r="C6789" s="547">
        <v>99</v>
      </c>
      <c r="D6789" s="547" t="s">
        <v>2218</v>
      </c>
      <c r="E6789" s="748" t="s">
        <v>6096</v>
      </c>
      <c r="F6789" s="755" t="s">
        <v>6076</v>
      </c>
      <c r="G6789" s="755"/>
      <c r="H6789" s="748" t="s">
        <v>6097</v>
      </c>
      <c r="I6789" s="749" t="s">
        <v>5895</v>
      </c>
      <c r="J6789" s="750">
        <v>60000</v>
      </c>
      <c r="K6789" s="750">
        <v>60000</v>
      </c>
      <c r="L6789" s="751" t="s">
        <v>1709</v>
      </c>
      <c r="M6789" s="752">
        <v>3</v>
      </c>
    </row>
    <row r="6790" spans="3:13" customFormat="1" ht="15.6" hidden="1" customHeight="1">
      <c r="C6790" s="547">
        <v>100</v>
      </c>
      <c r="D6790" s="547" t="s">
        <v>2218</v>
      </c>
      <c r="E6790" s="748" t="s">
        <v>6098</v>
      </c>
      <c r="F6790" s="755" t="s">
        <v>6076</v>
      </c>
      <c r="G6790" s="755"/>
      <c r="H6790" s="748" t="s">
        <v>6099</v>
      </c>
      <c r="I6790" s="749" t="s">
        <v>5895</v>
      </c>
      <c r="J6790" s="750">
        <v>60000</v>
      </c>
      <c r="K6790" s="750">
        <v>60000</v>
      </c>
      <c r="L6790" s="751" t="s">
        <v>1709</v>
      </c>
      <c r="M6790" s="752">
        <v>3</v>
      </c>
    </row>
    <row r="6791" spans="3:13" customFormat="1" ht="15.6" hidden="1" customHeight="1">
      <c r="C6791" s="547">
        <v>101</v>
      </c>
      <c r="D6791" s="547" t="s">
        <v>2218</v>
      </c>
      <c r="E6791" s="748" t="s">
        <v>6100</v>
      </c>
      <c r="F6791" s="755" t="s">
        <v>6076</v>
      </c>
      <c r="G6791" s="755"/>
      <c r="H6791" s="748" t="s">
        <v>6101</v>
      </c>
      <c r="I6791" s="749" t="s">
        <v>5895</v>
      </c>
      <c r="J6791" s="750">
        <v>60000</v>
      </c>
      <c r="K6791" s="750">
        <v>60000</v>
      </c>
      <c r="L6791" s="751" t="s">
        <v>1709</v>
      </c>
      <c r="M6791" s="752">
        <v>3</v>
      </c>
    </row>
    <row r="6792" spans="3:13" customFormat="1" ht="15.6" hidden="1" customHeight="1">
      <c r="C6792" s="547">
        <v>102</v>
      </c>
      <c r="D6792" s="547" t="s">
        <v>2218</v>
      </c>
      <c r="E6792" s="748" t="s">
        <v>6102</v>
      </c>
      <c r="F6792" s="755" t="s">
        <v>6076</v>
      </c>
      <c r="G6792" s="755"/>
      <c r="H6792" s="748" t="s">
        <v>6103</v>
      </c>
      <c r="I6792" s="749" t="s">
        <v>5895</v>
      </c>
      <c r="J6792" s="750">
        <v>60000</v>
      </c>
      <c r="K6792" s="750">
        <v>60000</v>
      </c>
      <c r="L6792" s="751" t="s">
        <v>1709</v>
      </c>
      <c r="M6792" s="752">
        <v>3</v>
      </c>
    </row>
    <row r="6793" spans="3:13" customFormat="1" ht="15.6" hidden="1" customHeight="1">
      <c r="C6793" s="547">
        <v>103</v>
      </c>
      <c r="D6793" s="547" t="s">
        <v>2218</v>
      </c>
      <c r="E6793" s="748" t="s">
        <v>6104</v>
      </c>
      <c r="F6793" s="755" t="s">
        <v>6076</v>
      </c>
      <c r="G6793" s="755"/>
      <c r="H6793" s="748" t="s">
        <v>6105</v>
      </c>
      <c r="I6793" s="749" t="s">
        <v>5895</v>
      </c>
      <c r="J6793" s="750">
        <v>60000</v>
      </c>
      <c r="K6793" s="750">
        <v>60000</v>
      </c>
      <c r="L6793" s="751" t="s">
        <v>1709</v>
      </c>
      <c r="M6793" s="752">
        <v>3</v>
      </c>
    </row>
    <row r="6794" spans="3:13" customFormat="1" ht="15.6" hidden="1" customHeight="1">
      <c r="C6794" s="547">
        <v>104</v>
      </c>
      <c r="D6794" s="547" t="s">
        <v>2218</v>
      </c>
      <c r="E6794" s="748" t="s">
        <v>6106</v>
      </c>
      <c r="F6794" s="755" t="s">
        <v>6076</v>
      </c>
      <c r="G6794" s="755"/>
      <c r="H6794" s="748" t="s">
        <v>6107</v>
      </c>
      <c r="I6794" s="749" t="s">
        <v>5895</v>
      </c>
      <c r="J6794" s="750">
        <v>60000</v>
      </c>
      <c r="K6794" s="750">
        <v>60000</v>
      </c>
      <c r="L6794" s="751" t="s">
        <v>1709</v>
      </c>
      <c r="M6794" s="752">
        <v>3</v>
      </c>
    </row>
    <row r="6795" spans="3:13" customFormat="1" ht="15.6" hidden="1" customHeight="1">
      <c r="C6795" s="547">
        <v>105</v>
      </c>
      <c r="D6795" s="547" t="s">
        <v>2218</v>
      </c>
      <c r="E6795" s="748" t="s">
        <v>6108</v>
      </c>
      <c r="F6795" s="755" t="s">
        <v>6076</v>
      </c>
      <c r="G6795" s="755"/>
      <c r="H6795" s="748" t="s">
        <v>6109</v>
      </c>
      <c r="I6795" s="749" t="s">
        <v>5895</v>
      </c>
      <c r="J6795" s="750">
        <v>60000</v>
      </c>
      <c r="K6795" s="750">
        <v>60000</v>
      </c>
      <c r="L6795" s="751" t="s">
        <v>1709</v>
      </c>
      <c r="M6795" s="752">
        <v>3</v>
      </c>
    </row>
    <row r="6796" spans="3:13" customFormat="1" ht="15.6" hidden="1" customHeight="1">
      <c r="C6796" s="547">
        <v>106</v>
      </c>
      <c r="D6796" s="547" t="s">
        <v>2218</v>
      </c>
      <c r="E6796" s="748" t="s">
        <v>6110</v>
      </c>
      <c r="F6796" s="755" t="s">
        <v>6076</v>
      </c>
      <c r="G6796" s="755"/>
      <c r="H6796" s="748" t="s">
        <v>6111</v>
      </c>
      <c r="I6796" s="749" t="s">
        <v>5895</v>
      </c>
      <c r="J6796" s="750">
        <v>60000</v>
      </c>
      <c r="K6796" s="750">
        <v>60000</v>
      </c>
      <c r="L6796" s="751" t="s">
        <v>1709</v>
      </c>
      <c r="M6796" s="752">
        <v>3</v>
      </c>
    </row>
    <row r="6797" spans="3:13" customFormat="1" ht="15.6" hidden="1" customHeight="1">
      <c r="C6797" s="547">
        <v>107</v>
      </c>
      <c r="D6797" s="547" t="s">
        <v>2218</v>
      </c>
      <c r="E6797" s="748" t="s">
        <v>6112</v>
      </c>
      <c r="F6797" s="755" t="s">
        <v>6076</v>
      </c>
      <c r="G6797" s="755"/>
      <c r="H6797" s="748" t="s">
        <v>6113</v>
      </c>
      <c r="I6797" s="749" t="s">
        <v>5895</v>
      </c>
      <c r="J6797" s="750">
        <v>60000</v>
      </c>
      <c r="K6797" s="750">
        <v>60000</v>
      </c>
      <c r="L6797" s="751" t="s">
        <v>1709</v>
      </c>
      <c r="M6797" s="752">
        <v>3</v>
      </c>
    </row>
    <row r="6798" spans="3:13" customFormat="1" ht="15.6" hidden="1" customHeight="1">
      <c r="C6798" s="547">
        <v>108</v>
      </c>
      <c r="D6798" s="547" t="s">
        <v>2218</v>
      </c>
      <c r="E6798" s="748" t="s">
        <v>6114</v>
      </c>
      <c r="F6798" s="755" t="s">
        <v>1736</v>
      </c>
      <c r="G6798" s="755"/>
      <c r="H6798" s="748" t="s">
        <v>6115</v>
      </c>
      <c r="I6798" s="749" t="s">
        <v>5895</v>
      </c>
      <c r="J6798" s="750">
        <v>1128784.18</v>
      </c>
      <c r="K6798" s="750">
        <v>1128784.18</v>
      </c>
      <c r="L6798" s="751" t="s">
        <v>1709</v>
      </c>
      <c r="M6798" s="752">
        <v>5</v>
      </c>
    </row>
    <row r="6799" spans="3:13" customFormat="1" ht="15.6" hidden="1" customHeight="1">
      <c r="C6799" s="547">
        <v>109</v>
      </c>
      <c r="D6799" s="547" t="s">
        <v>2218</v>
      </c>
      <c r="E6799" s="748" t="s">
        <v>6116</v>
      </c>
      <c r="F6799" s="755" t="s">
        <v>6117</v>
      </c>
      <c r="G6799" s="755"/>
      <c r="H6799" s="748" t="s">
        <v>6118</v>
      </c>
      <c r="I6799" s="749" t="s">
        <v>5895</v>
      </c>
      <c r="J6799" s="750">
        <v>2020244.94</v>
      </c>
      <c r="K6799" s="750">
        <v>2020244.94</v>
      </c>
      <c r="L6799" s="751" t="s">
        <v>1709</v>
      </c>
      <c r="M6799" s="752">
        <v>5</v>
      </c>
    </row>
    <row r="6800" spans="3:13" customFormat="1" ht="15.6" hidden="1" customHeight="1">
      <c r="C6800" s="547">
        <v>1</v>
      </c>
      <c r="D6800" s="547" t="s">
        <v>2255</v>
      </c>
      <c r="E6800" s="748" t="s">
        <v>6119</v>
      </c>
      <c r="F6800" s="755" t="s">
        <v>6120</v>
      </c>
      <c r="G6800" s="755"/>
      <c r="H6800" s="748" t="s">
        <v>6121</v>
      </c>
      <c r="I6800" s="749" t="s">
        <v>3924</v>
      </c>
      <c r="J6800" s="750">
        <v>1879200</v>
      </c>
      <c r="K6800" s="750">
        <v>20278.98</v>
      </c>
      <c r="L6800" s="751" t="s">
        <v>2678</v>
      </c>
      <c r="M6800" s="752">
        <v>35</v>
      </c>
    </row>
    <row r="6801" spans="3:13" customFormat="1" ht="15.6" hidden="1" customHeight="1">
      <c r="C6801" s="547">
        <v>2</v>
      </c>
      <c r="D6801" s="547" t="s">
        <v>2255</v>
      </c>
      <c r="E6801" s="748" t="s">
        <v>6122</v>
      </c>
      <c r="F6801" s="755" t="s">
        <v>6123</v>
      </c>
      <c r="G6801" s="755"/>
      <c r="H6801" s="748" t="s">
        <v>6124</v>
      </c>
      <c r="I6801" s="749" t="s">
        <v>3924</v>
      </c>
      <c r="J6801" s="750">
        <v>1532926.08</v>
      </c>
      <c r="K6801" s="750">
        <v>1532926.08</v>
      </c>
      <c r="L6801" s="751" t="s">
        <v>2678</v>
      </c>
      <c r="M6801" s="752">
        <v>30</v>
      </c>
    </row>
    <row r="6802" spans="3:13" customFormat="1" ht="15.6" hidden="1" customHeight="1">
      <c r="C6802" s="547">
        <v>3</v>
      </c>
      <c r="D6802" s="547" t="s">
        <v>2255</v>
      </c>
      <c r="E6802" s="748" t="s">
        <v>6125</v>
      </c>
      <c r="F6802" s="755" t="s">
        <v>6123</v>
      </c>
      <c r="G6802" s="755"/>
      <c r="H6802" s="748" t="s">
        <v>6126</v>
      </c>
      <c r="I6802" s="749" t="s">
        <v>3924</v>
      </c>
      <c r="J6802" s="750">
        <v>1532926.08</v>
      </c>
      <c r="K6802" s="750">
        <v>1532926.08</v>
      </c>
      <c r="L6802" s="751" t="s">
        <v>2678</v>
      </c>
      <c r="M6802" s="752">
        <v>30</v>
      </c>
    </row>
    <row r="6803" spans="3:13" customFormat="1" ht="15.6" hidden="1" customHeight="1">
      <c r="C6803" s="547">
        <v>4</v>
      </c>
      <c r="D6803" s="547" t="s">
        <v>2255</v>
      </c>
      <c r="E6803" s="748" t="s">
        <v>6127</v>
      </c>
      <c r="F6803" s="755" t="s">
        <v>6123</v>
      </c>
      <c r="G6803" s="755"/>
      <c r="H6803" s="748" t="s">
        <v>6128</v>
      </c>
      <c r="I6803" s="749" t="s">
        <v>3924</v>
      </c>
      <c r="J6803" s="750">
        <v>1532926.08</v>
      </c>
      <c r="K6803" s="750">
        <v>1532926.08</v>
      </c>
      <c r="L6803" s="751" t="s">
        <v>2678</v>
      </c>
      <c r="M6803" s="752">
        <v>30</v>
      </c>
    </row>
    <row r="6804" spans="3:13" customFormat="1" ht="15.6" hidden="1" customHeight="1">
      <c r="C6804" s="547">
        <v>5</v>
      </c>
      <c r="D6804" s="547" t="s">
        <v>2255</v>
      </c>
      <c r="E6804" s="748" t="s">
        <v>6129</v>
      </c>
      <c r="F6804" s="755" t="s">
        <v>6123</v>
      </c>
      <c r="G6804" s="755"/>
      <c r="H6804" s="748" t="s">
        <v>6130</v>
      </c>
      <c r="I6804" s="749" t="s">
        <v>3924</v>
      </c>
      <c r="J6804" s="750">
        <v>1532926.08</v>
      </c>
      <c r="K6804" s="750">
        <v>1532926.08</v>
      </c>
      <c r="L6804" s="751" t="s">
        <v>2678</v>
      </c>
      <c r="M6804" s="752">
        <v>30</v>
      </c>
    </row>
    <row r="6805" spans="3:13" customFormat="1" ht="15.6" hidden="1" customHeight="1">
      <c r="C6805" s="547">
        <v>6</v>
      </c>
      <c r="D6805" s="547" t="s">
        <v>2255</v>
      </c>
      <c r="E6805" s="748" t="s">
        <v>6131</v>
      </c>
      <c r="F6805" s="755" t="s">
        <v>6123</v>
      </c>
      <c r="G6805" s="755"/>
      <c r="H6805" s="748" t="s">
        <v>6132</v>
      </c>
      <c r="I6805" s="749" t="s">
        <v>3924</v>
      </c>
      <c r="J6805" s="750">
        <v>1532926.08</v>
      </c>
      <c r="K6805" s="750">
        <v>1532926.08</v>
      </c>
      <c r="L6805" s="751" t="s">
        <v>2678</v>
      </c>
      <c r="M6805" s="752">
        <v>30</v>
      </c>
    </row>
    <row r="6806" spans="3:13" customFormat="1" ht="15.6" hidden="1" customHeight="1">
      <c r="C6806" s="547">
        <v>7</v>
      </c>
      <c r="D6806" s="547" t="s">
        <v>2255</v>
      </c>
      <c r="E6806" s="748" t="s">
        <v>6133</v>
      </c>
      <c r="F6806" s="755" t="s">
        <v>2900</v>
      </c>
      <c r="G6806" s="755"/>
      <c r="H6806" s="748" t="s">
        <v>6134</v>
      </c>
      <c r="I6806" s="749" t="s">
        <v>3924</v>
      </c>
      <c r="J6806" s="750">
        <v>292020.28000000003</v>
      </c>
      <c r="K6806" s="750">
        <v>292020.28000000003</v>
      </c>
      <c r="L6806" s="751" t="s">
        <v>2678</v>
      </c>
      <c r="M6806" s="752">
        <v>30</v>
      </c>
    </row>
    <row r="6807" spans="3:13" customFormat="1" ht="15.6" hidden="1" customHeight="1">
      <c r="C6807" s="547">
        <v>8</v>
      </c>
      <c r="D6807" s="547" t="s">
        <v>2255</v>
      </c>
      <c r="E6807" s="748" t="s">
        <v>6135</v>
      </c>
      <c r="F6807" s="755" t="s">
        <v>6136</v>
      </c>
      <c r="G6807" s="755"/>
      <c r="H6807" s="748" t="s">
        <v>6137</v>
      </c>
      <c r="I6807" s="749" t="s">
        <v>3924</v>
      </c>
      <c r="J6807" s="750">
        <v>277236.61</v>
      </c>
      <c r="K6807" s="750">
        <v>277236.61</v>
      </c>
      <c r="L6807" s="751" t="s">
        <v>2678</v>
      </c>
      <c r="M6807" s="752">
        <v>40</v>
      </c>
    </row>
    <row r="6808" spans="3:13" customFormat="1" ht="15.6" hidden="1" customHeight="1">
      <c r="C6808" s="547">
        <v>9</v>
      </c>
      <c r="D6808" s="547" t="s">
        <v>2255</v>
      </c>
      <c r="E6808" s="748" t="s">
        <v>6138</v>
      </c>
      <c r="F6808" s="755" t="s">
        <v>6139</v>
      </c>
      <c r="G6808" s="755"/>
      <c r="H6808" s="748" t="s">
        <v>6140</v>
      </c>
      <c r="I6808" s="749" t="s">
        <v>3924</v>
      </c>
      <c r="J6808" s="750">
        <v>1273194.77</v>
      </c>
      <c r="K6808" s="750">
        <v>1273194.77</v>
      </c>
      <c r="L6808" s="751" t="s">
        <v>2678</v>
      </c>
      <c r="M6808" s="752">
        <v>90</v>
      </c>
    </row>
    <row r="6809" spans="3:13" customFormat="1" ht="15.6" hidden="1" customHeight="1">
      <c r="C6809" s="547">
        <v>10</v>
      </c>
      <c r="D6809" s="547" t="s">
        <v>2255</v>
      </c>
      <c r="E6809" s="748" t="s">
        <v>6141</v>
      </c>
      <c r="F6809" s="755" t="s">
        <v>6120</v>
      </c>
      <c r="G6809" s="755"/>
      <c r="H6809" s="748" t="s">
        <v>6142</v>
      </c>
      <c r="I6809" s="749" t="s">
        <v>3924</v>
      </c>
      <c r="J6809" s="750">
        <v>1450000</v>
      </c>
      <c r="K6809" s="750">
        <v>1450000</v>
      </c>
      <c r="L6809" s="751" t="s">
        <v>2678</v>
      </c>
      <c r="M6809" s="752">
        <v>40</v>
      </c>
    </row>
    <row r="6810" spans="3:13" customFormat="1" ht="15.6" hidden="1" customHeight="1">
      <c r="C6810" s="547">
        <v>11</v>
      </c>
      <c r="D6810" s="547" t="s">
        <v>2255</v>
      </c>
      <c r="E6810" s="748" t="s">
        <v>6143</v>
      </c>
      <c r="F6810" s="755" t="s">
        <v>6120</v>
      </c>
      <c r="G6810" s="755"/>
      <c r="H6810" s="748" t="s">
        <v>6144</v>
      </c>
      <c r="I6810" s="749" t="s">
        <v>3924</v>
      </c>
      <c r="J6810" s="750">
        <v>1450000</v>
      </c>
      <c r="K6810" s="750">
        <v>1450000</v>
      </c>
      <c r="L6810" s="751" t="s">
        <v>2678</v>
      </c>
      <c r="M6810" s="752">
        <v>40</v>
      </c>
    </row>
    <row r="6811" spans="3:13" customFormat="1" ht="15.6" hidden="1" customHeight="1">
      <c r="C6811" s="547">
        <v>12</v>
      </c>
      <c r="D6811" s="547" t="s">
        <v>2255</v>
      </c>
      <c r="E6811" s="748" t="s">
        <v>6145</v>
      </c>
      <c r="F6811" s="755" t="s">
        <v>6146</v>
      </c>
      <c r="G6811" s="755"/>
      <c r="H6811" s="748" t="s">
        <v>6147</v>
      </c>
      <c r="I6811" s="749" t="s">
        <v>3924</v>
      </c>
      <c r="J6811" s="750">
        <v>300099.90000000002</v>
      </c>
      <c r="K6811" s="750">
        <v>300099.90000000002</v>
      </c>
      <c r="L6811" s="751" t="s">
        <v>2678</v>
      </c>
      <c r="M6811" s="752">
        <v>45</v>
      </c>
    </row>
    <row r="6812" spans="3:13" customFormat="1" ht="15.6" hidden="1" customHeight="1">
      <c r="C6812" s="547">
        <v>13</v>
      </c>
      <c r="D6812" s="547" t="s">
        <v>2255</v>
      </c>
      <c r="E6812" s="748" t="s">
        <v>6148</v>
      </c>
      <c r="F6812" s="755" t="s">
        <v>6120</v>
      </c>
      <c r="G6812" s="755"/>
      <c r="H6812" s="748" t="s">
        <v>6149</v>
      </c>
      <c r="I6812" s="749" t="s">
        <v>3924</v>
      </c>
      <c r="J6812" s="750">
        <v>1158260</v>
      </c>
      <c r="K6812" s="750">
        <v>1158260</v>
      </c>
      <c r="L6812" s="751" t="s">
        <v>2678</v>
      </c>
      <c r="M6812" s="752">
        <v>35</v>
      </c>
    </row>
    <row r="6813" spans="3:13" customFormat="1" ht="15.6" hidden="1" customHeight="1">
      <c r="C6813" s="547">
        <v>14</v>
      </c>
      <c r="D6813" s="547" t="s">
        <v>2255</v>
      </c>
      <c r="E6813" s="748" t="s">
        <v>6150</v>
      </c>
      <c r="F6813" s="755" t="s">
        <v>6146</v>
      </c>
      <c r="G6813" s="755"/>
      <c r="H6813" s="748" t="s">
        <v>6151</v>
      </c>
      <c r="I6813" s="749" t="s">
        <v>3924</v>
      </c>
      <c r="J6813" s="750">
        <v>418902.59</v>
      </c>
      <c r="K6813" s="750">
        <v>418902.59</v>
      </c>
      <c r="L6813" s="751" t="s">
        <v>2678</v>
      </c>
      <c r="M6813" s="752">
        <v>45</v>
      </c>
    </row>
    <row r="6814" spans="3:13" customFormat="1" ht="15.6" hidden="1" customHeight="1">
      <c r="C6814" s="547">
        <v>15</v>
      </c>
      <c r="D6814" s="547" t="s">
        <v>2255</v>
      </c>
      <c r="E6814" s="748" t="s">
        <v>6152</v>
      </c>
      <c r="F6814" s="755" t="s">
        <v>6153</v>
      </c>
      <c r="G6814" s="755"/>
      <c r="H6814" s="748" t="s">
        <v>6154</v>
      </c>
      <c r="I6814" s="749" t="s">
        <v>3924</v>
      </c>
      <c r="J6814" s="750">
        <v>517599.7</v>
      </c>
      <c r="K6814" s="750">
        <v>517599.7</v>
      </c>
      <c r="L6814" s="751" t="s">
        <v>2678</v>
      </c>
      <c r="M6814" s="752">
        <v>45</v>
      </c>
    </row>
    <row r="6815" spans="3:13" customFormat="1" ht="15.6" hidden="1" customHeight="1">
      <c r="C6815" s="547">
        <v>16</v>
      </c>
      <c r="D6815" s="547" t="s">
        <v>2255</v>
      </c>
      <c r="E6815" s="748" t="s">
        <v>6155</v>
      </c>
      <c r="F6815" s="755" t="s">
        <v>4844</v>
      </c>
      <c r="G6815" s="755"/>
      <c r="H6815" s="748" t="s">
        <v>6156</v>
      </c>
      <c r="I6815" s="749" t="s">
        <v>3924</v>
      </c>
      <c r="J6815" s="750">
        <v>562632.93999999994</v>
      </c>
      <c r="K6815" s="750">
        <v>562632.93999999994</v>
      </c>
      <c r="L6815" s="751" t="s">
        <v>2678</v>
      </c>
      <c r="M6815" s="752">
        <v>40</v>
      </c>
    </row>
    <row r="6816" spans="3:13" customFormat="1" ht="15.6" hidden="1" customHeight="1">
      <c r="C6816" s="547">
        <v>17</v>
      </c>
      <c r="D6816" s="547" t="s">
        <v>2255</v>
      </c>
      <c r="E6816" s="748" t="s">
        <v>6157</v>
      </c>
      <c r="F6816" s="755" t="s">
        <v>6123</v>
      </c>
      <c r="G6816" s="755"/>
      <c r="H6816" s="748" t="s">
        <v>6158</v>
      </c>
      <c r="I6816" s="749" t="s">
        <v>3924</v>
      </c>
      <c r="J6816" s="750">
        <v>1532926.08</v>
      </c>
      <c r="K6816" s="750">
        <v>1532926.08</v>
      </c>
      <c r="L6816" s="751" t="s">
        <v>2678</v>
      </c>
      <c r="M6816" s="852">
        <v>45</v>
      </c>
    </row>
    <row r="6817" spans="3:13" customFormat="1" ht="15.6" hidden="1" customHeight="1">
      <c r="C6817" s="547">
        <v>18</v>
      </c>
      <c r="D6817" s="547" t="s">
        <v>6159</v>
      </c>
      <c r="E6817" s="748" t="s">
        <v>6160</v>
      </c>
      <c r="F6817" s="755" t="s">
        <v>6161</v>
      </c>
      <c r="G6817" s="755"/>
      <c r="H6817" s="748" t="s">
        <v>6162</v>
      </c>
      <c r="I6817" s="749" t="s">
        <v>3971</v>
      </c>
      <c r="J6817" s="750">
        <v>764918.7</v>
      </c>
      <c r="K6817" s="750">
        <v>764918.7</v>
      </c>
      <c r="L6817" s="751" t="s">
        <v>2678</v>
      </c>
      <c r="M6817" s="852">
        <v>12</v>
      </c>
    </row>
    <row r="6818" spans="3:13" customFormat="1" ht="15.6" hidden="1" customHeight="1">
      <c r="C6818" s="547">
        <v>19</v>
      </c>
      <c r="D6818" s="547" t="s">
        <v>6159</v>
      </c>
      <c r="E6818" s="748" t="s">
        <v>6163</v>
      </c>
      <c r="F6818" s="755" t="s">
        <v>6164</v>
      </c>
      <c r="G6818" s="755"/>
      <c r="H6818" s="748" t="s">
        <v>6165</v>
      </c>
      <c r="I6818" s="749" t="s">
        <v>3981</v>
      </c>
      <c r="J6818" s="750">
        <v>1044000</v>
      </c>
      <c r="K6818" s="750">
        <v>1044000</v>
      </c>
      <c r="L6818" s="751" t="s">
        <v>2678</v>
      </c>
      <c r="M6818" s="852">
        <v>5</v>
      </c>
    </row>
    <row r="6819" spans="3:13" customFormat="1" ht="15.6" hidden="1" customHeight="1">
      <c r="C6819" s="547">
        <v>20</v>
      </c>
      <c r="D6819" s="547" t="s">
        <v>6159</v>
      </c>
      <c r="E6819" s="748" t="s">
        <v>6166</v>
      </c>
      <c r="F6819" s="1636" t="s">
        <v>4445</v>
      </c>
      <c r="G6819" s="1637"/>
      <c r="H6819" s="748" t="s">
        <v>6167</v>
      </c>
      <c r="I6819" s="749" t="s">
        <v>3981</v>
      </c>
      <c r="J6819" s="750">
        <v>595080</v>
      </c>
      <c r="K6819" s="750">
        <v>595080</v>
      </c>
      <c r="L6819" s="751" t="s">
        <v>2678</v>
      </c>
      <c r="M6819" s="852">
        <v>5</v>
      </c>
    </row>
    <row r="6820" spans="3:13" customFormat="1" ht="15.6" hidden="1" customHeight="1">
      <c r="C6820" s="547">
        <v>1</v>
      </c>
      <c r="D6820" s="547" t="s">
        <v>2255</v>
      </c>
      <c r="E6820" s="748" t="s">
        <v>6168</v>
      </c>
      <c r="F6820" s="755" t="s">
        <v>2105</v>
      </c>
      <c r="G6820" s="755"/>
      <c r="H6820" s="748" t="s">
        <v>6169</v>
      </c>
      <c r="I6820" s="749" t="s">
        <v>3924</v>
      </c>
      <c r="J6820" s="750">
        <v>178060</v>
      </c>
      <c r="K6820" s="750">
        <v>178060</v>
      </c>
      <c r="L6820" s="751" t="s">
        <v>1707</v>
      </c>
      <c r="M6820" s="852">
        <v>30</v>
      </c>
    </row>
    <row r="6821" spans="3:13" customFormat="1" ht="15.6" hidden="1" customHeight="1">
      <c r="C6821" s="547">
        <v>2</v>
      </c>
      <c r="D6821" s="547" t="s">
        <v>2254</v>
      </c>
      <c r="E6821" s="748" t="s">
        <v>6170</v>
      </c>
      <c r="F6821" s="755" t="s">
        <v>2105</v>
      </c>
      <c r="G6821" s="755"/>
      <c r="H6821" s="748" t="s">
        <v>6171</v>
      </c>
      <c r="I6821" s="749" t="s">
        <v>3924</v>
      </c>
      <c r="J6821" s="750">
        <v>128064</v>
      </c>
      <c r="K6821" s="750">
        <v>128064</v>
      </c>
      <c r="L6821" s="751" t="s">
        <v>1707</v>
      </c>
      <c r="M6821" s="752">
        <v>30</v>
      </c>
    </row>
    <row r="6822" spans="3:13" customFormat="1" ht="15.6" hidden="1" customHeight="1">
      <c r="C6822" s="547">
        <v>3</v>
      </c>
      <c r="D6822" s="547" t="s">
        <v>2254</v>
      </c>
      <c r="E6822" s="748" t="s">
        <v>6172</v>
      </c>
      <c r="F6822" s="755" t="s">
        <v>6173</v>
      </c>
      <c r="G6822" s="755"/>
      <c r="H6822" s="748" t="s">
        <v>6174</v>
      </c>
      <c r="I6822" s="749" t="s">
        <v>3924</v>
      </c>
      <c r="J6822" s="750">
        <v>154045.46</v>
      </c>
      <c r="K6822" s="750">
        <v>154045.46</v>
      </c>
      <c r="L6822" s="751" t="s">
        <v>1707</v>
      </c>
      <c r="M6822" s="752">
        <v>30</v>
      </c>
    </row>
    <row r="6823" spans="3:13" customFormat="1" ht="15.6" hidden="1" customHeight="1">
      <c r="C6823" s="547">
        <v>4</v>
      </c>
      <c r="D6823" s="547" t="s">
        <v>2254</v>
      </c>
      <c r="E6823" s="748" t="s">
        <v>6175</v>
      </c>
      <c r="F6823" s="755" t="s">
        <v>6173</v>
      </c>
      <c r="G6823" s="755"/>
      <c r="H6823" s="748" t="s">
        <v>6176</v>
      </c>
      <c r="I6823" s="749" t="s">
        <v>3924</v>
      </c>
      <c r="J6823" s="750">
        <v>154045.46</v>
      </c>
      <c r="K6823" s="750">
        <v>154045.46</v>
      </c>
      <c r="L6823" s="751" t="s">
        <v>1707</v>
      </c>
      <c r="M6823" s="752">
        <v>50</v>
      </c>
    </row>
    <row r="6824" spans="3:13" customFormat="1" ht="15.6" hidden="1" customHeight="1">
      <c r="C6824" s="547">
        <v>5</v>
      </c>
      <c r="D6824" s="547" t="s">
        <v>2254</v>
      </c>
      <c r="E6824" s="748" t="s">
        <v>6177</v>
      </c>
      <c r="F6824" s="755" t="s">
        <v>6173</v>
      </c>
      <c r="G6824" s="755"/>
      <c r="H6824" s="748" t="s">
        <v>6178</v>
      </c>
      <c r="I6824" s="749" t="s">
        <v>3924</v>
      </c>
      <c r="J6824" s="750">
        <v>154045.46</v>
      </c>
      <c r="K6824" s="750">
        <v>154045.46</v>
      </c>
      <c r="L6824" s="751" t="s">
        <v>1707</v>
      </c>
      <c r="M6824" s="752">
        <v>50</v>
      </c>
    </row>
    <row r="6825" spans="3:13" customFormat="1" ht="15.6" hidden="1" customHeight="1">
      <c r="C6825" s="547">
        <v>6</v>
      </c>
      <c r="D6825" s="547" t="s">
        <v>2254</v>
      </c>
      <c r="E6825" s="748" t="s">
        <v>6179</v>
      </c>
      <c r="F6825" s="755" t="s">
        <v>6173</v>
      </c>
      <c r="G6825" s="755"/>
      <c r="H6825" s="748" t="s">
        <v>6180</v>
      </c>
      <c r="I6825" s="749" t="s">
        <v>3924</v>
      </c>
      <c r="J6825" s="750">
        <v>154045.46</v>
      </c>
      <c r="K6825" s="750">
        <v>154045.46</v>
      </c>
      <c r="L6825" s="751" t="s">
        <v>1707</v>
      </c>
      <c r="M6825" s="752">
        <v>50</v>
      </c>
    </row>
    <row r="6826" spans="3:13" customFormat="1" ht="15.6" hidden="1" customHeight="1">
      <c r="C6826" s="547">
        <v>7</v>
      </c>
      <c r="D6826" s="547" t="s">
        <v>2254</v>
      </c>
      <c r="E6826" s="748" t="s">
        <v>6181</v>
      </c>
      <c r="F6826" s="755" t="s">
        <v>6173</v>
      </c>
      <c r="G6826" s="755"/>
      <c r="H6826" s="748" t="s">
        <v>6182</v>
      </c>
      <c r="I6826" s="749" t="s">
        <v>3924</v>
      </c>
      <c r="J6826" s="750">
        <v>154045.46</v>
      </c>
      <c r="K6826" s="750">
        <v>154045.46</v>
      </c>
      <c r="L6826" s="751" t="s">
        <v>1707</v>
      </c>
      <c r="M6826" s="752">
        <v>50</v>
      </c>
    </row>
    <row r="6827" spans="3:13" customFormat="1" ht="15.6" hidden="1" customHeight="1">
      <c r="C6827" s="547">
        <v>8</v>
      </c>
      <c r="D6827" s="547" t="s">
        <v>2254</v>
      </c>
      <c r="E6827" s="748" t="s">
        <v>6183</v>
      </c>
      <c r="F6827" s="755" t="s">
        <v>6173</v>
      </c>
      <c r="G6827" s="755"/>
      <c r="H6827" s="748" t="s">
        <v>6184</v>
      </c>
      <c r="I6827" s="749" t="s">
        <v>3924</v>
      </c>
      <c r="J6827" s="750">
        <v>154045.46</v>
      </c>
      <c r="K6827" s="750">
        <v>154045.46</v>
      </c>
      <c r="L6827" s="751" t="s">
        <v>1707</v>
      </c>
      <c r="M6827" s="752">
        <v>50</v>
      </c>
    </row>
    <row r="6828" spans="3:13" customFormat="1" ht="15.6" hidden="1" customHeight="1">
      <c r="C6828" s="547">
        <v>9</v>
      </c>
      <c r="D6828" s="547" t="s">
        <v>2254</v>
      </c>
      <c r="E6828" s="748" t="s">
        <v>6185</v>
      </c>
      <c r="F6828" s="755" t="s">
        <v>2105</v>
      </c>
      <c r="G6828" s="755"/>
      <c r="H6828" s="748" t="s">
        <v>6186</v>
      </c>
      <c r="I6828" s="749" t="s">
        <v>3924</v>
      </c>
      <c r="J6828" s="750">
        <v>515504</v>
      </c>
      <c r="K6828" s="750">
        <v>515504</v>
      </c>
      <c r="L6828" s="751" t="s">
        <v>1707</v>
      </c>
      <c r="M6828" s="752">
        <v>30</v>
      </c>
    </row>
    <row r="6829" spans="3:13" customFormat="1" ht="15.6" hidden="1" customHeight="1">
      <c r="C6829" s="547">
        <v>10</v>
      </c>
      <c r="D6829" s="547" t="s">
        <v>2254</v>
      </c>
      <c r="E6829" s="748" t="s">
        <v>6187</v>
      </c>
      <c r="F6829" s="755" t="s">
        <v>2105</v>
      </c>
      <c r="G6829" s="755"/>
      <c r="H6829" s="748" t="s">
        <v>6188</v>
      </c>
      <c r="I6829" s="749" t="s">
        <v>3924</v>
      </c>
      <c r="J6829" s="750">
        <v>515504</v>
      </c>
      <c r="K6829" s="750">
        <v>515504</v>
      </c>
      <c r="L6829" s="751" t="s">
        <v>1707</v>
      </c>
      <c r="M6829" s="752">
        <v>30</v>
      </c>
    </row>
    <row r="6830" spans="3:13" customFormat="1" ht="15.6" hidden="1" customHeight="1">
      <c r="C6830" s="547">
        <v>11</v>
      </c>
      <c r="D6830" s="547" t="s">
        <v>2254</v>
      </c>
      <c r="E6830" s="748" t="s">
        <v>6189</v>
      </c>
      <c r="F6830" s="755" t="s">
        <v>2105</v>
      </c>
      <c r="G6830" s="755"/>
      <c r="H6830" s="748" t="s">
        <v>6190</v>
      </c>
      <c r="I6830" s="749" t="s">
        <v>3924</v>
      </c>
      <c r="J6830" s="750">
        <v>515504</v>
      </c>
      <c r="K6830" s="750">
        <v>515504</v>
      </c>
      <c r="L6830" s="751" t="s">
        <v>1707</v>
      </c>
      <c r="M6830" s="752">
        <v>30</v>
      </c>
    </row>
    <row r="6831" spans="3:13" customFormat="1" ht="15.6" hidden="1" customHeight="1">
      <c r="C6831" s="547">
        <v>12</v>
      </c>
      <c r="D6831" s="547" t="s">
        <v>2254</v>
      </c>
      <c r="E6831" s="748" t="s">
        <v>6191</v>
      </c>
      <c r="F6831" s="755" t="s">
        <v>2105</v>
      </c>
      <c r="G6831" s="755"/>
      <c r="H6831" s="748" t="s">
        <v>6192</v>
      </c>
      <c r="I6831" s="749" t="s">
        <v>3924</v>
      </c>
      <c r="J6831" s="750">
        <v>904800</v>
      </c>
      <c r="K6831" s="750">
        <v>904800</v>
      </c>
      <c r="L6831" s="751" t="s">
        <v>1707</v>
      </c>
      <c r="M6831" s="752">
        <v>30</v>
      </c>
    </row>
    <row r="6832" spans="3:13" customFormat="1" ht="15.6" hidden="1" customHeight="1">
      <c r="C6832" s="547">
        <v>13</v>
      </c>
      <c r="D6832" s="547" t="s">
        <v>2254</v>
      </c>
      <c r="E6832" s="748" t="s">
        <v>6193</v>
      </c>
      <c r="F6832" s="755" t="s">
        <v>2105</v>
      </c>
      <c r="G6832" s="755"/>
      <c r="H6832" s="748" t="s">
        <v>6194</v>
      </c>
      <c r="I6832" s="749" t="s">
        <v>3924</v>
      </c>
      <c r="J6832" s="750">
        <v>904800</v>
      </c>
      <c r="K6832" s="750">
        <v>904800</v>
      </c>
      <c r="L6832" s="751" t="s">
        <v>1707</v>
      </c>
      <c r="M6832" s="752">
        <v>30</v>
      </c>
    </row>
    <row r="6833" spans="3:13" customFormat="1" ht="15.6" hidden="1" customHeight="1">
      <c r="C6833" s="547">
        <v>14</v>
      </c>
      <c r="D6833" s="547" t="s">
        <v>2254</v>
      </c>
      <c r="E6833" s="748" t="s">
        <v>6195</v>
      </c>
      <c r="F6833" s="755" t="s">
        <v>2105</v>
      </c>
      <c r="G6833" s="755"/>
      <c r="H6833" s="748" t="s">
        <v>6196</v>
      </c>
      <c r="I6833" s="749" t="s">
        <v>3924</v>
      </c>
      <c r="J6833" s="750">
        <v>904800</v>
      </c>
      <c r="K6833" s="750">
        <v>904800</v>
      </c>
      <c r="L6833" s="751" t="s">
        <v>1707</v>
      </c>
      <c r="M6833" s="752">
        <v>30</v>
      </c>
    </row>
    <row r="6834" spans="3:13" customFormat="1" ht="15.6" hidden="1" customHeight="1">
      <c r="C6834" s="547">
        <v>15</v>
      </c>
      <c r="D6834" s="547" t="s">
        <v>1708</v>
      </c>
      <c r="E6834" s="748" t="s">
        <v>6197</v>
      </c>
      <c r="F6834" s="755" t="s">
        <v>4430</v>
      </c>
      <c r="G6834" s="755"/>
      <c r="H6834" s="748" t="s">
        <v>6198</v>
      </c>
      <c r="I6834" s="749" t="s">
        <v>3981</v>
      </c>
      <c r="J6834" s="750">
        <v>531012.31999999995</v>
      </c>
      <c r="K6834" s="750">
        <v>531012.31999999995</v>
      </c>
      <c r="L6834" s="751" t="s">
        <v>1707</v>
      </c>
      <c r="M6834" s="752">
        <v>4</v>
      </c>
    </row>
    <row r="6835" spans="3:13" customFormat="1" ht="15.6" hidden="1" customHeight="1">
      <c r="C6835" s="547">
        <v>16</v>
      </c>
      <c r="D6835" s="547" t="s">
        <v>1708</v>
      </c>
      <c r="E6835" s="748" t="s">
        <v>6199</v>
      </c>
      <c r="F6835" s="755" t="s">
        <v>6200</v>
      </c>
      <c r="G6835" s="755"/>
      <c r="H6835" s="748" t="s">
        <v>6201</v>
      </c>
      <c r="I6835" s="749" t="s">
        <v>3981</v>
      </c>
      <c r="J6835" s="750">
        <v>500000</v>
      </c>
      <c r="K6835" s="750">
        <v>500000</v>
      </c>
      <c r="L6835" s="751" t="s">
        <v>1707</v>
      </c>
      <c r="M6835" s="752">
        <v>5</v>
      </c>
    </row>
    <row r="6836" spans="3:13" customFormat="1" ht="15.6" hidden="1" customHeight="1">
      <c r="C6836" s="547">
        <v>17</v>
      </c>
      <c r="D6836" s="547" t="s">
        <v>2218</v>
      </c>
      <c r="E6836" s="748" t="s">
        <v>6202</v>
      </c>
      <c r="F6836" s="755" t="s">
        <v>6203</v>
      </c>
      <c r="G6836" s="755"/>
      <c r="H6836" s="748" t="s">
        <v>6204</v>
      </c>
      <c r="I6836" s="749" t="s">
        <v>5895</v>
      </c>
      <c r="J6836" s="750">
        <v>500000</v>
      </c>
      <c r="K6836" s="750">
        <v>500000</v>
      </c>
      <c r="L6836" s="751" t="s">
        <v>1707</v>
      </c>
      <c r="M6836" s="752">
        <v>60</v>
      </c>
    </row>
    <row r="6837" spans="3:13" customFormat="1" ht="15.6" hidden="1" customHeight="1">
      <c r="C6837" s="547">
        <v>18</v>
      </c>
      <c r="D6837" s="547" t="s">
        <v>2218</v>
      </c>
      <c r="E6837" s="748" t="s">
        <v>6205</v>
      </c>
      <c r="F6837" s="755" t="s">
        <v>6203</v>
      </c>
      <c r="G6837" s="755"/>
      <c r="H6837" s="748" t="s">
        <v>6206</v>
      </c>
      <c r="I6837" s="749" t="s">
        <v>5895</v>
      </c>
      <c r="J6837" s="750">
        <v>500000</v>
      </c>
      <c r="K6837" s="750">
        <v>500000</v>
      </c>
      <c r="L6837" s="751" t="s">
        <v>1707</v>
      </c>
      <c r="M6837" s="752">
        <v>60</v>
      </c>
    </row>
    <row r="6838" spans="3:13" customFormat="1" ht="15.6" hidden="1" customHeight="1">
      <c r="C6838" s="547">
        <v>19</v>
      </c>
      <c r="D6838" s="547" t="s">
        <v>2218</v>
      </c>
      <c r="E6838" s="748" t="s">
        <v>6207</v>
      </c>
      <c r="F6838" s="755" t="s">
        <v>6208</v>
      </c>
      <c r="G6838" s="755"/>
      <c r="H6838" s="748" t="s">
        <v>6209</v>
      </c>
      <c r="I6838" s="749" t="s">
        <v>5895</v>
      </c>
      <c r="J6838" s="750">
        <v>126360</v>
      </c>
      <c r="K6838" s="750">
        <v>126360</v>
      </c>
      <c r="L6838" s="751" t="s">
        <v>1707</v>
      </c>
      <c r="M6838" s="752">
        <v>6</v>
      </c>
    </row>
    <row r="6839" spans="3:13" customFormat="1" ht="15.6" hidden="1" customHeight="1">
      <c r="C6839" s="547">
        <v>20</v>
      </c>
      <c r="D6839" s="547" t="s">
        <v>2218</v>
      </c>
      <c r="E6839" s="748" t="s">
        <v>6210</v>
      </c>
      <c r="F6839" s="755" t="s">
        <v>6208</v>
      </c>
      <c r="G6839" s="755"/>
      <c r="H6839" s="748" t="s">
        <v>6211</v>
      </c>
      <c r="I6839" s="749" t="s">
        <v>5895</v>
      </c>
      <c r="J6839" s="750">
        <v>132700</v>
      </c>
      <c r="K6839" s="750">
        <v>132700</v>
      </c>
      <c r="L6839" s="751" t="s">
        <v>1707</v>
      </c>
      <c r="M6839" s="752">
        <v>6</v>
      </c>
    </row>
    <row r="6840" spans="3:13" customFormat="1" ht="15.6" hidden="1" customHeight="1">
      <c r="C6840" s="547">
        <v>1</v>
      </c>
      <c r="D6840" s="547" t="s">
        <v>2255</v>
      </c>
      <c r="E6840" s="748" t="s">
        <v>6212</v>
      </c>
      <c r="F6840" s="755" t="s">
        <v>6213</v>
      </c>
      <c r="G6840" s="755"/>
      <c r="H6840" s="748" t="s">
        <v>6214</v>
      </c>
      <c r="I6840" s="749" t="s">
        <v>3924</v>
      </c>
      <c r="J6840" s="750">
        <v>1682000</v>
      </c>
      <c r="K6840" s="750">
        <v>26459.19</v>
      </c>
      <c r="L6840" s="751" t="s">
        <v>4616</v>
      </c>
      <c r="M6840" s="752">
        <v>20</v>
      </c>
    </row>
    <row r="6841" spans="3:13" customFormat="1" ht="15.6" hidden="1" customHeight="1">
      <c r="C6841" s="547">
        <v>2</v>
      </c>
      <c r="D6841" s="547" t="s">
        <v>2255</v>
      </c>
      <c r="E6841" s="748" t="s">
        <v>6215</v>
      </c>
      <c r="F6841" s="755" t="s">
        <v>6216</v>
      </c>
      <c r="G6841" s="755"/>
      <c r="H6841" s="748" t="s">
        <v>6217</v>
      </c>
      <c r="I6841" s="749" t="s">
        <v>3924</v>
      </c>
      <c r="J6841" s="750">
        <v>118000</v>
      </c>
      <c r="K6841" s="750">
        <v>118000</v>
      </c>
      <c r="L6841" s="751" t="s">
        <v>4616</v>
      </c>
      <c r="M6841" s="752">
        <v>5</v>
      </c>
    </row>
    <row r="6842" spans="3:13" customFormat="1" ht="15.6" hidden="1" customHeight="1">
      <c r="C6842" s="547">
        <v>3</v>
      </c>
      <c r="D6842" s="547" t="s">
        <v>2255</v>
      </c>
      <c r="E6842" s="748" t="s">
        <v>6218</v>
      </c>
      <c r="F6842" s="755" t="s">
        <v>6216</v>
      </c>
      <c r="G6842" s="755"/>
      <c r="H6842" s="748" t="s">
        <v>6219</v>
      </c>
      <c r="I6842" s="749" t="s">
        <v>3924</v>
      </c>
      <c r="J6842" s="750">
        <v>118000</v>
      </c>
      <c r="K6842" s="750">
        <v>118000</v>
      </c>
      <c r="L6842" s="751" t="s">
        <v>4616</v>
      </c>
      <c r="M6842" s="752">
        <v>5</v>
      </c>
    </row>
    <row r="6843" spans="3:13" customFormat="1" ht="15.6" hidden="1" customHeight="1">
      <c r="C6843" s="547">
        <v>4</v>
      </c>
      <c r="D6843" s="547" t="s">
        <v>2255</v>
      </c>
      <c r="E6843" s="748" t="s">
        <v>6220</v>
      </c>
      <c r="F6843" s="755" t="s">
        <v>6216</v>
      </c>
      <c r="G6843" s="755"/>
      <c r="H6843" s="748" t="s">
        <v>6221</v>
      </c>
      <c r="I6843" s="749" t="s">
        <v>3924</v>
      </c>
      <c r="J6843" s="750">
        <v>118000</v>
      </c>
      <c r="K6843" s="750">
        <v>118000</v>
      </c>
      <c r="L6843" s="751" t="s">
        <v>4616</v>
      </c>
      <c r="M6843" s="752">
        <v>5</v>
      </c>
    </row>
    <row r="6844" spans="3:13" customFormat="1" ht="15.6" hidden="1" customHeight="1">
      <c r="C6844" s="547">
        <v>5</v>
      </c>
      <c r="D6844" s="547" t="s">
        <v>2255</v>
      </c>
      <c r="E6844" s="748" t="s">
        <v>6222</v>
      </c>
      <c r="F6844" s="755" t="s">
        <v>6216</v>
      </c>
      <c r="G6844" s="755"/>
      <c r="H6844" s="748" t="s">
        <v>6223</v>
      </c>
      <c r="I6844" s="749" t="s">
        <v>3924</v>
      </c>
      <c r="J6844" s="750">
        <v>118000</v>
      </c>
      <c r="K6844" s="750">
        <v>118000</v>
      </c>
      <c r="L6844" s="751" t="s">
        <v>4616</v>
      </c>
      <c r="M6844" s="752">
        <v>5</v>
      </c>
    </row>
    <row r="6845" spans="3:13" customFormat="1" ht="15.6" hidden="1" customHeight="1">
      <c r="C6845" s="547">
        <v>6</v>
      </c>
      <c r="D6845" s="547" t="s">
        <v>2255</v>
      </c>
      <c r="E6845" s="748" t="s">
        <v>6224</v>
      </c>
      <c r="F6845" s="755" t="s">
        <v>6216</v>
      </c>
      <c r="G6845" s="755"/>
      <c r="H6845" s="748" t="s">
        <v>6225</v>
      </c>
      <c r="I6845" s="749" t="s">
        <v>3924</v>
      </c>
      <c r="J6845" s="750">
        <v>118000</v>
      </c>
      <c r="K6845" s="750">
        <v>118000</v>
      </c>
      <c r="L6845" s="751" t="s">
        <v>4616</v>
      </c>
      <c r="M6845" s="752">
        <v>5</v>
      </c>
    </row>
    <row r="6846" spans="3:13" customFormat="1" ht="15.6" hidden="1" customHeight="1">
      <c r="C6846" s="547">
        <v>7</v>
      </c>
      <c r="D6846" s="547" t="s">
        <v>2255</v>
      </c>
      <c r="E6846" s="748" t="s">
        <v>6226</v>
      </c>
      <c r="F6846" s="755" t="s">
        <v>6216</v>
      </c>
      <c r="G6846" s="755"/>
      <c r="H6846" s="748" t="s">
        <v>6227</v>
      </c>
      <c r="I6846" s="749" t="s">
        <v>3924</v>
      </c>
      <c r="J6846" s="750">
        <v>118000</v>
      </c>
      <c r="K6846" s="750">
        <v>118000</v>
      </c>
      <c r="L6846" s="751" t="s">
        <v>4616</v>
      </c>
      <c r="M6846" s="752">
        <v>5</v>
      </c>
    </row>
    <row r="6847" spans="3:13" customFormat="1" ht="15.6" hidden="1" customHeight="1">
      <c r="C6847" s="547">
        <v>8</v>
      </c>
      <c r="D6847" s="547" t="s">
        <v>2255</v>
      </c>
      <c r="E6847" s="748" t="s">
        <v>6228</v>
      </c>
      <c r="F6847" s="755" t="s">
        <v>6216</v>
      </c>
      <c r="G6847" s="755"/>
      <c r="H6847" s="748" t="s">
        <v>6229</v>
      </c>
      <c r="I6847" s="749" t="s">
        <v>3924</v>
      </c>
      <c r="J6847" s="750">
        <v>118000</v>
      </c>
      <c r="K6847" s="750">
        <v>118000</v>
      </c>
      <c r="L6847" s="751" t="s">
        <v>4616</v>
      </c>
      <c r="M6847" s="752">
        <v>5</v>
      </c>
    </row>
    <row r="6848" spans="3:13" customFormat="1" ht="15.6" hidden="1" customHeight="1">
      <c r="C6848" s="547">
        <v>9</v>
      </c>
      <c r="D6848" s="547" t="s">
        <v>2255</v>
      </c>
      <c r="E6848" s="748" t="s">
        <v>6230</v>
      </c>
      <c r="F6848" s="755" t="s">
        <v>6216</v>
      </c>
      <c r="G6848" s="755"/>
      <c r="H6848" s="748" t="s">
        <v>6231</v>
      </c>
      <c r="I6848" s="749" t="s">
        <v>3924</v>
      </c>
      <c r="J6848" s="750">
        <v>118000</v>
      </c>
      <c r="K6848" s="750">
        <v>118000</v>
      </c>
      <c r="L6848" s="751" t="s">
        <v>4616</v>
      </c>
      <c r="M6848" s="752">
        <v>5</v>
      </c>
    </row>
    <row r="6849" spans="3:13" customFormat="1" ht="15.6" hidden="1" customHeight="1">
      <c r="C6849" s="547">
        <v>10</v>
      </c>
      <c r="D6849" s="547" t="s">
        <v>2255</v>
      </c>
      <c r="E6849" s="748" t="s">
        <v>6232</v>
      </c>
      <c r="F6849" s="755" t="s">
        <v>6216</v>
      </c>
      <c r="G6849" s="755"/>
      <c r="H6849" s="748" t="s">
        <v>6233</v>
      </c>
      <c r="I6849" s="749" t="s">
        <v>3924</v>
      </c>
      <c r="J6849" s="750">
        <v>118000</v>
      </c>
      <c r="K6849" s="750">
        <v>118000</v>
      </c>
      <c r="L6849" s="751" t="s">
        <v>4616</v>
      </c>
      <c r="M6849" s="752">
        <v>5</v>
      </c>
    </row>
    <row r="6850" spans="3:13" customFormat="1" ht="15.6" hidden="1" customHeight="1">
      <c r="C6850" s="547">
        <v>11</v>
      </c>
      <c r="D6850" s="547" t="s">
        <v>2255</v>
      </c>
      <c r="E6850" s="748" t="s">
        <v>6234</v>
      </c>
      <c r="F6850" s="755" t="s">
        <v>6216</v>
      </c>
      <c r="G6850" s="755"/>
      <c r="H6850" s="748" t="s">
        <v>6235</v>
      </c>
      <c r="I6850" s="749" t="s">
        <v>3924</v>
      </c>
      <c r="J6850" s="750">
        <v>118000</v>
      </c>
      <c r="K6850" s="750">
        <v>118000</v>
      </c>
      <c r="L6850" s="751" t="s">
        <v>4616</v>
      </c>
      <c r="M6850" s="752">
        <v>5</v>
      </c>
    </row>
    <row r="6851" spans="3:13" customFormat="1" ht="15.6" hidden="1" customHeight="1">
      <c r="C6851" s="547">
        <v>12</v>
      </c>
      <c r="D6851" s="547" t="s">
        <v>2255</v>
      </c>
      <c r="E6851" s="748" t="s">
        <v>6236</v>
      </c>
      <c r="F6851" s="755" t="s">
        <v>6216</v>
      </c>
      <c r="G6851" s="755"/>
      <c r="H6851" s="748" t="s">
        <v>6237</v>
      </c>
      <c r="I6851" s="749" t="s">
        <v>3924</v>
      </c>
      <c r="J6851" s="750">
        <v>118000</v>
      </c>
      <c r="K6851" s="750">
        <v>118000</v>
      </c>
      <c r="L6851" s="751" t="s">
        <v>4616</v>
      </c>
      <c r="M6851" s="752">
        <v>5</v>
      </c>
    </row>
    <row r="6852" spans="3:13" customFormat="1" ht="15.6" hidden="1" customHeight="1">
      <c r="C6852" s="547">
        <v>13</v>
      </c>
      <c r="D6852" s="547" t="s">
        <v>2255</v>
      </c>
      <c r="E6852" s="748" t="s">
        <v>6238</v>
      </c>
      <c r="F6852" s="755" t="s">
        <v>6216</v>
      </c>
      <c r="G6852" s="755"/>
      <c r="H6852" s="748" t="s">
        <v>6239</v>
      </c>
      <c r="I6852" s="749" t="s">
        <v>3924</v>
      </c>
      <c r="J6852" s="750">
        <v>118000</v>
      </c>
      <c r="K6852" s="750">
        <v>118000</v>
      </c>
      <c r="L6852" s="751" t="s">
        <v>4616</v>
      </c>
      <c r="M6852" s="752">
        <v>5</v>
      </c>
    </row>
    <row r="6853" spans="3:13" customFormat="1" ht="15.6" hidden="1" customHeight="1">
      <c r="C6853" s="547">
        <v>14</v>
      </c>
      <c r="D6853" s="547" t="s">
        <v>2255</v>
      </c>
      <c r="E6853" s="748" t="s">
        <v>6240</v>
      </c>
      <c r="F6853" s="755" t="s">
        <v>6216</v>
      </c>
      <c r="G6853" s="755"/>
      <c r="H6853" s="748" t="s">
        <v>6241</v>
      </c>
      <c r="I6853" s="749" t="s">
        <v>3924</v>
      </c>
      <c r="J6853" s="750">
        <v>118000</v>
      </c>
      <c r="K6853" s="750">
        <v>118000</v>
      </c>
      <c r="L6853" s="751" t="s">
        <v>4616</v>
      </c>
      <c r="M6853" s="752">
        <v>5</v>
      </c>
    </row>
    <row r="6854" spans="3:13" customFormat="1" ht="15.6" hidden="1" customHeight="1">
      <c r="C6854" s="547">
        <v>15</v>
      </c>
      <c r="D6854" s="547" t="s">
        <v>2255</v>
      </c>
      <c r="E6854" s="748" t="s">
        <v>6242</v>
      </c>
      <c r="F6854" s="755" t="s">
        <v>6216</v>
      </c>
      <c r="G6854" s="755"/>
      <c r="H6854" s="748" t="s">
        <v>6243</v>
      </c>
      <c r="I6854" s="749" t="s">
        <v>3924</v>
      </c>
      <c r="J6854" s="750">
        <v>118000</v>
      </c>
      <c r="K6854" s="750">
        <v>118000</v>
      </c>
      <c r="L6854" s="751" t="s">
        <v>4616</v>
      </c>
      <c r="M6854" s="752">
        <v>5</v>
      </c>
    </row>
    <row r="6855" spans="3:13" customFormat="1" ht="15.6" hidden="1" customHeight="1">
      <c r="C6855" s="547">
        <v>16</v>
      </c>
      <c r="D6855" s="547" t="s">
        <v>2255</v>
      </c>
      <c r="E6855" s="748" t="s">
        <v>6244</v>
      </c>
      <c r="F6855" s="755" t="s">
        <v>6216</v>
      </c>
      <c r="G6855" s="755"/>
      <c r="H6855" s="748" t="s">
        <v>6245</v>
      </c>
      <c r="I6855" s="749" t="s">
        <v>3924</v>
      </c>
      <c r="J6855" s="750">
        <v>118000</v>
      </c>
      <c r="K6855" s="750">
        <v>118000</v>
      </c>
      <c r="L6855" s="751" t="s">
        <v>4616</v>
      </c>
      <c r="M6855" s="752">
        <v>5</v>
      </c>
    </row>
    <row r="6856" spans="3:13" customFormat="1" ht="15.6" hidden="1" customHeight="1">
      <c r="C6856" s="547">
        <v>17</v>
      </c>
      <c r="D6856" s="547" t="s">
        <v>1708</v>
      </c>
      <c r="E6856" s="748" t="s">
        <v>6246</v>
      </c>
      <c r="F6856" s="755" t="s">
        <v>6247</v>
      </c>
      <c r="G6856" s="755"/>
      <c r="H6856" s="748" t="s">
        <v>6248</v>
      </c>
      <c r="I6856" s="749" t="s">
        <v>3981</v>
      </c>
      <c r="J6856" s="750">
        <v>435000</v>
      </c>
      <c r="K6856" s="750">
        <v>435000</v>
      </c>
      <c r="L6856" s="751" t="s">
        <v>4616</v>
      </c>
      <c r="M6856" s="752">
        <v>3</v>
      </c>
    </row>
    <row r="6857" spans="3:13" customFormat="1" ht="15.6" hidden="1" customHeight="1">
      <c r="C6857" s="547">
        <v>18</v>
      </c>
      <c r="D6857" s="547" t="s">
        <v>1708</v>
      </c>
      <c r="E6857" s="748" t="s">
        <v>6249</v>
      </c>
      <c r="F6857" s="755" t="s">
        <v>6250</v>
      </c>
      <c r="G6857" s="755"/>
      <c r="H6857" s="748" t="s">
        <v>6251</v>
      </c>
      <c r="I6857" s="749" t="s">
        <v>3981</v>
      </c>
      <c r="J6857" s="750">
        <v>166226.04999999999</v>
      </c>
      <c r="K6857" s="750">
        <v>166226.04999999999</v>
      </c>
      <c r="L6857" s="751" t="s">
        <v>4616</v>
      </c>
      <c r="M6857" s="752">
        <v>3</v>
      </c>
    </row>
    <row r="6858" spans="3:13" customFormat="1" ht="15.6" hidden="1" customHeight="1">
      <c r="C6858" s="547">
        <v>19</v>
      </c>
      <c r="D6858" s="547" t="s">
        <v>1708</v>
      </c>
      <c r="E6858" s="748" t="s">
        <v>6252</v>
      </c>
      <c r="F6858" s="755" t="s">
        <v>6250</v>
      </c>
      <c r="G6858" s="755"/>
      <c r="H6858" s="748" t="s">
        <v>6253</v>
      </c>
      <c r="I6858" s="749" t="s">
        <v>3981</v>
      </c>
      <c r="J6858" s="750">
        <v>166226.04999999999</v>
      </c>
      <c r="K6858" s="750">
        <v>166226.04999999999</v>
      </c>
      <c r="L6858" s="751" t="s">
        <v>4616</v>
      </c>
      <c r="M6858" s="752">
        <v>3</v>
      </c>
    </row>
    <row r="6859" spans="3:13" customFormat="1" ht="15.6" hidden="1" customHeight="1">
      <c r="C6859" s="547">
        <v>20</v>
      </c>
      <c r="D6859" s="547" t="s">
        <v>1708</v>
      </c>
      <c r="E6859" s="748" t="s">
        <v>6254</v>
      </c>
      <c r="F6859" s="755" t="s">
        <v>6250</v>
      </c>
      <c r="G6859" s="755"/>
      <c r="H6859" s="748" t="s">
        <v>6255</v>
      </c>
      <c r="I6859" s="749" t="s">
        <v>3981</v>
      </c>
      <c r="J6859" s="750">
        <v>166226.04999999999</v>
      </c>
      <c r="K6859" s="750">
        <v>166226.04999999999</v>
      </c>
      <c r="L6859" s="751" t="s">
        <v>4616</v>
      </c>
      <c r="M6859" s="752">
        <v>3</v>
      </c>
    </row>
    <row r="6860" spans="3:13" customFormat="1" ht="15.6" hidden="1" customHeight="1">
      <c r="C6860" s="547">
        <v>21</v>
      </c>
      <c r="D6860" s="547" t="s">
        <v>1708</v>
      </c>
      <c r="E6860" s="748" t="s">
        <v>6256</v>
      </c>
      <c r="F6860" s="755" t="s">
        <v>6250</v>
      </c>
      <c r="G6860" s="755"/>
      <c r="H6860" s="748" t="s">
        <v>6257</v>
      </c>
      <c r="I6860" s="749" t="s">
        <v>3981</v>
      </c>
      <c r="J6860" s="750">
        <v>166226.04999999999</v>
      </c>
      <c r="K6860" s="750">
        <v>166226.04999999999</v>
      </c>
      <c r="L6860" s="751" t="s">
        <v>4616</v>
      </c>
      <c r="M6860" s="752">
        <v>3</v>
      </c>
    </row>
    <row r="6861" spans="3:13" customFormat="1" ht="15.6" hidden="1" customHeight="1">
      <c r="C6861" s="547">
        <v>22</v>
      </c>
      <c r="D6861" s="547" t="s">
        <v>1708</v>
      </c>
      <c r="E6861" s="748" t="s">
        <v>6258</v>
      </c>
      <c r="F6861" s="755" t="s">
        <v>6259</v>
      </c>
      <c r="G6861" s="755"/>
      <c r="H6861" s="748" t="s">
        <v>6260</v>
      </c>
      <c r="I6861" s="749" t="s">
        <v>3981</v>
      </c>
      <c r="J6861" s="750">
        <v>270000</v>
      </c>
      <c r="K6861" s="750">
        <v>270000</v>
      </c>
      <c r="L6861" s="751" t="s">
        <v>4616</v>
      </c>
      <c r="M6861" s="752">
        <v>3</v>
      </c>
    </row>
    <row r="6862" spans="3:13" customFormat="1" ht="15.6" hidden="1" customHeight="1">
      <c r="C6862" s="547">
        <v>23</v>
      </c>
      <c r="D6862" s="547" t="s">
        <v>1708</v>
      </c>
      <c r="E6862" s="748" t="s">
        <v>6261</v>
      </c>
      <c r="F6862" s="755" t="s">
        <v>6259</v>
      </c>
      <c r="G6862" s="755"/>
      <c r="H6862" s="748" t="s">
        <v>6262</v>
      </c>
      <c r="I6862" s="749" t="s">
        <v>3981</v>
      </c>
      <c r="J6862" s="750">
        <v>270000</v>
      </c>
      <c r="K6862" s="750">
        <v>270000</v>
      </c>
      <c r="L6862" s="751" t="s">
        <v>4616</v>
      </c>
      <c r="M6862" s="752">
        <v>3</v>
      </c>
    </row>
    <row r="6863" spans="3:13" customFormat="1" ht="15.6" hidden="1" customHeight="1">
      <c r="C6863" s="547">
        <v>24</v>
      </c>
      <c r="D6863" s="547" t="s">
        <v>1708</v>
      </c>
      <c r="E6863" s="748" t="s">
        <v>6263</v>
      </c>
      <c r="F6863" s="755" t="s">
        <v>6259</v>
      </c>
      <c r="G6863" s="755"/>
      <c r="H6863" s="748" t="s">
        <v>6264</v>
      </c>
      <c r="I6863" s="749" t="s">
        <v>3981</v>
      </c>
      <c r="J6863" s="750">
        <v>270000</v>
      </c>
      <c r="K6863" s="750">
        <v>270000</v>
      </c>
      <c r="L6863" s="751" t="s">
        <v>4616</v>
      </c>
      <c r="M6863" s="752">
        <v>3</v>
      </c>
    </row>
    <row r="6864" spans="3:13" customFormat="1" ht="15.6" hidden="1" customHeight="1">
      <c r="C6864" s="547">
        <v>25</v>
      </c>
      <c r="D6864" s="547" t="s">
        <v>1708</v>
      </c>
      <c r="E6864" s="748" t="s">
        <v>6265</v>
      </c>
      <c r="F6864" s="755" t="s">
        <v>6259</v>
      </c>
      <c r="G6864" s="755"/>
      <c r="H6864" s="748" t="s">
        <v>6266</v>
      </c>
      <c r="I6864" s="749" t="s">
        <v>3981</v>
      </c>
      <c r="J6864" s="750">
        <v>270000</v>
      </c>
      <c r="K6864" s="750">
        <v>270000</v>
      </c>
      <c r="L6864" s="751" t="s">
        <v>4616</v>
      </c>
      <c r="M6864" s="752">
        <v>3</v>
      </c>
    </row>
    <row r="6865" spans="3:13" customFormat="1" ht="15.6" hidden="1" customHeight="1">
      <c r="C6865" s="547">
        <v>26</v>
      </c>
      <c r="D6865" s="547" t="s">
        <v>1708</v>
      </c>
      <c r="E6865" s="748" t="s">
        <v>6267</v>
      </c>
      <c r="F6865" s="755" t="s">
        <v>6268</v>
      </c>
      <c r="G6865" s="755"/>
      <c r="H6865" s="748" t="s">
        <v>6269</v>
      </c>
      <c r="I6865" s="749" t="s">
        <v>3981</v>
      </c>
      <c r="J6865" s="750">
        <v>206865.12</v>
      </c>
      <c r="K6865" s="750">
        <v>206865.12</v>
      </c>
      <c r="L6865" s="751" t="s">
        <v>4616</v>
      </c>
      <c r="M6865" s="752">
        <v>3</v>
      </c>
    </row>
    <row r="6866" spans="3:13" customFormat="1" ht="15.6" hidden="1" customHeight="1">
      <c r="C6866" s="547">
        <v>27</v>
      </c>
      <c r="D6866" s="547" t="s">
        <v>1708</v>
      </c>
      <c r="E6866" s="748" t="s">
        <v>6270</v>
      </c>
      <c r="F6866" s="755" t="s">
        <v>2103</v>
      </c>
      <c r="G6866" s="755"/>
      <c r="H6866" s="748" t="s">
        <v>6271</v>
      </c>
      <c r="I6866" s="749" t="s">
        <v>3981</v>
      </c>
      <c r="J6866" s="750">
        <v>146000</v>
      </c>
      <c r="K6866" s="750">
        <v>146000</v>
      </c>
      <c r="L6866" s="751" t="s">
        <v>4616</v>
      </c>
      <c r="M6866" s="752">
        <v>3</v>
      </c>
    </row>
    <row r="6867" spans="3:13" customFormat="1" ht="15.6" hidden="1" customHeight="1">
      <c r="C6867" s="547">
        <v>28</v>
      </c>
      <c r="D6867" s="547" t="s">
        <v>1708</v>
      </c>
      <c r="E6867" s="748" t="s">
        <v>6272</v>
      </c>
      <c r="F6867" s="755" t="s">
        <v>6273</v>
      </c>
      <c r="G6867" s="755"/>
      <c r="H6867" s="748" t="s">
        <v>6274</v>
      </c>
      <c r="I6867" s="749" t="s">
        <v>3981</v>
      </c>
      <c r="J6867" s="750">
        <v>808886.56</v>
      </c>
      <c r="K6867" s="750">
        <v>808886.56</v>
      </c>
      <c r="L6867" s="751" t="s">
        <v>4616</v>
      </c>
      <c r="M6867" s="752">
        <v>3</v>
      </c>
    </row>
    <row r="6868" spans="3:13" customFormat="1" ht="15.6" hidden="1" customHeight="1">
      <c r="C6868" s="547">
        <v>29</v>
      </c>
      <c r="D6868" s="547" t="s">
        <v>1708</v>
      </c>
      <c r="E6868" s="748" t="s">
        <v>6275</v>
      </c>
      <c r="F6868" s="755" t="s">
        <v>6276</v>
      </c>
      <c r="G6868" s="755"/>
      <c r="H6868" s="748" t="s">
        <v>6277</v>
      </c>
      <c r="I6868" s="749" t="s">
        <v>3981</v>
      </c>
      <c r="J6868" s="750">
        <v>248625.12</v>
      </c>
      <c r="K6868" s="750">
        <v>248625.12</v>
      </c>
      <c r="L6868" s="751" t="s">
        <v>4616</v>
      </c>
      <c r="M6868" s="752">
        <v>4</v>
      </c>
    </row>
    <row r="6869" spans="3:13" customFormat="1" ht="15.6" hidden="1" customHeight="1">
      <c r="C6869" s="547">
        <v>30</v>
      </c>
      <c r="D6869" s="547" t="s">
        <v>1708</v>
      </c>
      <c r="E6869" s="748" t="s">
        <v>6278</v>
      </c>
      <c r="F6869" s="755" t="s">
        <v>6276</v>
      </c>
      <c r="G6869" s="755"/>
      <c r="H6869" s="748" t="s">
        <v>6279</v>
      </c>
      <c r="I6869" s="749" t="s">
        <v>3981</v>
      </c>
      <c r="J6869" s="750">
        <v>236000</v>
      </c>
      <c r="K6869" s="750">
        <v>236000</v>
      </c>
      <c r="L6869" s="751" t="s">
        <v>4616</v>
      </c>
      <c r="M6869" s="752">
        <v>4</v>
      </c>
    </row>
    <row r="6870" spans="3:13" customFormat="1" ht="15.6" hidden="1" customHeight="1">
      <c r="C6870" s="547">
        <v>31</v>
      </c>
      <c r="D6870" s="547" t="s">
        <v>1708</v>
      </c>
      <c r="E6870" s="748" t="s">
        <v>6280</v>
      </c>
      <c r="F6870" s="755" t="s">
        <v>6276</v>
      </c>
      <c r="G6870" s="755"/>
      <c r="H6870" s="748" t="s">
        <v>6281</v>
      </c>
      <c r="I6870" s="749" t="s">
        <v>3981</v>
      </c>
      <c r="J6870" s="750">
        <v>475588.4</v>
      </c>
      <c r="K6870" s="750">
        <v>475588.4</v>
      </c>
      <c r="L6870" s="751" t="s">
        <v>4616</v>
      </c>
      <c r="M6870" s="752">
        <v>4</v>
      </c>
    </row>
    <row r="6871" spans="3:13" customFormat="1" ht="15.6" hidden="1" customHeight="1">
      <c r="C6871" s="547">
        <v>32</v>
      </c>
      <c r="D6871" s="547" t="s">
        <v>1708</v>
      </c>
      <c r="E6871" s="748" t="s">
        <v>6282</v>
      </c>
      <c r="F6871" s="755" t="s">
        <v>6276</v>
      </c>
      <c r="G6871" s="755"/>
      <c r="H6871" s="748" t="s">
        <v>6283</v>
      </c>
      <c r="I6871" s="749" t="s">
        <v>3981</v>
      </c>
      <c r="J6871" s="750">
        <v>475588.4</v>
      </c>
      <c r="K6871" s="750">
        <v>475588.4</v>
      </c>
      <c r="L6871" s="751" t="s">
        <v>4616</v>
      </c>
      <c r="M6871" s="752">
        <v>4</v>
      </c>
    </row>
    <row r="6872" spans="3:13" customFormat="1" ht="15.6" hidden="1" customHeight="1">
      <c r="C6872" s="547">
        <v>33</v>
      </c>
      <c r="D6872" s="547" t="s">
        <v>1708</v>
      </c>
      <c r="E6872" s="748" t="s">
        <v>6284</v>
      </c>
      <c r="F6872" s="755" t="s">
        <v>6276</v>
      </c>
      <c r="G6872" s="755"/>
      <c r="H6872" s="748" t="s">
        <v>6285</v>
      </c>
      <c r="I6872" s="749" t="s">
        <v>3981</v>
      </c>
      <c r="J6872" s="750">
        <v>475588.4</v>
      </c>
      <c r="K6872" s="750">
        <v>475588.4</v>
      </c>
      <c r="L6872" s="751" t="s">
        <v>4616</v>
      </c>
      <c r="M6872" s="752">
        <v>4</v>
      </c>
    </row>
    <row r="6873" spans="3:13" customFormat="1" ht="15.6" hidden="1" customHeight="1">
      <c r="C6873" s="547">
        <v>34</v>
      </c>
      <c r="D6873" s="547" t="s">
        <v>1708</v>
      </c>
      <c r="E6873" s="748" t="s">
        <v>6286</v>
      </c>
      <c r="F6873" s="755" t="s">
        <v>6276</v>
      </c>
      <c r="G6873" s="755"/>
      <c r="H6873" s="748" t="s">
        <v>6287</v>
      </c>
      <c r="I6873" s="749" t="s">
        <v>3981</v>
      </c>
      <c r="J6873" s="750">
        <v>236000</v>
      </c>
      <c r="K6873" s="750">
        <v>236000</v>
      </c>
      <c r="L6873" s="751" t="s">
        <v>4616</v>
      </c>
      <c r="M6873" s="752">
        <v>4</v>
      </c>
    </row>
    <row r="6874" spans="3:13" customFormat="1" ht="15.6" hidden="1" customHeight="1">
      <c r="C6874" s="547">
        <v>35</v>
      </c>
      <c r="D6874" s="547" t="s">
        <v>1708</v>
      </c>
      <c r="E6874" s="748" t="s">
        <v>6288</v>
      </c>
      <c r="F6874" s="755" t="s">
        <v>6276</v>
      </c>
      <c r="G6874" s="755"/>
      <c r="H6874" s="748" t="s">
        <v>6289</v>
      </c>
      <c r="I6874" s="749" t="s">
        <v>3981</v>
      </c>
      <c r="J6874" s="750">
        <v>236000</v>
      </c>
      <c r="K6874" s="750">
        <v>236000</v>
      </c>
      <c r="L6874" s="751" t="s">
        <v>4616</v>
      </c>
      <c r="M6874" s="752">
        <v>4</v>
      </c>
    </row>
    <row r="6875" spans="3:13" customFormat="1" ht="15.6" hidden="1" customHeight="1">
      <c r="C6875" s="547">
        <v>36</v>
      </c>
      <c r="D6875" s="547" t="s">
        <v>1708</v>
      </c>
      <c r="E6875" s="748" t="s">
        <v>6290</v>
      </c>
      <c r="F6875" s="755" t="s">
        <v>6291</v>
      </c>
      <c r="G6875" s="755"/>
      <c r="H6875" s="748" t="s">
        <v>6292</v>
      </c>
      <c r="I6875" s="749" t="s">
        <v>3981</v>
      </c>
      <c r="J6875" s="750">
        <v>307480.03999999998</v>
      </c>
      <c r="K6875" s="750">
        <v>307480.03999999998</v>
      </c>
      <c r="L6875" s="751" t="s">
        <v>4616</v>
      </c>
      <c r="M6875" s="752">
        <v>3</v>
      </c>
    </row>
    <row r="6876" spans="3:13" customFormat="1" ht="15.6" hidden="1" customHeight="1">
      <c r="C6876" s="547">
        <v>37</v>
      </c>
      <c r="D6876" s="547" t="s">
        <v>1708</v>
      </c>
      <c r="E6876" s="748" t="s">
        <v>6293</v>
      </c>
      <c r="F6876" s="755" t="s">
        <v>6291</v>
      </c>
      <c r="G6876" s="755"/>
      <c r="H6876" s="748" t="s">
        <v>6294</v>
      </c>
      <c r="I6876" s="749" t="s">
        <v>3981</v>
      </c>
      <c r="J6876" s="750">
        <v>307480.03999999998</v>
      </c>
      <c r="K6876" s="750">
        <v>307480.03999999998</v>
      </c>
      <c r="L6876" s="751" t="s">
        <v>4616</v>
      </c>
      <c r="M6876" s="752">
        <v>3</v>
      </c>
    </row>
    <row r="6877" spans="3:13" customFormat="1" ht="15.6" hidden="1" customHeight="1">
      <c r="C6877" s="547">
        <v>38</v>
      </c>
      <c r="D6877" s="547" t="s">
        <v>1708</v>
      </c>
      <c r="E6877" s="748" t="s">
        <v>6295</v>
      </c>
      <c r="F6877" s="755" t="s">
        <v>6296</v>
      </c>
      <c r="G6877" s="755"/>
      <c r="H6877" s="748" t="s">
        <v>6297</v>
      </c>
      <c r="I6877" s="749" t="s">
        <v>3981</v>
      </c>
      <c r="J6877" s="750">
        <v>144300.29</v>
      </c>
      <c r="K6877" s="750">
        <v>144300.29</v>
      </c>
      <c r="L6877" s="751" t="s">
        <v>4616</v>
      </c>
      <c r="M6877" s="752">
        <v>3</v>
      </c>
    </row>
    <row r="6878" spans="3:13" customFormat="1" ht="15.6" hidden="1" customHeight="1">
      <c r="C6878" s="547">
        <v>39</v>
      </c>
      <c r="D6878" s="547" t="s">
        <v>1708</v>
      </c>
      <c r="E6878" s="748" t="s">
        <v>6298</v>
      </c>
      <c r="F6878" s="755" t="s">
        <v>6296</v>
      </c>
      <c r="G6878" s="755"/>
      <c r="H6878" s="748" t="s">
        <v>6299</v>
      </c>
      <c r="I6878" s="749" t="s">
        <v>3981</v>
      </c>
      <c r="J6878" s="750">
        <v>144300.29</v>
      </c>
      <c r="K6878" s="750">
        <v>144300.29</v>
      </c>
      <c r="L6878" s="751" t="s">
        <v>4616</v>
      </c>
      <c r="M6878" s="752">
        <v>3</v>
      </c>
    </row>
    <row r="6879" spans="3:13" customFormat="1" ht="15.6" hidden="1" customHeight="1">
      <c r="C6879" s="547">
        <v>40</v>
      </c>
      <c r="D6879" s="547" t="s">
        <v>1708</v>
      </c>
      <c r="E6879" s="748" t="s">
        <v>6300</v>
      </c>
      <c r="F6879" s="755" t="s">
        <v>6296</v>
      </c>
      <c r="G6879" s="755"/>
      <c r="H6879" s="748" t="s">
        <v>6301</v>
      </c>
      <c r="I6879" s="749" t="s">
        <v>3981</v>
      </c>
      <c r="J6879" s="750">
        <v>144300.29</v>
      </c>
      <c r="K6879" s="750">
        <v>144300.29</v>
      </c>
      <c r="L6879" s="751" t="s">
        <v>4616</v>
      </c>
      <c r="M6879" s="752">
        <v>3</v>
      </c>
    </row>
    <row r="6880" spans="3:13" customFormat="1" ht="15.6" hidden="1" customHeight="1">
      <c r="C6880" s="547">
        <v>41</v>
      </c>
      <c r="D6880" s="547" t="s">
        <v>1708</v>
      </c>
      <c r="E6880" s="748" t="s">
        <v>6302</v>
      </c>
      <c r="F6880" s="755" t="s">
        <v>6296</v>
      </c>
      <c r="G6880" s="755"/>
      <c r="H6880" s="748" t="s">
        <v>6303</v>
      </c>
      <c r="I6880" s="749" t="s">
        <v>3981</v>
      </c>
      <c r="J6880" s="750">
        <v>144300.29</v>
      </c>
      <c r="K6880" s="750">
        <v>144300.29</v>
      </c>
      <c r="L6880" s="751" t="s">
        <v>4616</v>
      </c>
      <c r="M6880" s="752">
        <v>3</v>
      </c>
    </row>
    <row r="6881" spans="3:13" customFormat="1" ht="15.6" hidden="1" customHeight="1">
      <c r="C6881" s="547">
        <v>42</v>
      </c>
      <c r="D6881" s="547" t="s">
        <v>1708</v>
      </c>
      <c r="E6881" s="748" t="s">
        <v>6304</v>
      </c>
      <c r="F6881" s="755" t="s">
        <v>6296</v>
      </c>
      <c r="G6881" s="755"/>
      <c r="H6881" s="748" t="s">
        <v>6305</v>
      </c>
      <c r="I6881" s="749" t="s">
        <v>3981</v>
      </c>
      <c r="J6881" s="750">
        <v>144300.29</v>
      </c>
      <c r="K6881" s="750">
        <v>144300.29</v>
      </c>
      <c r="L6881" s="751" t="s">
        <v>4616</v>
      </c>
      <c r="M6881" s="752">
        <v>3</v>
      </c>
    </row>
    <row r="6882" spans="3:13" customFormat="1" ht="15.6" hidden="1" customHeight="1">
      <c r="C6882" s="547">
        <v>43</v>
      </c>
      <c r="D6882" s="547" t="s">
        <v>1708</v>
      </c>
      <c r="E6882" s="748" t="s">
        <v>6306</v>
      </c>
      <c r="F6882" s="755" t="s">
        <v>6296</v>
      </c>
      <c r="G6882" s="755"/>
      <c r="H6882" s="748" t="s">
        <v>6307</v>
      </c>
      <c r="I6882" s="749" t="s">
        <v>3981</v>
      </c>
      <c r="J6882" s="750">
        <v>144300.29</v>
      </c>
      <c r="K6882" s="750">
        <v>144300.29</v>
      </c>
      <c r="L6882" s="751" t="s">
        <v>4616</v>
      </c>
      <c r="M6882" s="752">
        <v>3</v>
      </c>
    </row>
    <row r="6883" spans="3:13" customFormat="1" ht="15.6" hidden="1" customHeight="1">
      <c r="C6883" s="547">
        <v>44</v>
      </c>
      <c r="D6883" s="547" t="s">
        <v>1708</v>
      </c>
      <c r="E6883" s="748" t="s">
        <v>6308</v>
      </c>
      <c r="F6883" s="755" t="s">
        <v>6296</v>
      </c>
      <c r="G6883" s="755"/>
      <c r="H6883" s="748" t="s">
        <v>6309</v>
      </c>
      <c r="I6883" s="749" t="s">
        <v>3981</v>
      </c>
      <c r="J6883" s="750">
        <v>144300.29</v>
      </c>
      <c r="K6883" s="750">
        <v>144300.29</v>
      </c>
      <c r="L6883" s="751" t="s">
        <v>4616</v>
      </c>
      <c r="M6883" s="752">
        <v>3</v>
      </c>
    </row>
    <row r="6884" spans="3:13" customFormat="1" ht="15.6" hidden="1" customHeight="1">
      <c r="C6884" s="547">
        <v>45</v>
      </c>
      <c r="D6884" s="547" t="s">
        <v>1708</v>
      </c>
      <c r="E6884" s="748" t="s">
        <v>6310</v>
      </c>
      <c r="F6884" s="755" t="s">
        <v>6296</v>
      </c>
      <c r="G6884" s="755"/>
      <c r="H6884" s="748" t="s">
        <v>6311</v>
      </c>
      <c r="I6884" s="749" t="s">
        <v>3981</v>
      </c>
      <c r="J6884" s="750">
        <v>144300.29</v>
      </c>
      <c r="K6884" s="750">
        <v>144300.29</v>
      </c>
      <c r="L6884" s="751" t="s">
        <v>4616</v>
      </c>
      <c r="M6884" s="752">
        <v>3</v>
      </c>
    </row>
    <row r="6885" spans="3:13" customFormat="1" ht="15.6" hidden="1" customHeight="1">
      <c r="C6885" s="547">
        <v>46</v>
      </c>
      <c r="D6885" s="547" t="s">
        <v>1708</v>
      </c>
      <c r="E6885" s="748" t="s">
        <v>6312</v>
      </c>
      <c r="F6885" s="755" t="s">
        <v>6313</v>
      </c>
      <c r="G6885" s="755"/>
      <c r="H6885" s="748" t="s">
        <v>6314</v>
      </c>
      <c r="I6885" s="749" t="s">
        <v>3981</v>
      </c>
      <c r="J6885" s="750">
        <v>104388.4</v>
      </c>
      <c r="K6885" s="750">
        <v>104388.4</v>
      </c>
      <c r="L6885" s="751" t="s">
        <v>4616</v>
      </c>
      <c r="M6885" s="752">
        <v>3</v>
      </c>
    </row>
    <row r="6886" spans="3:13" customFormat="1" ht="15.6" hidden="1" customHeight="1">
      <c r="C6886" s="547">
        <v>47</v>
      </c>
      <c r="D6886" s="547" t="s">
        <v>1708</v>
      </c>
      <c r="E6886" s="748" t="s">
        <v>6315</v>
      </c>
      <c r="F6886" s="755" t="s">
        <v>6313</v>
      </c>
      <c r="G6886" s="755"/>
      <c r="H6886" s="748" t="s">
        <v>6316</v>
      </c>
      <c r="I6886" s="749" t="s">
        <v>3981</v>
      </c>
      <c r="J6886" s="750">
        <v>104388.4</v>
      </c>
      <c r="K6886" s="750">
        <v>104388.4</v>
      </c>
      <c r="L6886" s="751" t="s">
        <v>4616</v>
      </c>
      <c r="M6886" s="752">
        <v>3</v>
      </c>
    </row>
    <row r="6887" spans="3:13" customFormat="1" ht="15.6" hidden="1" customHeight="1">
      <c r="C6887" s="547">
        <v>48</v>
      </c>
      <c r="D6887" s="547" t="s">
        <v>1708</v>
      </c>
      <c r="E6887" s="748" t="s">
        <v>6317</v>
      </c>
      <c r="F6887" s="755" t="s">
        <v>6313</v>
      </c>
      <c r="G6887" s="755"/>
      <c r="H6887" s="748" t="s">
        <v>6318</v>
      </c>
      <c r="I6887" s="749" t="s">
        <v>3981</v>
      </c>
      <c r="J6887" s="750">
        <v>104388.4</v>
      </c>
      <c r="K6887" s="750">
        <v>104388.4</v>
      </c>
      <c r="L6887" s="751" t="s">
        <v>4616</v>
      </c>
      <c r="M6887" s="752">
        <v>3</v>
      </c>
    </row>
    <row r="6888" spans="3:13" customFormat="1" ht="15.6" hidden="1" customHeight="1">
      <c r="C6888" s="547">
        <v>49</v>
      </c>
      <c r="D6888" s="547" t="s">
        <v>1708</v>
      </c>
      <c r="E6888" s="748" t="s">
        <v>6319</v>
      </c>
      <c r="F6888" s="755" t="s">
        <v>6313</v>
      </c>
      <c r="G6888" s="755"/>
      <c r="H6888" s="748" t="s">
        <v>6320</v>
      </c>
      <c r="I6888" s="749" t="s">
        <v>3981</v>
      </c>
      <c r="J6888" s="750">
        <v>104388.4</v>
      </c>
      <c r="K6888" s="750">
        <v>104388.4</v>
      </c>
      <c r="L6888" s="751" t="s">
        <v>4616</v>
      </c>
      <c r="M6888" s="752">
        <v>3</v>
      </c>
    </row>
    <row r="6889" spans="3:13" customFormat="1" ht="15.6" hidden="1" customHeight="1">
      <c r="C6889" s="547">
        <v>50</v>
      </c>
      <c r="D6889" s="547" t="s">
        <v>1708</v>
      </c>
      <c r="E6889" s="748" t="s">
        <v>6321</v>
      </c>
      <c r="F6889" s="755" t="s">
        <v>6313</v>
      </c>
      <c r="G6889" s="755"/>
      <c r="H6889" s="748" t="s">
        <v>6322</v>
      </c>
      <c r="I6889" s="749" t="s">
        <v>3981</v>
      </c>
      <c r="J6889" s="750">
        <v>104388.4</v>
      </c>
      <c r="K6889" s="750">
        <v>104388.4</v>
      </c>
      <c r="L6889" s="751" t="s">
        <v>4616</v>
      </c>
      <c r="M6889" s="752">
        <v>3</v>
      </c>
    </row>
    <row r="6890" spans="3:13" customFormat="1" ht="15.6" hidden="1" customHeight="1">
      <c r="C6890" s="547">
        <v>51</v>
      </c>
      <c r="D6890" s="547" t="s">
        <v>1708</v>
      </c>
      <c r="E6890" s="748" t="s">
        <v>6323</v>
      </c>
      <c r="F6890" s="755" t="s">
        <v>6313</v>
      </c>
      <c r="G6890" s="755"/>
      <c r="H6890" s="748" t="s">
        <v>6324</v>
      </c>
      <c r="I6890" s="749" t="s">
        <v>3981</v>
      </c>
      <c r="J6890" s="750">
        <v>104388.4</v>
      </c>
      <c r="K6890" s="750">
        <v>104388.4</v>
      </c>
      <c r="L6890" s="751" t="s">
        <v>4616</v>
      </c>
      <c r="M6890" s="752">
        <v>3</v>
      </c>
    </row>
    <row r="6891" spans="3:13" customFormat="1" ht="15.6" hidden="1" customHeight="1">
      <c r="C6891" s="547">
        <v>52</v>
      </c>
      <c r="D6891" s="547" t="s">
        <v>1708</v>
      </c>
      <c r="E6891" s="748" t="s">
        <v>6325</v>
      </c>
      <c r="F6891" s="755" t="s">
        <v>6313</v>
      </c>
      <c r="G6891" s="755"/>
      <c r="H6891" s="748" t="s">
        <v>6326</v>
      </c>
      <c r="I6891" s="749" t="s">
        <v>3981</v>
      </c>
      <c r="J6891" s="750">
        <v>104388.4</v>
      </c>
      <c r="K6891" s="750">
        <v>104388.4</v>
      </c>
      <c r="L6891" s="751" t="s">
        <v>4616</v>
      </c>
      <c r="M6891" s="752">
        <v>3</v>
      </c>
    </row>
    <row r="6892" spans="3:13" customFormat="1" ht="15.6" hidden="1" customHeight="1">
      <c r="C6892" s="547">
        <v>53</v>
      </c>
      <c r="D6892" s="547" t="s">
        <v>1708</v>
      </c>
      <c r="E6892" s="748" t="s">
        <v>6327</v>
      </c>
      <c r="F6892" s="755" t="s">
        <v>6313</v>
      </c>
      <c r="G6892" s="755"/>
      <c r="H6892" s="748" t="s">
        <v>6328</v>
      </c>
      <c r="I6892" s="749" t="s">
        <v>3981</v>
      </c>
      <c r="J6892" s="750">
        <v>104388.4</v>
      </c>
      <c r="K6892" s="750">
        <v>104388.4</v>
      </c>
      <c r="L6892" s="751" t="s">
        <v>4616</v>
      </c>
      <c r="M6892" s="752">
        <v>3</v>
      </c>
    </row>
    <row r="6893" spans="3:13" customFormat="1" ht="15.6" hidden="1" customHeight="1">
      <c r="C6893" s="547">
        <v>54</v>
      </c>
      <c r="D6893" s="547" t="s">
        <v>1708</v>
      </c>
      <c r="E6893" s="748" t="s">
        <v>6329</v>
      </c>
      <c r="F6893" s="755" t="s">
        <v>6313</v>
      </c>
      <c r="G6893" s="755"/>
      <c r="H6893" s="748" t="s">
        <v>6330</v>
      </c>
      <c r="I6893" s="749" t="s">
        <v>3981</v>
      </c>
      <c r="J6893" s="750">
        <v>245000</v>
      </c>
      <c r="K6893" s="750">
        <v>245000</v>
      </c>
      <c r="L6893" s="751" t="s">
        <v>4616</v>
      </c>
      <c r="M6893" s="752">
        <v>3</v>
      </c>
    </row>
    <row r="6894" spans="3:13" customFormat="1" ht="15.6" hidden="1" customHeight="1">
      <c r="C6894" s="547">
        <v>55</v>
      </c>
      <c r="D6894" s="547" t="s">
        <v>1708</v>
      </c>
      <c r="E6894" s="748" t="s">
        <v>6331</v>
      </c>
      <c r="F6894" s="755" t="s">
        <v>6313</v>
      </c>
      <c r="G6894" s="755"/>
      <c r="H6894" s="748" t="s">
        <v>6332</v>
      </c>
      <c r="I6894" s="749" t="s">
        <v>3981</v>
      </c>
      <c r="J6894" s="750">
        <v>345000</v>
      </c>
      <c r="K6894" s="750">
        <v>345000</v>
      </c>
      <c r="L6894" s="751" t="s">
        <v>4616</v>
      </c>
      <c r="M6894" s="752">
        <v>3</v>
      </c>
    </row>
    <row r="6895" spans="3:13" customFormat="1" ht="15.6" hidden="1" customHeight="1">
      <c r="C6895" s="547">
        <v>56</v>
      </c>
      <c r="D6895" s="547" t="s">
        <v>1708</v>
      </c>
      <c r="E6895" s="748" t="s">
        <v>6333</v>
      </c>
      <c r="F6895" s="755" t="s">
        <v>6313</v>
      </c>
      <c r="G6895" s="755"/>
      <c r="H6895" s="748" t="s">
        <v>6334</v>
      </c>
      <c r="I6895" s="749" t="s">
        <v>3981</v>
      </c>
      <c r="J6895" s="750">
        <v>104388.4</v>
      </c>
      <c r="K6895" s="750">
        <v>104388.4</v>
      </c>
      <c r="L6895" s="751" t="s">
        <v>4616</v>
      </c>
      <c r="M6895" s="752">
        <v>3</v>
      </c>
    </row>
    <row r="6896" spans="3:13" customFormat="1" ht="15.6" hidden="1" customHeight="1">
      <c r="C6896" s="547">
        <v>57</v>
      </c>
      <c r="D6896" s="547" t="s">
        <v>1708</v>
      </c>
      <c r="E6896" s="748" t="s">
        <v>6335</v>
      </c>
      <c r="F6896" s="755" t="s">
        <v>6313</v>
      </c>
      <c r="G6896" s="755"/>
      <c r="H6896" s="748" t="s">
        <v>6336</v>
      </c>
      <c r="I6896" s="749" t="s">
        <v>3981</v>
      </c>
      <c r="J6896" s="750">
        <v>104388.4</v>
      </c>
      <c r="K6896" s="750">
        <v>104388.4</v>
      </c>
      <c r="L6896" s="751" t="s">
        <v>4616</v>
      </c>
      <c r="M6896" s="752">
        <v>3</v>
      </c>
    </row>
    <row r="6897" spans="3:13" customFormat="1" ht="15.6" hidden="1" customHeight="1">
      <c r="C6897" s="547">
        <v>58</v>
      </c>
      <c r="D6897" s="547" t="s">
        <v>1708</v>
      </c>
      <c r="E6897" s="748" t="s">
        <v>6337</v>
      </c>
      <c r="F6897" s="755" t="s">
        <v>6338</v>
      </c>
      <c r="G6897" s="755"/>
      <c r="H6897" s="748" t="s">
        <v>6339</v>
      </c>
      <c r="I6897" s="749" t="s">
        <v>3981</v>
      </c>
      <c r="J6897" s="750">
        <v>245000</v>
      </c>
      <c r="K6897" s="750">
        <v>245000</v>
      </c>
      <c r="L6897" s="751" t="s">
        <v>4616</v>
      </c>
      <c r="M6897" s="752">
        <v>3</v>
      </c>
    </row>
    <row r="6898" spans="3:13" customFormat="1" ht="15.6" hidden="1" customHeight="1">
      <c r="C6898" s="547">
        <v>59</v>
      </c>
      <c r="D6898" s="547" t="s">
        <v>1708</v>
      </c>
      <c r="E6898" s="748" t="s">
        <v>6340</v>
      </c>
      <c r="F6898" s="755" t="s">
        <v>2104</v>
      </c>
      <c r="G6898" s="755"/>
      <c r="H6898" s="748" t="s">
        <v>6341</v>
      </c>
      <c r="I6898" s="749" t="s">
        <v>3981</v>
      </c>
      <c r="J6898" s="750">
        <v>264468.40000000002</v>
      </c>
      <c r="K6898" s="750">
        <v>264468.40000000002</v>
      </c>
      <c r="L6898" s="751" t="s">
        <v>4616</v>
      </c>
      <c r="M6898" s="752">
        <v>3</v>
      </c>
    </row>
    <row r="6899" spans="3:13" customFormat="1" ht="15.6" hidden="1" customHeight="1">
      <c r="C6899" s="547">
        <v>60</v>
      </c>
      <c r="D6899" s="547" t="s">
        <v>1708</v>
      </c>
      <c r="E6899" s="748" t="s">
        <v>6342</v>
      </c>
      <c r="F6899" s="755" t="s">
        <v>6343</v>
      </c>
      <c r="G6899" s="755"/>
      <c r="H6899" s="748" t="s">
        <v>6344</v>
      </c>
      <c r="I6899" s="749" t="s">
        <v>3981</v>
      </c>
      <c r="J6899" s="750">
        <v>380000</v>
      </c>
      <c r="K6899" s="750">
        <v>380000</v>
      </c>
      <c r="L6899" s="751" t="s">
        <v>4616</v>
      </c>
      <c r="M6899" s="752">
        <v>3</v>
      </c>
    </row>
    <row r="6900" spans="3:13" customFormat="1" ht="15.6" hidden="1" customHeight="1">
      <c r="C6900" s="547">
        <v>61</v>
      </c>
      <c r="D6900" s="547" t="s">
        <v>1708</v>
      </c>
      <c r="E6900" s="748" t="s">
        <v>6345</v>
      </c>
      <c r="F6900" s="755" t="s">
        <v>6346</v>
      </c>
      <c r="G6900" s="755"/>
      <c r="H6900" s="748" t="s">
        <v>6347</v>
      </c>
      <c r="I6900" s="749" t="s">
        <v>3981</v>
      </c>
      <c r="J6900" s="750">
        <v>570720</v>
      </c>
      <c r="K6900" s="750">
        <v>570720</v>
      </c>
      <c r="L6900" s="751" t="s">
        <v>4616</v>
      </c>
      <c r="M6900" s="752">
        <v>6</v>
      </c>
    </row>
    <row r="6901" spans="3:13" customFormat="1" ht="15.6" hidden="1" customHeight="1">
      <c r="C6901" s="547">
        <v>62</v>
      </c>
      <c r="D6901" s="547" t="s">
        <v>1708</v>
      </c>
      <c r="E6901" s="748" t="s">
        <v>6348</v>
      </c>
      <c r="F6901" s="755" t="s">
        <v>6346</v>
      </c>
      <c r="G6901" s="755"/>
      <c r="H6901" s="748" t="s">
        <v>6349</v>
      </c>
      <c r="I6901" s="749" t="s">
        <v>3981</v>
      </c>
      <c r="J6901" s="750">
        <v>570720</v>
      </c>
      <c r="K6901" s="750">
        <v>570720</v>
      </c>
      <c r="L6901" s="751" t="s">
        <v>4616</v>
      </c>
      <c r="M6901" s="752">
        <v>6</v>
      </c>
    </row>
    <row r="6902" spans="3:13" customFormat="1" ht="15.6" hidden="1" customHeight="1">
      <c r="C6902" s="547">
        <v>63</v>
      </c>
      <c r="D6902" s="547" t="s">
        <v>1708</v>
      </c>
      <c r="E6902" s="748" t="s">
        <v>6350</v>
      </c>
      <c r="F6902" s="755" t="s">
        <v>6346</v>
      </c>
      <c r="G6902" s="755"/>
      <c r="H6902" s="748" t="s">
        <v>6351</v>
      </c>
      <c r="I6902" s="749" t="s">
        <v>3981</v>
      </c>
      <c r="J6902" s="750">
        <v>570720</v>
      </c>
      <c r="K6902" s="750">
        <v>570720</v>
      </c>
      <c r="L6902" s="751" t="s">
        <v>4616</v>
      </c>
      <c r="M6902" s="752">
        <v>6</v>
      </c>
    </row>
    <row r="6903" spans="3:13" customFormat="1" ht="15.6" hidden="1" customHeight="1">
      <c r="C6903" s="547">
        <v>64</v>
      </c>
      <c r="D6903" s="547" t="s">
        <v>1708</v>
      </c>
      <c r="E6903" s="748" t="s">
        <v>6352</v>
      </c>
      <c r="F6903" s="755" t="s">
        <v>6346</v>
      </c>
      <c r="G6903" s="755"/>
      <c r="H6903" s="748" t="s">
        <v>6353</v>
      </c>
      <c r="I6903" s="749" t="s">
        <v>3981</v>
      </c>
      <c r="J6903" s="750">
        <v>570720</v>
      </c>
      <c r="K6903" s="750">
        <v>570720</v>
      </c>
      <c r="L6903" s="751" t="s">
        <v>4616</v>
      </c>
      <c r="M6903" s="752">
        <v>6</v>
      </c>
    </row>
    <row r="6904" spans="3:13" customFormat="1" ht="15.6" hidden="1" customHeight="1">
      <c r="C6904" s="547">
        <v>65</v>
      </c>
      <c r="D6904" s="547" t="s">
        <v>1708</v>
      </c>
      <c r="E6904" s="748" t="s">
        <v>6354</v>
      </c>
      <c r="F6904" s="755" t="s">
        <v>6355</v>
      </c>
      <c r="G6904" s="755"/>
      <c r="H6904" s="748" t="s">
        <v>6356</v>
      </c>
      <c r="I6904" s="749" t="s">
        <v>3971</v>
      </c>
      <c r="J6904" s="750">
        <v>111348.4</v>
      </c>
      <c r="K6904" s="750">
        <v>111348.4</v>
      </c>
      <c r="L6904" s="751" t="s">
        <v>4616</v>
      </c>
      <c r="M6904" s="752">
        <v>3</v>
      </c>
    </row>
    <row r="6905" spans="3:13" customFormat="1" ht="15.6" hidden="1" customHeight="1">
      <c r="C6905" s="547">
        <v>66</v>
      </c>
      <c r="D6905" s="547" t="s">
        <v>1708</v>
      </c>
      <c r="E6905" s="748" t="s">
        <v>6357</v>
      </c>
      <c r="F6905" s="755" t="s">
        <v>6355</v>
      </c>
      <c r="G6905" s="755"/>
      <c r="H6905" s="748" t="s">
        <v>6358</v>
      </c>
      <c r="I6905" s="749" t="s">
        <v>3971</v>
      </c>
      <c r="J6905" s="750">
        <v>111348.4</v>
      </c>
      <c r="K6905" s="750">
        <v>111348.4</v>
      </c>
      <c r="L6905" s="751" t="s">
        <v>4616</v>
      </c>
      <c r="M6905" s="752">
        <v>3</v>
      </c>
    </row>
    <row r="6906" spans="3:13" customFormat="1" ht="15.6" hidden="1" customHeight="1">
      <c r="C6906" s="547">
        <v>67</v>
      </c>
      <c r="D6906" s="547" t="s">
        <v>1708</v>
      </c>
      <c r="E6906" s="748" t="s">
        <v>6359</v>
      </c>
      <c r="F6906" s="755" t="s">
        <v>6355</v>
      </c>
      <c r="G6906" s="755"/>
      <c r="H6906" s="748" t="s">
        <v>6360</v>
      </c>
      <c r="I6906" s="749" t="s">
        <v>3971</v>
      </c>
      <c r="J6906" s="750">
        <v>111348.4</v>
      </c>
      <c r="K6906" s="750">
        <v>111348.4</v>
      </c>
      <c r="L6906" s="751" t="s">
        <v>4616</v>
      </c>
      <c r="M6906" s="752">
        <v>3</v>
      </c>
    </row>
    <row r="6907" spans="3:13" customFormat="1" ht="15.6" hidden="1" customHeight="1">
      <c r="C6907" s="547">
        <v>68</v>
      </c>
      <c r="D6907" s="547" t="s">
        <v>1708</v>
      </c>
      <c r="E6907" s="748" t="s">
        <v>6361</v>
      </c>
      <c r="F6907" s="755" t="s">
        <v>6355</v>
      </c>
      <c r="G6907" s="755"/>
      <c r="H6907" s="748" t="s">
        <v>6362</v>
      </c>
      <c r="I6907" s="749" t="s">
        <v>3971</v>
      </c>
      <c r="J6907" s="750">
        <v>104388.4</v>
      </c>
      <c r="K6907" s="750">
        <v>104388.4</v>
      </c>
      <c r="L6907" s="751" t="s">
        <v>4616</v>
      </c>
      <c r="M6907" s="752">
        <v>3</v>
      </c>
    </row>
    <row r="6908" spans="3:13" customFormat="1" ht="15.6" hidden="1" customHeight="1">
      <c r="C6908" s="547">
        <v>69</v>
      </c>
      <c r="D6908" s="547" t="s">
        <v>1708</v>
      </c>
      <c r="E6908" s="748" t="s">
        <v>6363</v>
      </c>
      <c r="F6908" s="755" t="s">
        <v>6355</v>
      </c>
      <c r="G6908" s="755"/>
      <c r="H6908" s="748" t="s">
        <v>6364</v>
      </c>
      <c r="I6908" s="749" t="s">
        <v>3971</v>
      </c>
      <c r="J6908" s="750">
        <v>104388.4</v>
      </c>
      <c r="K6908" s="750">
        <v>104388.4</v>
      </c>
      <c r="L6908" s="751" t="s">
        <v>4616</v>
      </c>
      <c r="M6908" s="752">
        <v>3</v>
      </c>
    </row>
    <row r="6909" spans="3:13" customFormat="1" ht="15.6" hidden="1" customHeight="1">
      <c r="C6909" s="547">
        <v>70</v>
      </c>
      <c r="D6909" s="547" t="s">
        <v>1708</v>
      </c>
      <c r="E6909" s="748" t="s">
        <v>6365</v>
      </c>
      <c r="F6909" s="755" t="s">
        <v>6355</v>
      </c>
      <c r="G6909" s="755"/>
      <c r="H6909" s="748" t="s">
        <v>6366</v>
      </c>
      <c r="I6909" s="749" t="s">
        <v>3971</v>
      </c>
      <c r="J6909" s="750">
        <v>104388.4</v>
      </c>
      <c r="K6909" s="750">
        <v>104388.4</v>
      </c>
      <c r="L6909" s="751" t="s">
        <v>4616</v>
      </c>
      <c r="M6909" s="752">
        <v>3</v>
      </c>
    </row>
    <row r="6910" spans="3:13" customFormat="1" ht="15.6" hidden="1" customHeight="1">
      <c r="C6910" s="547">
        <v>71</v>
      </c>
      <c r="D6910" s="547" t="s">
        <v>1708</v>
      </c>
      <c r="E6910" s="748" t="s">
        <v>6367</v>
      </c>
      <c r="F6910" s="755" t="s">
        <v>6355</v>
      </c>
      <c r="G6910" s="755"/>
      <c r="H6910" s="748" t="s">
        <v>6368</v>
      </c>
      <c r="I6910" s="749" t="s">
        <v>3971</v>
      </c>
      <c r="J6910" s="750">
        <v>104388.4</v>
      </c>
      <c r="K6910" s="750">
        <v>104388.4</v>
      </c>
      <c r="L6910" s="751" t="s">
        <v>4616</v>
      </c>
      <c r="M6910" s="752">
        <v>3</v>
      </c>
    </row>
    <row r="6911" spans="3:13" customFormat="1" ht="15.6" hidden="1" customHeight="1">
      <c r="C6911" s="547">
        <v>72</v>
      </c>
      <c r="D6911" s="547" t="s">
        <v>1708</v>
      </c>
      <c r="E6911" s="748" t="s">
        <v>6369</v>
      </c>
      <c r="F6911" s="755" t="s">
        <v>2104</v>
      </c>
      <c r="G6911" s="755"/>
      <c r="H6911" s="748" t="s">
        <v>6370</v>
      </c>
      <c r="I6911" s="749" t="s">
        <v>3971</v>
      </c>
      <c r="J6911" s="750">
        <v>264468.40000000002</v>
      </c>
      <c r="K6911" s="750">
        <v>264468.40000000002</v>
      </c>
      <c r="L6911" s="751" t="s">
        <v>4616</v>
      </c>
      <c r="M6911" s="752">
        <v>3</v>
      </c>
    </row>
    <row r="6912" spans="3:13" customFormat="1" ht="15.6" hidden="1" customHeight="1">
      <c r="C6912" s="547">
        <v>73</v>
      </c>
      <c r="D6912" s="547" t="s">
        <v>1708</v>
      </c>
      <c r="E6912" s="748" t="s">
        <v>6371</v>
      </c>
      <c r="F6912" s="755" t="s">
        <v>2104</v>
      </c>
      <c r="G6912" s="755"/>
      <c r="H6912" s="748" t="s">
        <v>6372</v>
      </c>
      <c r="I6912" s="749" t="s">
        <v>3971</v>
      </c>
      <c r="J6912" s="750">
        <v>264468.40000000002</v>
      </c>
      <c r="K6912" s="750">
        <v>264468.40000000002</v>
      </c>
      <c r="L6912" s="751" t="s">
        <v>4616</v>
      </c>
      <c r="M6912" s="752">
        <v>3</v>
      </c>
    </row>
    <row r="6913" spans="3:13" customFormat="1" ht="15.6" hidden="1" customHeight="1">
      <c r="C6913" s="547">
        <v>74</v>
      </c>
      <c r="D6913" s="547" t="s">
        <v>1708</v>
      </c>
      <c r="E6913" s="748" t="s">
        <v>6373</v>
      </c>
      <c r="F6913" s="755" t="s">
        <v>2104</v>
      </c>
      <c r="G6913" s="755"/>
      <c r="H6913" s="748" t="s">
        <v>6374</v>
      </c>
      <c r="I6913" s="749" t="s">
        <v>3971</v>
      </c>
      <c r="J6913" s="750">
        <v>264468.40000000002</v>
      </c>
      <c r="K6913" s="750">
        <v>264468.40000000002</v>
      </c>
      <c r="L6913" s="751" t="s">
        <v>4616</v>
      </c>
      <c r="M6913" s="752">
        <v>3</v>
      </c>
    </row>
    <row r="6914" spans="3:13" customFormat="1" ht="15.6" hidden="1" customHeight="1">
      <c r="C6914" s="547">
        <v>75</v>
      </c>
      <c r="D6914" s="547" t="s">
        <v>1708</v>
      </c>
      <c r="E6914" s="748" t="s">
        <v>6375</v>
      </c>
      <c r="F6914" s="755" t="s">
        <v>2104</v>
      </c>
      <c r="G6914" s="755"/>
      <c r="H6914" s="748" t="s">
        <v>6376</v>
      </c>
      <c r="I6914" s="749" t="s">
        <v>3971</v>
      </c>
      <c r="J6914" s="750">
        <v>264468.40000000002</v>
      </c>
      <c r="K6914" s="750">
        <v>264468.40000000002</v>
      </c>
      <c r="L6914" s="751" t="s">
        <v>4616</v>
      </c>
      <c r="M6914" s="752">
        <v>3</v>
      </c>
    </row>
    <row r="6915" spans="3:13" customFormat="1" ht="15.6" hidden="1" customHeight="1">
      <c r="C6915" s="547">
        <v>76</v>
      </c>
      <c r="D6915" s="547" t="s">
        <v>1708</v>
      </c>
      <c r="E6915" s="748" t="s">
        <v>6377</v>
      </c>
      <c r="F6915" s="755" t="s">
        <v>2104</v>
      </c>
      <c r="G6915" s="755"/>
      <c r="H6915" s="748" t="s">
        <v>6378</v>
      </c>
      <c r="I6915" s="749" t="s">
        <v>3971</v>
      </c>
      <c r="J6915" s="750">
        <v>264468.40000000002</v>
      </c>
      <c r="K6915" s="750">
        <v>264468.40000000002</v>
      </c>
      <c r="L6915" s="751" t="s">
        <v>4616</v>
      </c>
      <c r="M6915" s="752">
        <v>3</v>
      </c>
    </row>
    <row r="6916" spans="3:13" customFormat="1" ht="15.6" hidden="1" customHeight="1">
      <c r="C6916" s="547">
        <v>77</v>
      </c>
      <c r="D6916" s="547" t="s">
        <v>1708</v>
      </c>
      <c r="E6916" s="748" t="s">
        <v>6379</v>
      </c>
      <c r="F6916" s="755" t="s">
        <v>2116</v>
      </c>
      <c r="G6916" s="755"/>
      <c r="H6916" s="748" t="s">
        <v>6380</v>
      </c>
      <c r="I6916" s="749" t="s">
        <v>3981</v>
      </c>
      <c r="J6916" s="750">
        <v>688925.16</v>
      </c>
      <c r="K6916" s="750">
        <v>688925.16</v>
      </c>
      <c r="L6916" s="751" t="s">
        <v>4616</v>
      </c>
      <c r="M6916" s="752">
        <v>3</v>
      </c>
    </row>
    <row r="6917" spans="3:13" customFormat="1" ht="15.6" hidden="1" customHeight="1">
      <c r="C6917" s="547">
        <v>78</v>
      </c>
      <c r="D6917" s="547" t="s">
        <v>1708</v>
      </c>
      <c r="E6917" s="748" t="s">
        <v>6381</v>
      </c>
      <c r="F6917" s="755" t="s">
        <v>6276</v>
      </c>
      <c r="G6917" s="755"/>
      <c r="H6917" s="748" t="s">
        <v>6382</v>
      </c>
      <c r="I6917" s="749" t="s">
        <v>3971</v>
      </c>
      <c r="J6917" s="750">
        <v>260000</v>
      </c>
      <c r="K6917" s="750">
        <v>260000</v>
      </c>
      <c r="L6917" s="751" t="s">
        <v>4616</v>
      </c>
      <c r="M6917" s="752">
        <v>3</v>
      </c>
    </row>
    <row r="6918" spans="3:13" customFormat="1" ht="15.6" hidden="1" customHeight="1">
      <c r="C6918" s="547">
        <v>79</v>
      </c>
      <c r="D6918" s="547" t="s">
        <v>1708</v>
      </c>
      <c r="E6918" s="748" t="s">
        <v>6383</v>
      </c>
      <c r="F6918" s="755" t="s">
        <v>6276</v>
      </c>
      <c r="G6918" s="755"/>
      <c r="H6918" s="748" t="s">
        <v>6384</v>
      </c>
      <c r="I6918" s="749" t="s">
        <v>3971</v>
      </c>
      <c r="J6918" s="750">
        <v>260000</v>
      </c>
      <c r="K6918" s="750">
        <v>260000</v>
      </c>
      <c r="L6918" s="751" t="s">
        <v>4616</v>
      </c>
      <c r="M6918" s="752">
        <v>3</v>
      </c>
    </row>
    <row r="6919" spans="3:13" customFormat="1" ht="15.6" hidden="1" customHeight="1">
      <c r="C6919" s="595">
        <v>80</v>
      </c>
      <c r="D6919" s="547" t="s">
        <v>1708</v>
      </c>
      <c r="E6919" s="748" t="s">
        <v>6385</v>
      </c>
      <c r="F6919" s="755" t="s">
        <v>6276</v>
      </c>
      <c r="G6919" s="755"/>
      <c r="H6919" s="748" t="s">
        <v>6386</v>
      </c>
      <c r="I6919" s="749" t="s">
        <v>3971</v>
      </c>
      <c r="J6919" s="750">
        <v>236000</v>
      </c>
      <c r="K6919" s="750">
        <v>236000</v>
      </c>
      <c r="L6919" s="751" t="s">
        <v>4616</v>
      </c>
      <c r="M6919" s="752">
        <v>3</v>
      </c>
    </row>
    <row r="6920" spans="3:13" customFormat="1" ht="15.6" hidden="1" customHeight="1">
      <c r="C6920" s="595">
        <v>81</v>
      </c>
      <c r="D6920" s="547" t="s">
        <v>1708</v>
      </c>
      <c r="E6920" s="848" t="s">
        <v>6387</v>
      </c>
      <c r="F6920" s="849" t="s">
        <v>6276</v>
      </c>
      <c r="G6920" s="849"/>
      <c r="H6920" s="848" t="s">
        <v>6388</v>
      </c>
      <c r="I6920" s="850" t="s">
        <v>3971</v>
      </c>
      <c r="J6920" s="851">
        <v>260000</v>
      </c>
      <c r="K6920" s="851">
        <v>260000</v>
      </c>
      <c r="L6920" s="121" t="s">
        <v>4616</v>
      </c>
      <c r="M6920" s="852">
        <v>3</v>
      </c>
    </row>
    <row r="6921" spans="3:13" ht="15.6" customHeight="1">
      <c r="C6921" s="587">
        <v>82</v>
      </c>
      <c r="D6921" s="548" t="s">
        <v>2218</v>
      </c>
      <c r="E6921" s="993" t="s">
        <v>6800</v>
      </c>
      <c r="F6921" s="994" t="s">
        <v>6801</v>
      </c>
      <c r="G6921" s="994"/>
      <c r="H6921" s="993" t="s">
        <v>6802</v>
      </c>
      <c r="I6921" s="995" t="s">
        <v>5895</v>
      </c>
      <c r="J6921" s="996">
        <v>61880</v>
      </c>
      <c r="K6921" s="996">
        <v>1528.06</v>
      </c>
      <c r="L6921" s="751" t="s">
        <v>1712</v>
      </c>
      <c r="M6921" s="997">
        <v>3</v>
      </c>
    </row>
    <row r="6922" spans="3:13" ht="15.6" customHeight="1">
      <c r="C6922" s="587">
        <v>83</v>
      </c>
      <c r="D6922" s="548" t="s">
        <v>2218</v>
      </c>
      <c r="E6922" s="993" t="s">
        <v>6803</v>
      </c>
      <c r="F6922" s="994" t="s">
        <v>6801</v>
      </c>
      <c r="G6922" s="994"/>
      <c r="H6922" s="993" t="s">
        <v>6804</v>
      </c>
      <c r="I6922" s="995" t="s">
        <v>5895</v>
      </c>
      <c r="J6922" s="996">
        <v>61880</v>
      </c>
      <c r="K6922" s="996">
        <v>1528.06</v>
      </c>
      <c r="L6922" s="751" t="s">
        <v>1712</v>
      </c>
      <c r="M6922" s="997">
        <v>3</v>
      </c>
    </row>
    <row r="6923" spans="3:13" ht="15.6" customHeight="1">
      <c r="C6923" s="587">
        <v>84</v>
      </c>
      <c r="D6923" s="548" t="s">
        <v>2218</v>
      </c>
      <c r="E6923" s="993" t="s">
        <v>6805</v>
      </c>
      <c r="F6923" s="994" t="s">
        <v>6801</v>
      </c>
      <c r="G6923" s="994"/>
      <c r="H6923" s="993" t="s">
        <v>6806</v>
      </c>
      <c r="I6923" s="995" t="s">
        <v>5895</v>
      </c>
      <c r="J6923" s="996">
        <v>61880</v>
      </c>
      <c r="K6923" s="996">
        <v>1528.06</v>
      </c>
      <c r="L6923" s="751" t="s">
        <v>1712</v>
      </c>
      <c r="M6923" s="997">
        <v>3</v>
      </c>
    </row>
    <row r="6924" spans="3:13" ht="15.6" customHeight="1">
      <c r="C6924" s="587">
        <v>85</v>
      </c>
      <c r="D6924" s="548" t="s">
        <v>2218</v>
      </c>
      <c r="E6924" s="993" t="s">
        <v>6807</v>
      </c>
      <c r="F6924" s="994" t="s">
        <v>6808</v>
      </c>
      <c r="G6924" s="994"/>
      <c r="H6924" s="993" t="s">
        <v>6809</v>
      </c>
      <c r="I6924" s="995" t="s">
        <v>5895</v>
      </c>
      <c r="J6924" s="996">
        <v>333191</v>
      </c>
      <c r="K6924" s="996">
        <v>8227.7800000000007</v>
      </c>
      <c r="L6924" s="751" t="s">
        <v>1712</v>
      </c>
      <c r="M6924" s="997">
        <v>2</v>
      </c>
    </row>
    <row r="6925" spans="3:13" ht="15.6" customHeight="1">
      <c r="C6925" s="587">
        <v>86</v>
      </c>
      <c r="D6925" s="548" t="s">
        <v>2218</v>
      </c>
      <c r="E6925" s="993" t="s">
        <v>6810</v>
      </c>
      <c r="F6925" s="994" t="s">
        <v>6811</v>
      </c>
      <c r="G6925" s="994"/>
      <c r="H6925" s="993" t="s">
        <v>6812</v>
      </c>
      <c r="I6925" s="995" t="s">
        <v>5895</v>
      </c>
      <c r="J6925" s="996">
        <v>871446.45</v>
      </c>
      <c r="K6925" s="996">
        <v>21519.39</v>
      </c>
      <c r="L6925" s="751" t="s">
        <v>1712</v>
      </c>
      <c r="M6925" s="997">
        <v>80</v>
      </c>
    </row>
    <row r="6926" spans="3:13" ht="15.6" customHeight="1">
      <c r="C6926" s="587">
        <v>87</v>
      </c>
      <c r="D6926" s="548" t="s">
        <v>2218</v>
      </c>
      <c r="E6926" s="993" t="s">
        <v>6813</v>
      </c>
      <c r="F6926" s="994" t="s">
        <v>6811</v>
      </c>
      <c r="G6926" s="994"/>
      <c r="H6926" s="993" t="s">
        <v>6814</v>
      </c>
      <c r="I6926" s="995" t="s">
        <v>5895</v>
      </c>
      <c r="J6926" s="996">
        <v>871446.45</v>
      </c>
      <c r="K6926" s="996">
        <v>21519.39</v>
      </c>
      <c r="L6926" s="751" t="s">
        <v>1712</v>
      </c>
      <c r="M6926" s="997">
        <v>80</v>
      </c>
    </row>
    <row r="6927" spans="3:13" ht="15.6" customHeight="1">
      <c r="C6927" s="587">
        <v>88</v>
      </c>
      <c r="D6927" s="548" t="s">
        <v>2218</v>
      </c>
      <c r="E6927" s="993" t="s">
        <v>6815</v>
      </c>
      <c r="F6927" s="994" t="s">
        <v>6811</v>
      </c>
      <c r="G6927" s="994"/>
      <c r="H6927" s="993" t="s">
        <v>6816</v>
      </c>
      <c r="I6927" s="995" t="s">
        <v>5895</v>
      </c>
      <c r="J6927" s="996">
        <v>871446.45</v>
      </c>
      <c r="K6927" s="996">
        <v>21519.39</v>
      </c>
      <c r="L6927" s="751" t="s">
        <v>1712</v>
      </c>
      <c r="M6927" s="997">
        <v>80</v>
      </c>
    </row>
    <row r="6928" spans="3:13" ht="15.6" customHeight="1">
      <c r="C6928" s="587">
        <v>89</v>
      </c>
      <c r="D6928" s="548" t="s">
        <v>2218</v>
      </c>
      <c r="E6928" s="993" t="s">
        <v>6817</v>
      </c>
      <c r="F6928" s="994" t="s">
        <v>6811</v>
      </c>
      <c r="G6928" s="994"/>
      <c r="H6928" s="993" t="s">
        <v>6818</v>
      </c>
      <c r="I6928" s="995" t="s">
        <v>5895</v>
      </c>
      <c r="J6928" s="996">
        <v>871446.45</v>
      </c>
      <c r="K6928" s="996">
        <v>21519.39</v>
      </c>
      <c r="L6928" s="751" t="s">
        <v>1712</v>
      </c>
      <c r="M6928" s="997">
        <v>80</v>
      </c>
    </row>
    <row r="6929" spans="3:13" ht="15.6" customHeight="1">
      <c r="C6929" s="587">
        <v>90</v>
      </c>
      <c r="D6929" s="548" t="s">
        <v>2218</v>
      </c>
      <c r="E6929" s="993" t="s">
        <v>6819</v>
      </c>
      <c r="F6929" s="994" t="s">
        <v>6811</v>
      </c>
      <c r="G6929" s="994"/>
      <c r="H6929" s="993" t="s">
        <v>6820</v>
      </c>
      <c r="I6929" s="995" t="s">
        <v>5895</v>
      </c>
      <c r="J6929" s="996">
        <v>871446.45</v>
      </c>
      <c r="K6929" s="996">
        <v>21519.39</v>
      </c>
      <c r="L6929" s="751" t="s">
        <v>1712</v>
      </c>
      <c r="M6929" s="997">
        <v>80</v>
      </c>
    </row>
    <row r="6930" spans="3:13" ht="15.6" customHeight="1">
      <c r="C6930" s="587">
        <v>91</v>
      </c>
      <c r="D6930" s="548" t="s">
        <v>2218</v>
      </c>
      <c r="E6930" s="993" t="s">
        <v>6821</v>
      </c>
      <c r="F6930" s="994" t="s">
        <v>6811</v>
      </c>
      <c r="G6930" s="994"/>
      <c r="H6930" s="993" t="s">
        <v>6822</v>
      </c>
      <c r="I6930" s="995" t="s">
        <v>5895</v>
      </c>
      <c r="J6930" s="996">
        <v>871446.45</v>
      </c>
      <c r="K6930" s="996">
        <v>21519.39</v>
      </c>
      <c r="L6930" s="751" t="s">
        <v>1712</v>
      </c>
      <c r="M6930" s="997">
        <v>80</v>
      </c>
    </row>
    <row r="6931" spans="3:13" ht="15.6" customHeight="1">
      <c r="C6931" s="587">
        <v>92</v>
      </c>
      <c r="D6931" s="548" t="s">
        <v>2218</v>
      </c>
      <c r="E6931" s="993" t="s">
        <v>6823</v>
      </c>
      <c r="F6931" s="994" t="s">
        <v>6811</v>
      </c>
      <c r="G6931" s="994"/>
      <c r="H6931" s="993" t="s">
        <v>6824</v>
      </c>
      <c r="I6931" s="995" t="s">
        <v>5895</v>
      </c>
      <c r="J6931" s="996">
        <v>871446.45</v>
      </c>
      <c r="K6931" s="996">
        <v>21519.39</v>
      </c>
      <c r="L6931" s="751" t="s">
        <v>1712</v>
      </c>
      <c r="M6931" s="997">
        <v>80</v>
      </c>
    </row>
    <row r="6932" spans="3:13" ht="15.6" customHeight="1">
      <c r="C6932" s="587">
        <v>93</v>
      </c>
      <c r="D6932" s="548" t="s">
        <v>2218</v>
      </c>
      <c r="E6932" s="993" t="s">
        <v>6825</v>
      </c>
      <c r="F6932" s="994" t="s">
        <v>6811</v>
      </c>
      <c r="G6932" s="994"/>
      <c r="H6932" s="993" t="s">
        <v>6826</v>
      </c>
      <c r="I6932" s="995" t="s">
        <v>5895</v>
      </c>
      <c r="J6932" s="996">
        <v>871446.45</v>
      </c>
      <c r="K6932" s="996">
        <v>21519.39</v>
      </c>
      <c r="L6932" s="751" t="s">
        <v>1712</v>
      </c>
      <c r="M6932" s="997">
        <v>80</v>
      </c>
    </row>
    <row r="6933" spans="3:13" ht="15.6" customHeight="1">
      <c r="C6933" s="587">
        <v>94</v>
      </c>
      <c r="D6933" s="548" t="s">
        <v>2218</v>
      </c>
      <c r="E6933" s="993" t="s">
        <v>6827</v>
      </c>
      <c r="F6933" s="994" t="s">
        <v>6828</v>
      </c>
      <c r="G6933" s="994"/>
      <c r="H6933" s="993" t="s">
        <v>6829</v>
      </c>
      <c r="I6933" s="995" t="s">
        <v>5895</v>
      </c>
      <c r="J6933" s="996">
        <v>1716946.92</v>
      </c>
      <c r="K6933" s="996">
        <v>42398.080000000002</v>
      </c>
      <c r="L6933" s="751" t="s">
        <v>1712</v>
      </c>
      <c r="M6933" s="997">
        <v>50</v>
      </c>
    </row>
    <row r="6934" spans="3:13" ht="15.6" customHeight="1">
      <c r="C6934" s="587">
        <v>95</v>
      </c>
      <c r="D6934" s="548" t="s">
        <v>2218</v>
      </c>
      <c r="E6934" s="993" t="s">
        <v>6830</v>
      </c>
      <c r="F6934" s="994" t="s">
        <v>6828</v>
      </c>
      <c r="G6934" s="994"/>
      <c r="H6934" s="993" t="s">
        <v>6831</v>
      </c>
      <c r="I6934" s="995" t="s">
        <v>5895</v>
      </c>
      <c r="J6934" s="996">
        <v>1716946.92</v>
      </c>
      <c r="K6934" s="996">
        <v>42398.080000000002</v>
      </c>
      <c r="L6934" s="751" t="s">
        <v>1712</v>
      </c>
      <c r="M6934" s="997">
        <v>50</v>
      </c>
    </row>
    <row r="6935" spans="3:13" ht="15.6" customHeight="1">
      <c r="C6935" s="587">
        <v>96</v>
      </c>
      <c r="D6935" s="548" t="s">
        <v>2218</v>
      </c>
      <c r="E6935" s="993" t="s">
        <v>6832</v>
      </c>
      <c r="F6935" s="994" t="s">
        <v>6828</v>
      </c>
      <c r="G6935" s="994"/>
      <c r="H6935" s="993" t="s">
        <v>6833</v>
      </c>
      <c r="I6935" s="995" t="s">
        <v>5895</v>
      </c>
      <c r="J6935" s="996">
        <v>1716946.92</v>
      </c>
      <c r="K6935" s="996">
        <v>42398.080000000002</v>
      </c>
      <c r="L6935" s="751" t="s">
        <v>1712</v>
      </c>
      <c r="M6935" s="997">
        <v>50</v>
      </c>
    </row>
    <row r="6936" spans="3:13" ht="15.6" customHeight="1">
      <c r="C6936" s="587">
        <v>97</v>
      </c>
      <c r="D6936" s="548" t="s">
        <v>2218</v>
      </c>
      <c r="E6936" s="993" t="s">
        <v>6834</v>
      </c>
      <c r="F6936" s="994" t="s">
        <v>6835</v>
      </c>
      <c r="G6936" s="994"/>
      <c r="H6936" s="993" t="s">
        <v>6836</v>
      </c>
      <c r="I6936" s="995" t="s">
        <v>5895</v>
      </c>
      <c r="J6936" s="996">
        <v>2567370</v>
      </c>
      <c r="K6936" s="996">
        <v>20703.38</v>
      </c>
      <c r="L6936" s="751" t="s">
        <v>1712</v>
      </c>
      <c r="M6936" s="997">
        <v>30</v>
      </c>
    </row>
    <row r="6937" spans="3:13" ht="15.6" customHeight="1">
      <c r="C6937" s="587">
        <v>98</v>
      </c>
      <c r="D6937" s="548" t="s">
        <v>2218</v>
      </c>
      <c r="E6937" s="993" t="s">
        <v>6837</v>
      </c>
      <c r="F6937" s="994" t="s">
        <v>6838</v>
      </c>
      <c r="G6937" s="994"/>
      <c r="H6937" s="993" t="s">
        <v>6839</v>
      </c>
      <c r="I6937" s="995" t="s">
        <v>5895</v>
      </c>
      <c r="J6937" s="996">
        <v>11398587.029999999</v>
      </c>
      <c r="K6937" s="996">
        <v>62856.41</v>
      </c>
      <c r="L6937" s="751" t="s">
        <v>1712</v>
      </c>
      <c r="M6937" s="997">
        <v>1200</v>
      </c>
    </row>
    <row r="6938" spans="3:13" ht="15.6" customHeight="1">
      <c r="C6938" s="587">
        <v>99</v>
      </c>
      <c r="D6938" s="548" t="s">
        <v>2218</v>
      </c>
      <c r="E6938" s="993" t="s">
        <v>6840</v>
      </c>
      <c r="F6938" s="994" t="s">
        <v>6841</v>
      </c>
      <c r="G6938" s="994"/>
      <c r="H6938" s="993" t="s">
        <v>6842</v>
      </c>
      <c r="I6938" s="995" t="s">
        <v>5895</v>
      </c>
      <c r="J6938" s="996">
        <v>46524.56</v>
      </c>
      <c r="K6938" s="996">
        <v>1148.8699999999999</v>
      </c>
      <c r="L6938" s="751" t="s">
        <v>1712</v>
      </c>
      <c r="M6938" s="997">
        <v>2</v>
      </c>
    </row>
    <row r="6939" spans="3:13" ht="15.6" customHeight="1">
      <c r="C6939" s="587">
        <v>100</v>
      </c>
      <c r="D6939" s="548" t="s">
        <v>2218</v>
      </c>
      <c r="E6939" s="993" t="s">
        <v>6843</v>
      </c>
      <c r="F6939" s="994" t="s">
        <v>6841</v>
      </c>
      <c r="G6939" s="994"/>
      <c r="H6939" s="993" t="s">
        <v>6844</v>
      </c>
      <c r="I6939" s="995" t="s">
        <v>5895</v>
      </c>
      <c r="J6939" s="996">
        <v>46524.56</v>
      </c>
      <c r="K6939" s="996">
        <v>1148.8699999999999</v>
      </c>
      <c r="L6939" s="751" t="s">
        <v>1712</v>
      </c>
      <c r="M6939" s="997">
        <v>2</v>
      </c>
    </row>
    <row r="6940" spans="3:13" ht="15.6" customHeight="1">
      <c r="C6940" s="587">
        <v>101</v>
      </c>
      <c r="D6940" s="548" t="s">
        <v>2218</v>
      </c>
      <c r="E6940" s="993" t="s">
        <v>6845</v>
      </c>
      <c r="F6940" s="994" t="s">
        <v>6841</v>
      </c>
      <c r="G6940" s="994"/>
      <c r="H6940" s="993" t="s">
        <v>6846</v>
      </c>
      <c r="I6940" s="995" t="s">
        <v>5895</v>
      </c>
      <c r="J6940" s="996">
        <v>46524.56</v>
      </c>
      <c r="K6940" s="996">
        <v>1148.8699999999999</v>
      </c>
      <c r="L6940" s="751" t="s">
        <v>1712</v>
      </c>
      <c r="M6940" s="997">
        <v>2</v>
      </c>
    </row>
    <row r="6941" spans="3:13" ht="15.6" customHeight="1">
      <c r="C6941" s="587">
        <v>102</v>
      </c>
      <c r="D6941" s="548" t="s">
        <v>2218</v>
      </c>
      <c r="E6941" s="993" t="s">
        <v>6847</v>
      </c>
      <c r="F6941" s="994" t="s">
        <v>6841</v>
      </c>
      <c r="G6941" s="994"/>
      <c r="H6941" s="993" t="s">
        <v>6848</v>
      </c>
      <c r="I6941" s="995" t="s">
        <v>5895</v>
      </c>
      <c r="J6941" s="996">
        <v>46524.56</v>
      </c>
      <c r="K6941" s="996">
        <v>1148.8699999999999</v>
      </c>
      <c r="L6941" s="751" t="s">
        <v>1712</v>
      </c>
      <c r="M6941" s="997">
        <v>2</v>
      </c>
    </row>
    <row r="6942" spans="3:13" ht="15.6" customHeight="1">
      <c r="C6942" s="587">
        <v>103</v>
      </c>
      <c r="D6942" s="548" t="s">
        <v>2218</v>
      </c>
      <c r="E6942" s="993" t="s">
        <v>6849</v>
      </c>
      <c r="F6942" s="994" t="s">
        <v>6841</v>
      </c>
      <c r="G6942" s="994"/>
      <c r="H6942" s="993" t="s">
        <v>6850</v>
      </c>
      <c r="I6942" s="995" t="s">
        <v>5895</v>
      </c>
      <c r="J6942" s="996">
        <v>46524.56</v>
      </c>
      <c r="K6942" s="996">
        <v>1148.8699999999999</v>
      </c>
      <c r="L6942" s="751" t="s">
        <v>1712</v>
      </c>
      <c r="M6942" s="997">
        <v>2</v>
      </c>
    </row>
    <row r="6943" spans="3:13" ht="15.6" customHeight="1">
      <c r="C6943" s="587">
        <v>104</v>
      </c>
      <c r="D6943" s="548" t="s">
        <v>2218</v>
      </c>
      <c r="E6943" s="993" t="s">
        <v>6851</v>
      </c>
      <c r="F6943" s="994" t="s">
        <v>6841</v>
      </c>
      <c r="G6943" s="994"/>
      <c r="H6943" s="993" t="s">
        <v>6852</v>
      </c>
      <c r="I6943" s="995" t="s">
        <v>5895</v>
      </c>
      <c r="J6943" s="996">
        <v>46524.56</v>
      </c>
      <c r="K6943" s="996">
        <v>1148.8699999999999</v>
      </c>
      <c r="L6943" s="751" t="s">
        <v>1712</v>
      </c>
      <c r="M6943" s="997">
        <v>2</v>
      </c>
    </row>
    <row r="6944" spans="3:13" ht="15.6" customHeight="1">
      <c r="C6944" s="587">
        <v>105</v>
      </c>
      <c r="D6944" s="548" t="s">
        <v>2218</v>
      </c>
      <c r="E6944" s="993" t="s">
        <v>6853</v>
      </c>
      <c r="F6944" s="994" t="s">
        <v>6841</v>
      </c>
      <c r="G6944" s="994"/>
      <c r="H6944" s="993" t="s">
        <v>6854</v>
      </c>
      <c r="I6944" s="995" t="s">
        <v>5895</v>
      </c>
      <c r="J6944" s="996">
        <v>46524.56</v>
      </c>
      <c r="K6944" s="996">
        <v>1148.8699999999999</v>
      </c>
      <c r="L6944" s="751" t="s">
        <v>1712</v>
      </c>
      <c r="M6944" s="997">
        <v>2</v>
      </c>
    </row>
    <row r="6945" spans="3:13" ht="15.6" customHeight="1">
      <c r="C6945" s="587">
        <v>106</v>
      </c>
      <c r="D6945" s="548" t="s">
        <v>2218</v>
      </c>
      <c r="E6945" s="993" t="s">
        <v>6855</v>
      </c>
      <c r="F6945" s="994" t="s">
        <v>6841</v>
      </c>
      <c r="G6945" s="994"/>
      <c r="H6945" s="993" t="s">
        <v>6856</v>
      </c>
      <c r="I6945" s="995" t="s">
        <v>5895</v>
      </c>
      <c r="J6945" s="996">
        <v>46524.56</v>
      </c>
      <c r="K6945" s="996">
        <v>1148.8699999999999</v>
      </c>
      <c r="L6945" s="751" t="s">
        <v>1712</v>
      </c>
      <c r="M6945" s="997">
        <v>2</v>
      </c>
    </row>
    <row r="6946" spans="3:13" ht="15.6" customHeight="1">
      <c r="C6946" s="587">
        <v>107</v>
      </c>
      <c r="D6946" s="548" t="s">
        <v>2218</v>
      </c>
      <c r="E6946" s="993" t="s">
        <v>6857</v>
      </c>
      <c r="F6946" s="994" t="s">
        <v>6841</v>
      </c>
      <c r="G6946" s="994"/>
      <c r="H6946" s="993" t="s">
        <v>6858</v>
      </c>
      <c r="I6946" s="995" t="s">
        <v>5895</v>
      </c>
      <c r="J6946" s="996">
        <v>46524.56</v>
      </c>
      <c r="K6946" s="996">
        <v>1148.8699999999999</v>
      </c>
      <c r="L6946" s="751" t="s">
        <v>1712</v>
      </c>
      <c r="M6946" s="997">
        <v>2</v>
      </c>
    </row>
    <row r="6947" spans="3:13" ht="15.6" customHeight="1">
      <c r="C6947" s="587">
        <v>108</v>
      </c>
      <c r="D6947" s="548" t="s">
        <v>2218</v>
      </c>
      <c r="E6947" s="993" t="s">
        <v>6859</v>
      </c>
      <c r="F6947" s="994" t="s">
        <v>6841</v>
      </c>
      <c r="G6947" s="994"/>
      <c r="H6947" s="993" t="s">
        <v>6860</v>
      </c>
      <c r="I6947" s="995" t="s">
        <v>5895</v>
      </c>
      <c r="J6947" s="996">
        <v>46524.56</v>
      </c>
      <c r="K6947" s="996">
        <v>1148.8699999999999</v>
      </c>
      <c r="L6947" s="751" t="s">
        <v>1712</v>
      </c>
      <c r="M6947" s="997">
        <v>2</v>
      </c>
    </row>
    <row r="6948" spans="3:13" ht="15.6" customHeight="1">
      <c r="C6948" s="587">
        <v>109</v>
      </c>
      <c r="D6948" s="548" t="s">
        <v>2218</v>
      </c>
      <c r="E6948" s="993" t="s">
        <v>6861</v>
      </c>
      <c r="F6948" s="994" t="s">
        <v>6841</v>
      </c>
      <c r="G6948" s="994"/>
      <c r="H6948" s="993" t="s">
        <v>6862</v>
      </c>
      <c r="I6948" s="995" t="s">
        <v>5895</v>
      </c>
      <c r="J6948" s="996">
        <v>46524.56</v>
      </c>
      <c r="K6948" s="996">
        <v>1148.8699999999999</v>
      </c>
      <c r="L6948" s="751" t="s">
        <v>1712</v>
      </c>
      <c r="M6948" s="997">
        <v>2</v>
      </c>
    </row>
    <row r="6949" spans="3:13" ht="15.6" customHeight="1">
      <c r="C6949" s="587">
        <v>110</v>
      </c>
      <c r="D6949" s="548" t="s">
        <v>2218</v>
      </c>
      <c r="E6949" s="993" t="s">
        <v>6863</v>
      </c>
      <c r="F6949" s="994" t="s">
        <v>6841</v>
      </c>
      <c r="G6949" s="994"/>
      <c r="H6949" s="993" t="s">
        <v>6864</v>
      </c>
      <c r="I6949" s="995" t="s">
        <v>5895</v>
      </c>
      <c r="J6949" s="996">
        <v>46524.56</v>
      </c>
      <c r="K6949" s="996">
        <v>1148.8699999999999</v>
      </c>
      <c r="L6949" s="751" t="s">
        <v>1712</v>
      </c>
      <c r="M6949" s="997">
        <v>2</v>
      </c>
    </row>
    <row r="6950" spans="3:13" ht="15.6" customHeight="1">
      <c r="C6950" s="587">
        <v>111</v>
      </c>
      <c r="D6950" s="548" t="s">
        <v>2218</v>
      </c>
      <c r="E6950" s="993" t="s">
        <v>6865</v>
      </c>
      <c r="F6950" s="994" t="s">
        <v>6841</v>
      </c>
      <c r="G6950" s="994"/>
      <c r="H6950" s="993" t="s">
        <v>6866</v>
      </c>
      <c r="I6950" s="995" t="s">
        <v>5895</v>
      </c>
      <c r="J6950" s="996">
        <v>46524.56</v>
      </c>
      <c r="K6950" s="996">
        <v>1148.8699999999999</v>
      </c>
      <c r="L6950" s="751" t="s">
        <v>1712</v>
      </c>
      <c r="M6950" s="997">
        <v>2</v>
      </c>
    </row>
    <row r="6951" spans="3:13" ht="15.6" customHeight="1">
      <c r="C6951" s="587">
        <v>112</v>
      </c>
      <c r="D6951" s="548" t="s">
        <v>2218</v>
      </c>
      <c r="E6951" s="993" t="s">
        <v>6867</v>
      </c>
      <c r="F6951" s="994" t="s">
        <v>6841</v>
      </c>
      <c r="G6951" s="994"/>
      <c r="H6951" s="993" t="s">
        <v>6868</v>
      </c>
      <c r="I6951" s="995" t="s">
        <v>5895</v>
      </c>
      <c r="J6951" s="996">
        <v>46524.56</v>
      </c>
      <c r="K6951" s="996">
        <v>1148.8699999999999</v>
      </c>
      <c r="L6951" s="751" t="s">
        <v>1712</v>
      </c>
      <c r="M6951" s="997">
        <v>2</v>
      </c>
    </row>
    <row r="6952" spans="3:13" ht="15.6" customHeight="1">
      <c r="C6952" s="587">
        <v>113</v>
      </c>
      <c r="D6952" s="548" t="s">
        <v>2218</v>
      </c>
      <c r="E6952" s="993" t="s">
        <v>6869</v>
      </c>
      <c r="F6952" s="994" t="s">
        <v>6841</v>
      </c>
      <c r="G6952" s="994"/>
      <c r="H6952" s="993" t="s">
        <v>6870</v>
      </c>
      <c r="I6952" s="995" t="s">
        <v>5895</v>
      </c>
      <c r="J6952" s="996">
        <v>46524.56</v>
      </c>
      <c r="K6952" s="996">
        <v>1148.8699999999999</v>
      </c>
      <c r="L6952" s="751" t="s">
        <v>1712</v>
      </c>
      <c r="M6952" s="997">
        <v>2</v>
      </c>
    </row>
    <row r="6953" spans="3:13" ht="15.6" customHeight="1">
      <c r="C6953" s="587">
        <v>114</v>
      </c>
      <c r="D6953" s="548" t="s">
        <v>2218</v>
      </c>
      <c r="E6953" s="993" t="s">
        <v>6871</v>
      </c>
      <c r="F6953" s="994" t="s">
        <v>6841</v>
      </c>
      <c r="G6953" s="994"/>
      <c r="H6953" s="993" t="s">
        <v>6872</v>
      </c>
      <c r="I6953" s="995" t="s">
        <v>5895</v>
      </c>
      <c r="J6953" s="996">
        <v>46524.56</v>
      </c>
      <c r="K6953" s="996">
        <v>1390.74</v>
      </c>
      <c r="L6953" s="751" t="s">
        <v>1712</v>
      </c>
      <c r="M6953" s="997">
        <v>2</v>
      </c>
    </row>
    <row r="6954" spans="3:13" ht="15.6" customHeight="1">
      <c r="C6954" s="587">
        <v>115</v>
      </c>
      <c r="D6954" s="548" t="s">
        <v>2218</v>
      </c>
      <c r="E6954" s="993" t="s">
        <v>6873</v>
      </c>
      <c r="F6954" s="994" t="s">
        <v>6841</v>
      </c>
      <c r="G6954" s="994"/>
      <c r="H6954" s="993" t="s">
        <v>6874</v>
      </c>
      <c r="I6954" s="995" t="s">
        <v>5895</v>
      </c>
      <c r="J6954" s="996">
        <v>46524.56</v>
      </c>
      <c r="K6954" s="996">
        <v>1148.8699999999999</v>
      </c>
      <c r="L6954" s="751" t="s">
        <v>1712</v>
      </c>
      <c r="M6954" s="997">
        <v>2</v>
      </c>
    </row>
    <row r="6955" spans="3:13" ht="15.6" customHeight="1">
      <c r="C6955" s="587">
        <v>116</v>
      </c>
      <c r="D6955" s="548" t="s">
        <v>2218</v>
      </c>
      <c r="E6955" s="993" t="s">
        <v>6875</v>
      </c>
      <c r="F6955" s="994" t="s">
        <v>6841</v>
      </c>
      <c r="G6955" s="994"/>
      <c r="H6955" s="993" t="s">
        <v>6876</v>
      </c>
      <c r="I6955" s="995" t="s">
        <v>5895</v>
      </c>
      <c r="J6955" s="996">
        <v>46524.56</v>
      </c>
      <c r="K6955" s="996">
        <v>1148.8699999999999</v>
      </c>
      <c r="L6955" s="751" t="s">
        <v>1712</v>
      </c>
      <c r="M6955" s="997">
        <v>2</v>
      </c>
    </row>
    <row r="6956" spans="3:13" ht="15.6" customHeight="1">
      <c r="C6956" s="587">
        <v>117</v>
      </c>
      <c r="D6956" s="548" t="s">
        <v>2218</v>
      </c>
      <c r="E6956" s="993" t="s">
        <v>6877</v>
      </c>
      <c r="F6956" s="994" t="s">
        <v>6841</v>
      </c>
      <c r="G6956" s="994"/>
      <c r="H6956" s="993" t="s">
        <v>6878</v>
      </c>
      <c r="I6956" s="995" t="s">
        <v>5895</v>
      </c>
      <c r="J6956" s="996">
        <v>46524.56</v>
      </c>
      <c r="K6956" s="996">
        <v>1148.8699999999999</v>
      </c>
      <c r="L6956" s="751" t="s">
        <v>1712</v>
      </c>
      <c r="M6956" s="997">
        <v>2</v>
      </c>
    </row>
    <row r="6957" spans="3:13" ht="15.6" customHeight="1">
      <c r="C6957" s="587">
        <v>118</v>
      </c>
      <c r="D6957" s="548" t="s">
        <v>2218</v>
      </c>
      <c r="E6957" s="993" t="s">
        <v>6879</v>
      </c>
      <c r="F6957" s="994" t="s">
        <v>6841</v>
      </c>
      <c r="G6957" s="994"/>
      <c r="H6957" s="993" t="s">
        <v>6880</v>
      </c>
      <c r="I6957" s="995" t="s">
        <v>5895</v>
      </c>
      <c r="J6957" s="996">
        <v>46524.56</v>
      </c>
      <c r="K6957" s="996">
        <v>1148.8699999999999</v>
      </c>
      <c r="L6957" s="751" t="s">
        <v>1712</v>
      </c>
      <c r="M6957" s="997">
        <v>2</v>
      </c>
    </row>
    <row r="6958" spans="3:13" ht="15.6" customHeight="1">
      <c r="C6958" s="587">
        <v>119</v>
      </c>
      <c r="D6958" s="548" t="s">
        <v>2218</v>
      </c>
      <c r="E6958" s="993" t="s">
        <v>6881</v>
      </c>
      <c r="F6958" s="994" t="s">
        <v>6841</v>
      </c>
      <c r="G6958" s="994"/>
      <c r="H6958" s="993" t="s">
        <v>6882</v>
      </c>
      <c r="I6958" s="995" t="s">
        <v>5895</v>
      </c>
      <c r="J6958" s="996">
        <v>46524.56</v>
      </c>
      <c r="K6958" s="996">
        <v>1148.8699999999999</v>
      </c>
      <c r="L6958" s="751" t="s">
        <v>1712</v>
      </c>
      <c r="M6958" s="997">
        <v>2</v>
      </c>
    </row>
    <row r="6959" spans="3:13" ht="15.6" customHeight="1">
      <c r="C6959" s="587">
        <v>120</v>
      </c>
      <c r="D6959" s="548" t="s">
        <v>2218</v>
      </c>
      <c r="E6959" s="993" t="s">
        <v>6883</v>
      </c>
      <c r="F6959" s="994" t="s">
        <v>6841</v>
      </c>
      <c r="G6959" s="994"/>
      <c r="H6959" s="993" t="s">
        <v>6884</v>
      </c>
      <c r="I6959" s="995" t="s">
        <v>5895</v>
      </c>
      <c r="J6959" s="996">
        <v>46524.56</v>
      </c>
      <c r="K6959" s="996">
        <v>1148.8699999999999</v>
      </c>
      <c r="L6959" s="751" t="s">
        <v>1712</v>
      </c>
      <c r="M6959" s="997">
        <v>2</v>
      </c>
    </row>
    <row r="6960" spans="3:13" ht="15.6" customHeight="1">
      <c r="C6960" s="587">
        <v>121</v>
      </c>
      <c r="D6960" s="548" t="s">
        <v>2218</v>
      </c>
      <c r="E6960" s="993" t="s">
        <v>6885</v>
      </c>
      <c r="F6960" s="994" t="s">
        <v>6841</v>
      </c>
      <c r="G6960" s="994"/>
      <c r="H6960" s="993" t="s">
        <v>6886</v>
      </c>
      <c r="I6960" s="995" t="s">
        <v>5895</v>
      </c>
      <c r="J6960" s="996">
        <v>46524.56</v>
      </c>
      <c r="K6960" s="996">
        <v>1148.8699999999999</v>
      </c>
      <c r="L6960" s="751" t="s">
        <v>1712</v>
      </c>
      <c r="M6960" s="997">
        <v>2</v>
      </c>
    </row>
    <row r="6961" spans="3:13" ht="15.6" customHeight="1">
      <c r="C6961" s="587">
        <v>122</v>
      </c>
      <c r="D6961" s="548" t="s">
        <v>2218</v>
      </c>
      <c r="E6961" s="993" t="s">
        <v>6887</v>
      </c>
      <c r="F6961" s="994" t="s">
        <v>6841</v>
      </c>
      <c r="G6961" s="994"/>
      <c r="H6961" s="993" t="s">
        <v>6888</v>
      </c>
      <c r="I6961" s="995" t="s">
        <v>5895</v>
      </c>
      <c r="J6961" s="996">
        <v>46524.56</v>
      </c>
      <c r="K6961" s="996">
        <v>1148.8699999999999</v>
      </c>
      <c r="L6961" s="751" t="s">
        <v>1712</v>
      </c>
      <c r="M6961" s="997">
        <v>2</v>
      </c>
    </row>
    <row r="6962" spans="3:13" ht="15.6" customHeight="1">
      <c r="C6962" s="587">
        <v>123</v>
      </c>
      <c r="D6962" s="548" t="s">
        <v>2218</v>
      </c>
      <c r="E6962" s="993" t="s">
        <v>6889</v>
      </c>
      <c r="F6962" s="994" t="s">
        <v>6841</v>
      </c>
      <c r="G6962" s="994"/>
      <c r="H6962" s="993" t="s">
        <v>6890</v>
      </c>
      <c r="I6962" s="995" t="s">
        <v>5895</v>
      </c>
      <c r="J6962" s="996">
        <v>46524.56</v>
      </c>
      <c r="K6962" s="996">
        <v>1148.8699999999999</v>
      </c>
      <c r="L6962" s="751" t="s">
        <v>1712</v>
      </c>
      <c r="M6962" s="997">
        <v>2</v>
      </c>
    </row>
    <row r="6963" spans="3:13" ht="15.6" customHeight="1">
      <c r="C6963" s="587">
        <v>124</v>
      </c>
      <c r="D6963" s="548" t="s">
        <v>2218</v>
      </c>
      <c r="E6963" s="993" t="s">
        <v>6891</v>
      </c>
      <c r="F6963" s="994" t="s">
        <v>6841</v>
      </c>
      <c r="G6963" s="994"/>
      <c r="H6963" s="993" t="s">
        <v>6892</v>
      </c>
      <c r="I6963" s="995" t="s">
        <v>5895</v>
      </c>
      <c r="J6963" s="996">
        <v>46524.56</v>
      </c>
      <c r="K6963" s="996">
        <v>1148.8699999999999</v>
      </c>
      <c r="L6963" s="751" t="s">
        <v>1712</v>
      </c>
      <c r="M6963" s="997">
        <v>2</v>
      </c>
    </row>
    <row r="6964" spans="3:13" ht="15.6" customHeight="1">
      <c r="C6964" s="587">
        <v>125</v>
      </c>
      <c r="D6964" s="548" t="s">
        <v>2218</v>
      </c>
      <c r="E6964" s="993" t="s">
        <v>6893</v>
      </c>
      <c r="F6964" s="994" t="s">
        <v>6841</v>
      </c>
      <c r="G6964" s="994"/>
      <c r="H6964" s="993" t="s">
        <v>6894</v>
      </c>
      <c r="I6964" s="995" t="s">
        <v>5895</v>
      </c>
      <c r="J6964" s="996">
        <v>46524.56</v>
      </c>
      <c r="K6964" s="996">
        <v>1148.8699999999999</v>
      </c>
      <c r="L6964" s="751" t="s">
        <v>1712</v>
      </c>
      <c r="M6964" s="997">
        <v>2</v>
      </c>
    </row>
    <row r="6965" spans="3:13" ht="15.6" customHeight="1">
      <c r="C6965" s="587">
        <v>126</v>
      </c>
      <c r="D6965" s="548" t="s">
        <v>2218</v>
      </c>
      <c r="E6965" s="993" t="s">
        <v>6895</v>
      </c>
      <c r="F6965" s="994" t="s">
        <v>6841</v>
      </c>
      <c r="G6965" s="994"/>
      <c r="H6965" s="993" t="s">
        <v>6896</v>
      </c>
      <c r="I6965" s="995" t="s">
        <v>5895</v>
      </c>
      <c r="J6965" s="996">
        <v>46524.56</v>
      </c>
      <c r="K6965" s="996">
        <v>1148.8699999999999</v>
      </c>
      <c r="L6965" s="751" t="s">
        <v>1712</v>
      </c>
      <c r="M6965" s="997">
        <v>2</v>
      </c>
    </row>
    <row r="6966" spans="3:13" ht="15.6" customHeight="1">
      <c r="C6966" s="587">
        <v>127</v>
      </c>
      <c r="D6966" s="548" t="s">
        <v>2218</v>
      </c>
      <c r="E6966" s="993" t="s">
        <v>6897</v>
      </c>
      <c r="F6966" s="994" t="s">
        <v>6841</v>
      </c>
      <c r="G6966" s="994"/>
      <c r="H6966" s="993" t="s">
        <v>6898</v>
      </c>
      <c r="I6966" s="995" t="s">
        <v>5895</v>
      </c>
      <c r="J6966" s="996">
        <v>46524.56</v>
      </c>
      <c r="K6966" s="996">
        <v>1148.8699999999999</v>
      </c>
      <c r="L6966" s="751" t="s">
        <v>1712</v>
      </c>
      <c r="M6966" s="997">
        <v>2</v>
      </c>
    </row>
    <row r="6967" spans="3:13" ht="15.6" customHeight="1">
      <c r="C6967" s="587">
        <v>128</v>
      </c>
      <c r="D6967" s="548" t="s">
        <v>2218</v>
      </c>
      <c r="E6967" s="993" t="s">
        <v>6899</v>
      </c>
      <c r="F6967" s="994" t="s">
        <v>6841</v>
      </c>
      <c r="G6967" s="994"/>
      <c r="H6967" s="993" t="s">
        <v>6900</v>
      </c>
      <c r="I6967" s="995" t="s">
        <v>5895</v>
      </c>
      <c r="J6967" s="996">
        <v>46524.56</v>
      </c>
      <c r="K6967" s="996">
        <v>1148.8699999999999</v>
      </c>
      <c r="L6967" s="751" t="s">
        <v>1712</v>
      </c>
      <c r="M6967" s="997">
        <v>2</v>
      </c>
    </row>
    <row r="6968" spans="3:13" ht="15.6" customHeight="1">
      <c r="C6968" s="587">
        <v>129</v>
      </c>
      <c r="D6968" s="548" t="s">
        <v>2218</v>
      </c>
      <c r="E6968" s="993" t="s">
        <v>6901</v>
      </c>
      <c r="F6968" s="994" t="s">
        <v>6841</v>
      </c>
      <c r="G6968" s="994"/>
      <c r="H6968" s="993" t="s">
        <v>6902</v>
      </c>
      <c r="I6968" s="995" t="s">
        <v>5895</v>
      </c>
      <c r="J6968" s="996">
        <v>46524.56</v>
      </c>
      <c r="K6968" s="996">
        <v>1148.8699999999999</v>
      </c>
      <c r="L6968" s="751" t="s">
        <v>1712</v>
      </c>
      <c r="M6968" s="997">
        <v>2</v>
      </c>
    </row>
    <row r="6969" spans="3:13" ht="15.6" customHeight="1">
      <c r="C6969" s="587">
        <v>130</v>
      </c>
      <c r="D6969" s="548" t="s">
        <v>2218</v>
      </c>
      <c r="E6969" s="993" t="s">
        <v>6903</v>
      </c>
      <c r="F6969" s="994" t="s">
        <v>6841</v>
      </c>
      <c r="G6969" s="994"/>
      <c r="H6969" s="993" t="s">
        <v>6904</v>
      </c>
      <c r="I6969" s="995" t="s">
        <v>5895</v>
      </c>
      <c r="J6969" s="996">
        <v>46524.56</v>
      </c>
      <c r="K6969" s="996">
        <v>1148.8699999999999</v>
      </c>
      <c r="L6969" s="751" t="s">
        <v>1712</v>
      </c>
      <c r="M6969" s="997">
        <v>2</v>
      </c>
    </row>
    <row r="6970" spans="3:13" ht="15.6" customHeight="1">
      <c r="C6970" s="587">
        <v>131</v>
      </c>
      <c r="D6970" s="548" t="s">
        <v>2218</v>
      </c>
      <c r="E6970" s="993" t="s">
        <v>6905</v>
      </c>
      <c r="F6970" s="994" t="s">
        <v>6841</v>
      </c>
      <c r="G6970" s="994"/>
      <c r="H6970" s="993" t="s">
        <v>6906</v>
      </c>
      <c r="I6970" s="995" t="s">
        <v>5895</v>
      </c>
      <c r="J6970" s="996">
        <v>46524.56</v>
      </c>
      <c r="K6970" s="996">
        <v>1148.8699999999999</v>
      </c>
      <c r="L6970" s="751" t="s">
        <v>1712</v>
      </c>
      <c r="M6970" s="997">
        <v>2</v>
      </c>
    </row>
    <row r="6971" spans="3:13" ht="15.6" customHeight="1">
      <c r="C6971" s="587">
        <v>132</v>
      </c>
      <c r="D6971" s="548" t="s">
        <v>2218</v>
      </c>
      <c r="E6971" s="993" t="s">
        <v>6907</v>
      </c>
      <c r="F6971" s="994" t="s">
        <v>6841</v>
      </c>
      <c r="G6971" s="994"/>
      <c r="H6971" s="993" t="s">
        <v>6908</v>
      </c>
      <c r="I6971" s="995" t="s">
        <v>5895</v>
      </c>
      <c r="J6971" s="996">
        <v>46524.56</v>
      </c>
      <c r="K6971" s="996">
        <v>1148.8699999999999</v>
      </c>
      <c r="L6971" s="751" t="s">
        <v>1712</v>
      </c>
      <c r="M6971" s="997">
        <v>2</v>
      </c>
    </row>
    <row r="6972" spans="3:13" ht="15.6" customHeight="1">
      <c r="C6972" s="587">
        <v>133</v>
      </c>
      <c r="D6972" s="548" t="s">
        <v>2218</v>
      </c>
      <c r="E6972" s="993" t="s">
        <v>6909</v>
      </c>
      <c r="F6972" s="994" t="s">
        <v>6841</v>
      </c>
      <c r="G6972" s="994"/>
      <c r="H6972" s="993" t="s">
        <v>6910</v>
      </c>
      <c r="I6972" s="995" t="s">
        <v>5895</v>
      </c>
      <c r="J6972" s="996">
        <v>46524.56</v>
      </c>
      <c r="K6972" s="996">
        <v>1148.8699999999999</v>
      </c>
      <c r="L6972" s="751" t="s">
        <v>1712</v>
      </c>
      <c r="M6972" s="997">
        <v>2</v>
      </c>
    </row>
    <row r="6973" spans="3:13" ht="15.6" customHeight="1">
      <c r="C6973" s="587">
        <v>134</v>
      </c>
      <c r="D6973" s="548" t="s">
        <v>2218</v>
      </c>
      <c r="E6973" s="993" t="s">
        <v>6911</v>
      </c>
      <c r="F6973" s="994" t="s">
        <v>6841</v>
      </c>
      <c r="G6973" s="994"/>
      <c r="H6973" s="993" t="s">
        <v>6912</v>
      </c>
      <c r="I6973" s="995" t="s">
        <v>5895</v>
      </c>
      <c r="J6973" s="996">
        <v>46524.56</v>
      </c>
      <c r="K6973" s="996">
        <v>1148.8699999999999</v>
      </c>
      <c r="L6973" s="751" t="s">
        <v>1712</v>
      </c>
      <c r="M6973" s="997">
        <v>2</v>
      </c>
    </row>
    <row r="6974" spans="3:13" ht="15.6" customHeight="1">
      <c r="C6974" s="587">
        <v>135</v>
      </c>
      <c r="D6974" s="548" t="s">
        <v>2218</v>
      </c>
      <c r="E6974" s="993" t="s">
        <v>6913</v>
      </c>
      <c r="F6974" s="994" t="s">
        <v>6841</v>
      </c>
      <c r="G6974" s="994"/>
      <c r="H6974" s="993" t="s">
        <v>6914</v>
      </c>
      <c r="I6974" s="995" t="s">
        <v>5895</v>
      </c>
      <c r="J6974" s="996">
        <v>46524.56</v>
      </c>
      <c r="K6974" s="996">
        <v>1148.8699999999999</v>
      </c>
      <c r="L6974" s="751" t="s">
        <v>1712</v>
      </c>
      <c r="M6974" s="997">
        <v>2</v>
      </c>
    </row>
    <row r="6975" spans="3:13" ht="15.6" customHeight="1">
      <c r="C6975" s="587">
        <v>136</v>
      </c>
      <c r="D6975" s="548" t="s">
        <v>2218</v>
      </c>
      <c r="E6975" s="993" t="s">
        <v>6915</v>
      </c>
      <c r="F6975" s="994" t="s">
        <v>6841</v>
      </c>
      <c r="G6975" s="994"/>
      <c r="H6975" s="993" t="s">
        <v>6916</v>
      </c>
      <c r="I6975" s="995" t="s">
        <v>5895</v>
      </c>
      <c r="J6975" s="996">
        <v>46524.56</v>
      </c>
      <c r="K6975" s="996">
        <v>1148.8699999999999</v>
      </c>
      <c r="L6975" s="751" t="s">
        <v>1712</v>
      </c>
      <c r="M6975" s="997">
        <v>2</v>
      </c>
    </row>
    <row r="6976" spans="3:13" ht="15.6" customHeight="1">
      <c r="C6976" s="587">
        <v>137</v>
      </c>
      <c r="D6976" s="548" t="s">
        <v>2218</v>
      </c>
      <c r="E6976" s="993" t="s">
        <v>6917</v>
      </c>
      <c r="F6976" s="994" t="s">
        <v>6841</v>
      </c>
      <c r="G6976" s="994"/>
      <c r="H6976" s="993" t="s">
        <v>6918</v>
      </c>
      <c r="I6976" s="995" t="s">
        <v>5895</v>
      </c>
      <c r="J6976" s="996">
        <v>46524.56</v>
      </c>
      <c r="K6976" s="996">
        <v>1148.8699999999999</v>
      </c>
      <c r="L6976" s="751" t="s">
        <v>1712</v>
      </c>
      <c r="M6976" s="997">
        <v>2</v>
      </c>
    </row>
    <row r="6977" spans="3:13" ht="15.6" customHeight="1">
      <c r="C6977" s="587">
        <v>138</v>
      </c>
      <c r="D6977" s="548" t="s">
        <v>2218</v>
      </c>
      <c r="E6977" s="993" t="s">
        <v>6919</v>
      </c>
      <c r="F6977" s="994" t="s">
        <v>6841</v>
      </c>
      <c r="G6977" s="994"/>
      <c r="H6977" s="993" t="s">
        <v>6920</v>
      </c>
      <c r="I6977" s="995" t="s">
        <v>5895</v>
      </c>
      <c r="J6977" s="996">
        <v>46524.56</v>
      </c>
      <c r="K6977" s="996">
        <v>1148.8699999999999</v>
      </c>
      <c r="L6977" s="751" t="s">
        <v>1712</v>
      </c>
      <c r="M6977" s="997">
        <v>2</v>
      </c>
    </row>
    <row r="6978" spans="3:13" ht="15.6" customHeight="1">
      <c r="C6978" s="587">
        <v>139</v>
      </c>
      <c r="D6978" s="548" t="s">
        <v>2218</v>
      </c>
      <c r="E6978" s="993" t="s">
        <v>6921</v>
      </c>
      <c r="F6978" s="994" t="s">
        <v>6841</v>
      </c>
      <c r="G6978" s="994"/>
      <c r="H6978" s="993" t="s">
        <v>6922</v>
      </c>
      <c r="I6978" s="995" t="s">
        <v>5895</v>
      </c>
      <c r="J6978" s="996">
        <v>46524.56</v>
      </c>
      <c r="K6978" s="996">
        <v>1148.8699999999999</v>
      </c>
      <c r="L6978" s="751" t="s">
        <v>1712</v>
      </c>
      <c r="M6978" s="997">
        <v>2</v>
      </c>
    </row>
    <row r="6979" spans="3:13" ht="15.6" customHeight="1">
      <c r="C6979" s="587">
        <v>140</v>
      </c>
      <c r="D6979" s="548" t="s">
        <v>2218</v>
      </c>
      <c r="E6979" s="993" t="s">
        <v>6923</v>
      </c>
      <c r="F6979" s="994" t="s">
        <v>6841</v>
      </c>
      <c r="G6979" s="994"/>
      <c r="H6979" s="993" t="s">
        <v>6924</v>
      </c>
      <c r="I6979" s="995" t="s">
        <v>5895</v>
      </c>
      <c r="J6979" s="996">
        <v>46524.56</v>
      </c>
      <c r="K6979" s="996">
        <v>1148.8699999999999</v>
      </c>
      <c r="L6979" s="751" t="s">
        <v>1712</v>
      </c>
      <c r="M6979" s="997">
        <v>2</v>
      </c>
    </row>
    <row r="6980" spans="3:13" ht="15.6" customHeight="1">
      <c r="C6980" s="587">
        <v>141</v>
      </c>
      <c r="D6980" s="548" t="s">
        <v>2218</v>
      </c>
      <c r="E6980" s="993" t="s">
        <v>6925</v>
      </c>
      <c r="F6980" s="994" t="s">
        <v>6841</v>
      </c>
      <c r="G6980" s="994"/>
      <c r="H6980" s="993" t="s">
        <v>6926</v>
      </c>
      <c r="I6980" s="995" t="s">
        <v>5895</v>
      </c>
      <c r="J6980" s="996">
        <v>46524.56</v>
      </c>
      <c r="K6980" s="996">
        <v>1148.8699999999999</v>
      </c>
      <c r="L6980" s="751" t="s">
        <v>1712</v>
      </c>
      <c r="M6980" s="997">
        <v>2</v>
      </c>
    </row>
    <row r="6981" spans="3:13" ht="15.6" customHeight="1">
      <c r="C6981" s="587">
        <v>142</v>
      </c>
      <c r="D6981" s="548" t="s">
        <v>2218</v>
      </c>
      <c r="E6981" s="993" t="s">
        <v>6927</v>
      </c>
      <c r="F6981" s="994" t="s">
        <v>6841</v>
      </c>
      <c r="G6981" s="994"/>
      <c r="H6981" s="993" t="s">
        <v>6928</v>
      </c>
      <c r="I6981" s="995" t="s">
        <v>5895</v>
      </c>
      <c r="J6981" s="996">
        <v>46524.56</v>
      </c>
      <c r="K6981" s="996">
        <v>1148.8699999999999</v>
      </c>
      <c r="L6981" s="751" t="s">
        <v>1712</v>
      </c>
      <c r="M6981" s="997">
        <v>2</v>
      </c>
    </row>
    <row r="6982" spans="3:13" ht="15.6" customHeight="1">
      <c r="C6982" s="587">
        <v>143</v>
      </c>
      <c r="D6982" s="548" t="s">
        <v>2218</v>
      </c>
      <c r="E6982" s="993" t="s">
        <v>6929</v>
      </c>
      <c r="F6982" s="994" t="s">
        <v>6841</v>
      </c>
      <c r="G6982" s="994"/>
      <c r="H6982" s="993" t="s">
        <v>6930</v>
      </c>
      <c r="I6982" s="995" t="s">
        <v>5895</v>
      </c>
      <c r="J6982" s="996">
        <v>46524.56</v>
      </c>
      <c r="K6982" s="996">
        <v>1148.8699999999999</v>
      </c>
      <c r="L6982" s="751" t="s">
        <v>1712</v>
      </c>
      <c r="M6982" s="997">
        <v>2</v>
      </c>
    </row>
    <row r="6983" spans="3:13" ht="15.6" customHeight="1">
      <c r="C6983" s="587">
        <v>144</v>
      </c>
      <c r="D6983" s="548" t="s">
        <v>2218</v>
      </c>
      <c r="E6983" s="993" t="s">
        <v>6931</v>
      </c>
      <c r="F6983" s="994" t="s">
        <v>6841</v>
      </c>
      <c r="G6983" s="994"/>
      <c r="H6983" s="993" t="s">
        <v>6932</v>
      </c>
      <c r="I6983" s="995" t="s">
        <v>5895</v>
      </c>
      <c r="J6983" s="996">
        <v>46524.56</v>
      </c>
      <c r="K6983" s="996">
        <v>1148.8699999999999</v>
      </c>
      <c r="L6983" s="751" t="s">
        <v>1712</v>
      </c>
      <c r="M6983" s="997">
        <v>2</v>
      </c>
    </row>
    <row r="6984" spans="3:13" ht="15.6" customHeight="1">
      <c r="C6984" s="587">
        <v>145</v>
      </c>
      <c r="D6984" s="548" t="s">
        <v>2218</v>
      </c>
      <c r="E6984" s="993" t="s">
        <v>6933</v>
      </c>
      <c r="F6984" s="994" t="s">
        <v>6841</v>
      </c>
      <c r="G6984" s="994"/>
      <c r="H6984" s="993" t="s">
        <v>6934</v>
      </c>
      <c r="I6984" s="995" t="s">
        <v>5895</v>
      </c>
      <c r="J6984" s="996">
        <v>46524.56</v>
      </c>
      <c r="K6984" s="996">
        <v>1148.8699999999999</v>
      </c>
      <c r="L6984" s="751" t="s">
        <v>1712</v>
      </c>
      <c r="M6984" s="997">
        <v>2</v>
      </c>
    </row>
    <row r="6985" spans="3:13" ht="15.6" customHeight="1">
      <c r="C6985" s="587">
        <v>146</v>
      </c>
      <c r="D6985" s="548" t="s">
        <v>2218</v>
      </c>
      <c r="E6985" s="993" t="s">
        <v>6935</v>
      </c>
      <c r="F6985" s="994" t="s">
        <v>6841</v>
      </c>
      <c r="G6985" s="994"/>
      <c r="H6985" s="993" t="s">
        <v>6936</v>
      </c>
      <c r="I6985" s="995" t="s">
        <v>5895</v>
      </c>
      <c r="J6985" s="996">
        <v>46524.56</v>
      </c>
      <c r="K6985" s="996">
        <v>1148.8699999999999</v>
      </c>
      <c r="L6985" s="751" t="s">
        <v>1712</v>
      </c>
      <c r="M6985" s="997">
        <v>2</v>
      </c>
    </row>
    <row r="6986" spans="3:13" ht="15.6" customHeight="1">
      <c r="C6986" s="587">
        <v>147</v>
      </c>
      <c r="D6986" s="548" t="s">
        <v>2218</v>
      </c>
      <c r="E6986" s="993" t="s">
        <v>6937</v>
      </c>
      <c r="F6986" s="994" t="s">
        <v>6841</v>
      </c>
      <c r="G6986" s="994"/>
      <c r="H6986" s="993" t="s">
        <v>6938</v>
      </c>
      <c r="I6986" s="995" t="s">
        <v>5895</v>
      </c>
      <c r="J6986" s="996">
        <v>46524.56</v>
      </c>
      <c r="K6986" s="996">
        <v>1148.8699999999999</v>
      </c>
      <c r="L6986" s="751" t="s">
        <v>1712</v>
      </c>
      <c r="M6986" s="997">
        <v>2</v>
      </c>
    </row>
    <row r="6987" spans="3:13" ht="15.6" customHeight="1">
      <c r="C6987" s="587">
        <v>148</v>
      </c>
      <c r="D6987" s="548" t="s">
        <v>2218</v>
      </c>
      <c r="E6987" s="993" t="s">
        <v>6939</v>
      </c>
      <c r="F6987" s="994" t="s">
        <v>6841</v>
      </c>
      <c r="G6987" s="994"/>
      <c r="H6987" s="993" t="s">
        <v>6940</v>
      </c>
      <c r="I6987" s="995" t="s">
        <v>5895</v>
      </c>
      <c r="J6987" s="996">
        <v>46524.56</v>
      </c>
      <c r="K6987" s="996">
        <v>1148.8699999999999</v>
      </c>
      <c r="L6987" s="751" t="s">
        <v>1712</v>
      </c>
      <c r="M6987" s="997">
        <v>2</v>
      </c>
    </row>
    <row r="6988" spans="3:13" ht="15.6" customHeight="1">
      <c r="C6988" s="587">
        <v>149</v>
      </c>
      <c r="D6988" s="548" t="s">
        <v>2218</v>
      </c>
      <c r="E6988" s="993" t="s">
        <v>6941</v>
      </c>
      <c r="F6988" s="994" t="s">
        <v>6841</v>
      </c>
      <c r="G6988" s="994"/>
      <c r="H6988" s="993" t="s">
        <v>6942</v>
      </c>
      <c r="I6988" s="995" t="s">
        <v>5895</v>
      </c>
      <c r="J6988" s="996">
        <v>46524.56</v>
      </c>
      <c r="K6988" s="996">
        <v>1148.8699999999999</v>
      </c>
      <c r="L6988" s="751" t="s">
        <v>1712</v>
      </c>
      <c r="M6988" s="997">
        <v>2</v>
      </c>
    </row>
    <row r="6989" spans="3:13" ht="15.6" customHeight="1">
      <c r="C6989" s="587">
        <v>150</v>
      </c>
      <c r="D6989" s="548" t="s">
        <v>2218</v>
      </c>
      <c r="E6989" s="993" t="s">
        <v>6943</v>
      </c>
      <c r="F6989" s="994" t="s">
        <v>6841</v>
      </c>
      <c r="G6989" s="994"/>
      <c r="H6989" s="993" t="s">
        <v>6944</v>
      </c>
      <c r="I6989" s="995" t="s">
        <v>5895</v>
      </c>
      <c r="J6989" s="996">
        <v>46524.56</v>
      </c>
      <c r="K6989" s="996">
        <v>1148.8699999999999</v>
      </c>
      <c r="L6989" s="751" t="s">
        <v>1712</v>
      </c>
      <c r="M6989" s="997">
        <v>2</v>
      </c>
    </row>
    <row r="6990" spans="3:13" ht="15.6" customHeight="1">
      <c r="C6990" s="587">
        <v>151</v>
      </c>
      <c r="D6990" s="548" t="s">
        <v>2218</v>
      </c>
      <c r="E6990" s="993" t="s">
        <v>6945</v>
      </c>
      <c r="F6990" s="994" t="s">
        <v>6841</v>
      </c>
      <c r="G6990" s="994"/>
      <c r="H6990" s="993" t="s">
        <v>6946</v>
      </c>
      <c r="I6990" s="995" t="s">
        <v>5895</v>
      </c>
      <c r="J6990" s="996">
        <v>46524.56</v>
      </c>
      <c r="K6990" s="996">
        <v>1148.8699999999999</v>
      </c>
      <c r="L6990" s="751" t="s">
        <v>1712</v>
      </c>
      <c r="M6990" s="997">
        <v>2</v>
      </c>
    </row>
    <row r="6991" spans="3:13" ht="15.6" customHeight="1">
      <c r="C6991" s="587">
        <v>152</v>
      </c>
      <c r="D6991" s="548" t="s">
        <v>2218</v>
      </c>
      <c r="E6991" s="993" t="s">
        <v>6947</v>
      </c>
      <c r="F6991" s="994" t="s">
        <v>6841</v>
      </c>
      <c r="G6991" s="994"/>
      <c r="H6991" s="993" t="s">
        <v>6948</v>
      </c>
      <c r="I6991" s="995" t="s">
        <v>5895</v>
      </c>
      <c r="J6991" s="996">
        <v>46524.56</v>
      </c>
      <c r="K6991" s="996">
        <v>1148.8699999999999</v>
      </c>
      <c r="L6991" s="751" t="s">
        <v>1712</v>
      </c>
      <c r="M6991" s="997">
        <v>2</v>
      </c>
    </row>
    <row r="6992" spans="3:13" ht="15.6" customHeight="1">
      <c r="C6992" s="587">
        <v>153</v>
      </c>
      <c r="D6992" s="548" t="s">
        <v>2218</v>
      </c>
      <c r="E6992" s="993" t="s">
        <v>6949</v>
      </c>
      <c r="F6992" s="994" t="s">
        <v>6841</v>
      </c>
      <c r="G6992" s="994"/>
      <c r="H6992" s="993" t="s">
        <v>6950</v>
      </c>
      <c r="I6992" s="995" t="s">
        <v>5895</v>
      </c>
      <c r="J6992" s="996">
        <v>46524.56</v>
      </c>
      <c r="K6992" s="996">
        <v>1148.8699999999999</v>
      </c>
      <c r="L6992" s="751" t="s">
        <v>1712</v>
      </c>
      <c r="M6992" s="997">
        <v>2</v>
      </c>
    </row>
    <row r="6993" spans="3:13" ht="15.6" customHeight="1">
      <c r="C6993" s="587">
        <v>154</v>
      </c>
      <c r="D6993" s="548" t="s">
        <v>2218</v>
      </c>
      <c r="E6993" s="993" t="s">
        <v>6951</v>
      </c>
      <c r="F6993" s="994" t="s">
        <v>6390</v>
      </c>
      <c r="G6993" s="994"/>
      <c r="H6993" s="993" t="s">
        <v>6952</v>
      </c>
      <c r="I6993" s="995" t="s">
        <v>5895</v>
      </c>
      <c r="J6993" s="996">
        <v>49980</v>
      </c>
      <c r="K6993" s="996">
        <v>1234.2</v>
      </c>
      <c r="L6993" s="751" t="s">
        <v>1712</v>
      </c>
      <c r="M6993" s="997">
        <v>4</v>
      </c>
    </row>
    <row r="6994" spans="3:13" ht="15.6" customHeight="1">
      <c r="C6994" s="587">
        <v>155</v>
      </c>
      <c r="D6994" s="548" t="s">
        <v>2218</v>
      </c>
      <c r="E6994" s="993" t="s">
        <v>6953</v>
      </c>
      <c r="F6994" s="994" t="s">
        <v>6390</v>
      </c>
      <c r="G6994" s="994"/>
      <c r="H6994" s="993" t="s">
        <v>6954</v>
      </c>
      <c r="I6994" s="995" t="s">
        <v>5895</v>
      </c>
      <c r="J6994" s="996">
        <v>49980</v>
      </c>
      <c r="K6994" s="996">
        <v>1234.2</v>
      </c>
      <c r="L6994" s="751" t="s">
        <v>1712</v>
      </c>
      <c r="M6994" s="997">
        <v>4</v>
      </c>
    </row>
    <row r="6995" spans="3:13" ht="15.6" customHeight="1">
      <c r="C6995" s="587">
        <v>156</v>
      </c>
      <c r="D6995" s="548" t="s">
        <v>2218</v>
      </c>
      <c r="E6995" s="993" t="s">
        <v>6955</v>
      </c>
      <c r="F6995" s="994" t="s">
        <v>6390</v>
      </c>
      <c r="G6995" s="994"/>
      <c r="H6995" s="993" t="s">
        <v>6956</v>
      </c>
      <c r="I6995" s="995" t="s">
        <v>5895</v>
      </c>
      <c r="J6995" s="996">
        <v>49980</v>
      </c>
      <c r="K6995" s="996">
        <v>1234.2</v>
      </c>
      <c r="L6995" s="751" t="s">
        <v>1712</v>
      </c>
      <c r="M6995" s="997">
        <v>4</v>
      </c>
    </row>
    <row r="6996" spans="3:13" ht="15.6" customHeight="1">
      <c r="C6996" s="587">
        <v>157</v>
      </c>
      <c r="D6996" s="548" t="s">
        <v>2218</v>
      </c>
      <c r="E6996" s="993" t="s">
        <v>6957</v>
      </c>
      <c r="F6996" s="994" t="s">
        <v>6390</v>
      </c>
      <c r="G6996" s="994"/>
      <c r="H6996" s="993" t="s">
        <v>6958</v>
      </c>
      <c r="I6996" s="995" t="s">
        <v>5895</v>
      </c>
      <c r="J6996" s="996">
        <v>49980</v>
      </c>
      <c r="K6996" s="996">
        <v>1234.2</v>
      </c>
      <c r="L6996" s="751" t="s">
        <v>1712</v>
      </c>
      <c r="M6996" s="997">
        <v>4</v>
      </c>
    </row>
    <row r="6997" spans="3:13" ht="15.6" customHeight="1">
      <c r="C6997" s="587">
        <v>158</v>
      </c>
      <c r="D6997" s="548" t="s">
        <v>2218</v>
      </c>
      <c r="E6997" s="993" t="s">
        <v>6959</v>
      </c>
      <c r="F6997" s="994" t="s">
        <v>6390</v>
      </c>
      <c r="G6997" s="994"/>
      <c r="H6997" s="993" t="s">
        <v>6960</v>
      </c>
      <c r="I6997" s="995" t="s">
        <v>5895</v>
      </c>
      <c r="J6997" s="996">
        <v>49980</v>
      </c>
      <c r="K6997" s="996">
        <v>1234.2</v>
      </c>
      <c r="L6997" s="751" t="s">
        <v>1712</v>
      </c>
      <c r="M6997" s="997">
        <v>4</v>
      </c>
    </row>
    <row r="6998" spans="3:13" ht="15.6" customHeight="1">
      <c r="C6998" s="587">
        <v>159</v>
      </c>
      <c r="D6998" s="548" t="s">
        <v>2218</v>
      </c>
      <c r="E6998" s="993" t="s">
        <v>6961</v>
      </c>
      <c r="F6998" s="994" t="s">
        <v>6390</v>
      </c>
      <c r="G6998" s="994"/>
      <c r="H6998" s="993" t="s">
        <v>6962</v>
      </c>
      <c r="I6998" s="995" t="s">
        <v>5895</v>
      </c>
      <c r="J6998" s="996">
        <v>49980</v>
      </c>
      <c r="K6998" s="996">
        <v>1234.2</v>
      </c>
      <c r="L6998" s="751" t="s">
        <v>1712</v>
      </c>
      <c r="M6998" s="997">
        <v>4</v>
      </c>
    </row>
    <row r="6999" spans="3:13" ht="15.6" customHeight="1">
      <c r="C6999" s="587">
        <v>160</v>
      </c>
      <c r="D6999" s="548" t="s">
        <v>2218</v>
      </c>
      <c r="E6999" s="993" t="s">
        <v>6963</v>
      </c>
      <c r="F6999" s="994" t="s">
        <v>6390</v>
      </c>
      <c r="G6999" s="994"/>
      <c r="H6999" s="993" t="s">
        <v>6964</v>
      </c>
      <c r="I6999" s="995" t="s">
        <v>5895</v>
      </c>
      <c r="J6999" s="996">
        <v>49980</v>
      </c>
      <c r="K6999" s="996">
        <v>1234.2</v>
      </c>
      <c r="L6999" s="751" t="s">
        <v>1712</v>
      </c>
      <c r="M6999" s="997">
        <v>4</v>
      </c>
    </row>
    <row r="7000" spans="3:13" ht="15.6" customHeight="1">
      <c r="C7000" s="587">
        <v>161</v>
      </c>
      <c r="D7000" s="548" t="s">
        <v>2218</v>
      </c>
      <c r="E7000" s="993" t="s">
        <v>6965</v>
      </c>
      <c r="F7000" s="994" t="s">
        <v>6390</v>
      </c>
      <c r="G7000" s="994"/>
      <c r="H7000" s="993" t="s">
        <v>6966</v>
      </c>
      <c r="I7000" s="995" t="s">
        <v>5895</v>
      </c>
      <c r="J7000" s="996">
        <v>49980</v>
      </c>
      <c r="K7000" s="996">
        <v>1234.2</v>
      </c>
      <c r="L7000" s="751" t="s">
        <v>1712</v>
      </c>
      <c r="M7000" s="997">
        <v>4</v>
      </c>
    </row>
    <row r="7001" spans="3:13" ht="15.6" customHeight="1">
      <c r="C7001" s="587">
        <v>162</v>
      </c>
      <c r="D7001" s="548" t="s">
        <v>2218</v>
      </c>
      <c r="E7001" s="993" t="s">
        <v>6967</v>
      </c>
      <c r="F7001" s="994" t="s">
        <v>6390</v>
      </c>
      <c r="G7001" s="994"/>
      <c r="H7001" s="993" t="s">
        <v>6968</v>
      </c>
      <c r="I7001" s="995" t="s">
        <v>5895</v>
      </c>
      <c r="J7001" s="996">
        <v>49980</v>
      </c>
      <c r="K7001" s="996">
        <v>1234.2</v>
      </c>
      <c r="L7001" s="751" t="s">
        <v>1712</v>
      </c>
      <c r="M7001" s="997">
        <v>4</v>
      </c>
    </row>
    <row r="7002" spans="3:13" ht="15.6" customHeight="1">
      <c r="C7002" s="587">
        <v>163</v>
      </c>
      <c r="D7002" s="548" t="s">
        <v>2218</v>
      </c>
      <c r="E7002" s="998" t="s">
        <v>6969</v>
      </c>
      <c r="F7002" s="994" t="s">
        <v>6390</v>
      </c>
      <c r="G7002" s="994"/>
      <c r="H7002" s="993" t="s">
        <v>6970</v>
      </c>
      <c r="I7002" s="995" t="s">
        <v>5895</v>
      </c>
      <c r="J7002" s="996">
        <v>49980</v>
      </c>
      <c r="K7002" s="996">
        <v>1234.2</v>
      </c>
      <c r="L7002" s="751" t="s">
        <v>1712</v>
      </c>
      <c r="M7002" s="997">
        <v>4</v>
      </c>
    </row>
    <row r="7003" spans="3:13" ht="15.6" customHeight="1">
      <c r="C7003" s="587">
        <v>164</v>
      </c>
      <c r="D7003" s="548" t="s">
        <v>2218</v>
      </c>
      <c r="E7003" s="993" t="s">
        <v>6389</v>
      </c>
      <c r="F7003" s="994" t="s">
        <v>6390</v>
      </c>
      <c r="G7003" s="994"/>
      <c r="H7003" s="993" t="s">
        <v>6391</v>
      </c>
      <c r="I7003" s="995" t="s">
        <v>5895</v>
      </c>
      <c r="J7003" s="996">
        <v>49980</v>
      </c>
      <c r="K7003" s="996">
        <v>1234.2</v>
      </c>
      <c r="L7003" s="751" t="s">
        <v>1712</v>
      </c>
      <c r="M7003" s="997">
        <v>4</v>
      </c>
    </row>
    <row r="7004" spans="3:13" ht="15.6" customHeight="1">
      <c r="C7004" s="587">
        <v>165</v>
      </c>
      <c r="D7004" s="548" t="s">
        <v>2218</v>
      </c>
      <c r="E7004" s="993" t="s">
        <v>6392</v>
      </c>
      <c r="F7004" s="994" t="s">
        <v>6393</v>
      </c>
      <c r="G7004" s="994"/>
      <c r="H7004" s="993" t="s">
        <v>6394</v>
      </c>
      <c r="I7004" s="995" t="s">
        <v>5895</v>
      </c>
      <c r="J7004" s="996">
        <v>57073.59</v>
      </c>
      <c r="K7004" s="996">
        <v>1409.37</v>
      </c>
      <c r="L7004" s="751" t="s">
        <v>1712</v>
      </c>
      <c r="M7004" s="997">
        <v>4</v>
      </c>
    </row>
    <row r="7005" spans="3:13" ht="15.6" customHeight="1">
      <c r="C7005" s="587">
        <v>166</v>
      </c>
      <c r="D7005" s="548" t="s">
        <v>2218</v>
      </c>
      <c r="E7005" s="993" t="s">
        <v>6395</v>
      </c>
      <c r="F7005" s="994" t="s">
        <v>6390</v>
      </c>
      <c r="G7005" s="994"/>
      <c r="H7005" s="993" t="s">
        <v>6396</v>
      </c>
      <c r="I7005" s="995" t="s">
        <v>5895</v>
      </c>
      <c r="J7005" s="996">
        <v>49980</v>
      </c>
      <c r="K7005" s="996">
        <v>49980</v>
      </c>
      <c r="L7005" s="751" t="s">
        <v>1712</v>
      </c>
      <c r="M7005" s="997">
        <v>4</v>
      </c>
    </row>
    <row r="7006" spans="3:13" ht="15.6" customHeight="1">
      <c r="C7006" s="587">
        <v>167</v>
      </c>
      <c r="D7006" s="548" t="s">
        <v>2218</v>
      </c>
      <c r="E7006" s="993" t="s">
        <v>6397</v>
      </c>
      <c r="F7006" s="994" t="s">
        <v>6390</v>
      </c>
      <c r="G7006" s="994"/>
      <c r="H7006" s="993" t="s">
        <v>6398</v>
      </c>
      <c r="I7006" s="995" t="s">
        <v>5895</v>
      </c>
      <c r="J7006" s="996">
        <v>49980</v>
      </c>
      <c r="K7006" s="996">
        <v>49980</v>
      </c>
      <c r="L7006" s="751" t="s">
        <v>1712</v>
      </c>
      <c r="M7006" s="997">
        <v>4</v>
      </c>
    </row>
    <row r="7007" spans="3:13" ht="15.6" customHeight="1">
      <c r="C7007" s="587">
        <v>168</v>
      </c>
      <c r="D7007" s="548" t="s">
        <v>2218</v>
      </c>
      <c r="E7007" s="993" t="s">
        <v>6399</v>
      </c>
      <c r="F7007" s="994" t="s">
        <v>6390</v>
      </c>
      <c r="G7007" s="994"/>
      <c r="H7007" s="993" t="s">
        <v>6400</v>
      </c>
      <c r="I7007" s="995" t="s">
        <v>5895</v>
      </c>
      <c r="J7007" s="996">
        <v>49980</v>
      </c>
      <c r="K7007" s="996">
        <v>49980</v>
      </c>
      <c r="L7007" s="751" t="s">
        <v>1712</v>
      </c>
      <c r="M7007" s="997">
        <v>4</v>
      </c>
    </row>
    <row r="7008" spans="3:13" ht="15.6" customHeight="1">
      <c r="C7008" s="587">
        <v>169</v>
      </c>
      <c r="D7008" s="548" t="s">
        <v>2218</v>
      </c>
      <c r="E7008" s="993" t="s">
        <v>6401</v>
      </c>
      <c r="F7008" s="994" t="s">
        <v>6390</v>
      </c>
      <c r="G7008" s="994"/>
      <c r="H7008" s="993" t="s">
        <v>6402</v>
      </c>
      <c r="I7008" s="995" t="s">
        <v>5895</v>
      </c>
      <c r="J7008" s="996">
        <v>49980</v>
      </c>
      <c r="K7008" s="996">
        <v>49980</v>
      </c>
      <c r="L7008" s="751" t="s">
        <v>1712</v>
      </c>
      <c r="M7008" s="997">
        <v>4</v>
      </c>
    </row>
    <row r="7009" spans="3:13" ht="15.6" customHeight="1">
      <c r="C7009" s="587">
        <v>170</v>
      </c>
      <c r="D7009" s="548" t="s">
        <v>2218</v>
      </c>
      <c r="E7009" s="993" t="s">
        <v>6403</v>
      </c>
      <c r="F7009" s="994" t="s">
        <v>6390</v>
      </c>
      <c r="G7009" s="994"/>
      <c r="H7009" s="993" t="s">
        <v>6404</v>
      </c>
      <c r="I7009" s="995" t="s">
        <v>5895</v>
      </c>
      <c r="J7009" s="996">
        <v>49980</v>
      </c>
      <c r="K7009" s="996">
        <v>49980</v>
      </c>
      <c r="L7009" s="751" t="s">
        <v>1712</v>
      </c>
      <c r="M7009" s="997">
        <v>4</v>
      </c>
    </row>
    <row r="7010" spans="3:13" ht="15.6" customHeight="1">
      <c r="C7010" s="587">
        <v>171</v>
      </c>
      <c r="D7010" s="548" t="s">
        <v>2218</v>
      </c>
      <c r="E7010" s="993" t="s">
        <v>6405</v>
      </c>
      <c r="F7010" s="994" t="s">
        <v>6390</v>
      </c>
      <c r="G7010" s="994"/>
      <c r="H7010" s="993" t="s">
        <v>6406</v>
      </c>
      <c r="I7010" s="995" t="s">
        <v>5895</v>
      </c>
      <c r="J7010" s="996">
        <v>49980</v>
      </c>
      <c r="K7010" s="996">
        <v>49980</v>
      </c>
      <c r="L7010" s="751" t="s">
        <v>1712</v>
      </c>
      <c r="M7010" s="997">
        <v>4</v>
      </c>
    </row>
    <row r="7011" spans="3:13" ht="15.6" customHeight="1">
      <c r="C7011" s="587">
        <v>172</v>
      </c>
      <c r="D7011" s="548" t="s">
        <v>2218</v>
      </c>
      <c r="E7011" s="993" t="s">
        <v>6407</v>
      </c>
      <c r="F7011" s="994" t="s">
        <v>6390</v>
      </c>
      <c r="G7011" s="994"/>
      <c r="H7011" s="993" t="s">
        <v>6408</v>
      </c>
      <c r="I7011" s="995" t="s">
        <v>5895</v>
      </c>
      <c r="J7011" s="996">
        <v>49980</v>
      </c>
      <c r="K7011" s="996">
        <v>49980</v>
      </c>
      <c r="L7011" s="751" t="s">
        <v>1712</v>
      </c>
      <c r="M7011" s="997">
        <v>4</v>
      </c>
    </row>
    <row r="7012" spans="3:13" ht="15.6" customHeight="1">
      <c r="C7012" s="587">
        <v>173</v>
      </c>
      <c r="D7012" s="548" t="s">
        <v>2218</v>
      </c>
      <c r="E7012" s="993" t="s">
        <v>6409</v>
      </c>
      <c r="F7012" s="994" t="s">
        <v>6390</v>
      </c>
      <c r="G7012" s="994"/>
      <c r="H7012" s="993" t="s">
        <v>6410</v>
      </c>
      <c r="I7012" s="995" t="s">
        <v>5895</v>
      </c>
      <c r="J7012" s="996">
        <v>49980</v>
      </c>
      <c r="K7012" s="996">
        <v>49980</v>
      </c>
      <c r="L7012" s="751" t="s">
        <v>1712</v>
      </c>
      <c r="M7012" s="997">
        <v>4</v>
      </c>
    </row>
    <row r="7013" spans="3:13" ht="15.6" customHeight="1">
      <c r="C7013" s="587">
        <v>174</v>
      </c>
      <c r="D7013" s="548" t="s">
        <v>2218</v>
      </c>
      <c r="E7013" s="993" t="s">
        <v>6411</v>
      </c>
      <c r="F7013" s="994" t="s">
        <v>6390</v>
      </c>
      <c r="G7013" s="994"/>
      <c r="H7013" s="993" t="s">
        <v>6412</v>
      </c>
      <c r="I7013" s="995" t="s">
        <v>5895</v>
      </c>
      <c r="J7013" s="996">
        <v>49980</v>
      </c>
      <c r="K7013" s="996">
        <v>49980</v>
      </c>
      <c r="L7013" s="751" t="s">
        <v>1712</v>
      </c>
      <c r="M7013" s="997">
        <v>4</v>
      </c>
    </row>
    <row r="7014" spans="3:13" ht="15.6" customHeight="1">
      <c r="C7014" s="587">
        <v>175</v>
      </c>
      <c r="D7014" s="548" t="s">
        <v>2218</v>
      </c>
      <c r="E7014" s="993" t="s">
        <v>6413</v>
      </c>
      <c r="F7014" s="994" t="s">
        <v>6390</v>
      </c>
      <c r="G7014" s="994"/>
      <c r="H7014" s="993" t="s">
        <v>6414</v>
      </c>
      <c r="I7014" s="995" t="s">
        <v>5895</v>
      </c>
      <c r="J7014" s="996">
        <v>49980</v>
      </c>
      <c r="K7014" s="996">
        <v>49980</v>
      </c>
      <c r="L7014" s="751" t="s">
        <v>1712</v>
      </c>
      <c r="M7014" s="997">
        <v>4</v>
      </c>
    </row>
    <row r="7015" spans="3:13" ht="15.6" customHeight="1">
      <c r="C7015" s="587">
        <v>176</v>
      </c>
      <c r="D7015" s="548" t="s">
        <v>2218</v>
      </c>
      <c r="E7015" s="993" t="s">
        <v>6415</v>
      </c>
      <c r="F7015" s="994" t="s">
        <v>6390</v>
      </c>
      <c r="G7015" s="994"/>
      <c r="H7015" s="993" t="s">
        <v>6416</v>
      </c>
      <c r="I7015" s="995" t="s">
        <v>5895</v>
      </c>
      <c r="J7015" s="996">
        <v>49980</v>
      </c>
      <c r="K7015" s="996">
        <v>49980</v>
      </c>
      <c r="L7015" s="751" t="s">
        <v>1712</v>
      </c>
      <c r="M7015" s="997">
        <v>4</v>
      </c>
    </row>
    <row r="7016" spans="3:13" ht="15.6" customHeight="1">
      <c r="C7016" s="587">
        <v>177</v>
      </c>
      <c r="D7016" s="548" t="s">
        <v>2218</v>
      </c>
      <c r="E7016" s="993" t="s">
        <v>6417</v>
      </c>
      <c r="F7016" s="994" t="s">
        <v>6390</v>
      </c>
      <c r="G7016" s="994"/>
      <c r="H7016" s="993" t="s">
        <v>6418</v>
      </c>
      <c r="I7016" s="995" t="s">
        <v>5895</v>
      </c>
      <c r="J7016" s="996">
        <v>49980</v>
      </c>
      <c r="K7016" s="996">
        <v>49980</v>
      </c>
      <c r="L7016" s="751" t="s">
        <v>1712</v>
      </c>
      <c r="M7016" s="997">
        <v>4</v>
      </c>
    </row>
    <row r="7017" spans="3:13" ht="15.6" customHeight="1">
      <c r="C7017" s="587">
        <v>178</v>
      </c>
      <c r="D7017" s="548" t="s">
        <v>2218</v>
      </c>
      <c r="E7017" s="993" t="s">
        <v>6419</v>
      </c>
      <c r="F7017" s="994" t="s">
        <v>6390</v>
      </c>
      <c r="G7017" s="994"/>
      <c r="H7017" s="993" t="s">
        <v>6420</v>
      </c>
      <c r="I7017" s="995" t="s">
        <v>5895</v>
      </c>
      <c r="J7017" s="996">
        <v>49980</v>
      </c>
      <c r="K7017" s="996">
        <v>49980</v>
      </c>
      <c r="L7017" s="751" t="s">
        <v>1712</v>
      </c>
      <c r="M7017" s="997">
        <v>4</v>
      </c>
    </row>
    <row r="7018" spans="3:13" ht="15.6" customHeight="1">
      <c r="C7018" s="587">
        <v>179</v>
      </c>
      <c r="D7018" s="548" t="s">
        <v>2218</v>
      </c>
      <c r="E7018" s="993" t="s">
        <v>6421</v>
      </c>
      <c r="F7018" s="994" t="s">
        <v>6390</v>
      </c>
      <c r="G7018" s="994"/>
      <c r="H7018" s="993" t="s">
        <v>6422</v>
      </c>
      <c r="I7018" s="995" t="s">
        <v>5895</v>
      </c>
      <c r="J7018" s="996">
        <v>49980</v>
      </c>
      <c r="K7018" s="996">
        <v>49980</v>
      </c>
      <c r="L7018" s="751" t="s">
        <v>1712</v>
      </c>
      <c r="M7018" s="997">
        <v>4</v>
      </c>
    </row>
    <row r="7019" spans="3:13" ht="15.6" customHeight="1">
      <c r="C7019" s="587">
        <v>180</v>
      </c>
      <c r="D7019" s="548" t="s">
        <v>2218</v>
      </c>
      <c r="E7019" s="993" t="s">
        <v>6423</v>
      </c>
      <c r="F7019" s="994" t="s">
        <v>6390</v>
      </c>
      <c r="G7019" s="994"/>
      <c r="H7019" s="993" t="s">
        <v>6424</v>
      </c>
      <c r="I7019" s="995" t="s">
        <v>5895</v>
      </c>
      <c r="J7019" s="996">
        <v>49980</v>
      </c>
      <c r="K7019" s="996">
        <v>49980</v>
      </c>
      <c r="L7019" s="751" t="s">
        <v>1712</v>
      </c>
      <c r="M7019" s="997">
        <v>4</v>
      </c>
    </row>
    <row r="7020" spans="3:13" ht="15.6" customHeight="1">
      <c r="C7020" s="587">
        <v>181</v>
      </c>
      <c r="D7020" s="548" t="s">
        <v>2218</v>
      </c>
      <c r="E7020" s="993" t="s">
        <v>6425</v>
      </c>
      <c r="F7020" s="994" t="s">
        <v>6390</v>
      </c>
      <c r="G7020" s="994"/>
      <c r="H7020" s="993" t="s">
        <v>6426</v>
      </c>
      <c r="I7020" s="995" t="s">
        <v>5895</v>
      </c>
      <c r="J7020" s="996">
        <v>49980</v>
      </c>
      <c r="K7020" s="996">
        <v>49980</v>
      </c>
      <c r="L7020" s="751" t="s">
        <v>1712</v>
      </c>
      <c r="M7020" s="997">
        <v>4</v>
      </c>
    </row>
    <row r="7021" spans="3:13" ht="15.6" customHeight="1">
      <c r="C7021" s="587">
        <v>182</v>
      </c>
      <c r="D7021" s="548" t="s">
        <v>2218</v>
      </c>
      <c r="E7021" s="993" t="s">
        <v>6427</v>
      </c>
      <c r="F7021" s="994" t="s">
        <v>6390</v>
      </c>
      <c r="G7021" s="994"/>
      <c r="H7021" s="993" t="s">
        <v>6428</v>
      </c>
      <c r="I7021" s="995" t="s">
        <v>5895</v>
      </c>
      <c r="J7021" s="996">
        <v>49980</v>
      </c>
      <c r="K7021" s="996">
        <v>49980</v>
      </c>
      <c r="L7021" s="751" t="s">
        <v>1712</v>
      </c>
      <c r="M7021" s="997">
        <v>4</v>
      </c>
    </row>
    <row r="7022" spans="3:13" ht="15.6" customHeight="1">
      <c r="C7022" s="587">
        <v>183</v>
      </c>
      <c r="D7022" s="548" t="s">
        <v>2218</v>
      </c>
      <c r="E7022" s="993" t="s">
        <v>6429</v>
      </c>
      <c r="F7022" s="994" t="s">
        <v>6390</v>
      </c>
      <c r="G7022" s="994"/>
      <c r="H7022" s="993" t="s">
        <v>6430</v>
      </c>
      <c r="I7022" s="995" t="s">
        <v>5895</v>
      </c>
      <c r="J7022" s="996">
        <v>49980</v>
      </c>
      <c r="K7022" s="996">
        <v>49980</v>
      </c>
      <c r="L7022" s="751" t="s">
        <v>1712</v>
      </c>
      <c r="M7022" s="997">
        <v>4</v>
      </c>
    </row>
    <row r="7023" spans="3:13" ht="15.6" customHeight="1">
      <c r="C7023" s="587">
        <v>184</v>
      </c>
      <c r="D7023" s="548" t="s">
        <v>2218</v>
      </c>
      <c r="E7023" s="993" t="s">
        <v>6431</v>
      </c>
      <c r="F7023" s="994" t="s">
        <v>6390</v>
      </c>
      <c r="G7023" s="994"/>
      <c r="H7023" s="993" t="s">
        <v>6432</v>
      </c>
      <c r="I7023" s="995" t="s">
        <v>5895</v>
      </c>
      <c r="J7023" s="996">
        <v>49980</v>
      </c>
      <c r="K7023" s="996">
        <v>49980</v>
      </c>
      <c r="L7023" s="751" t="s">
        <v>1712</v>
      </c>
      <c r="M7023" s="997">
        <v>4</v>
      </c>
    </row>
    <row r="7024" spans="3:13" ht="15.6" customHeight="1">
      <c r="C7024" s="587">
        <v>185</v>
      </c>
      <c r="D7024" s="548" t="s">
        <v>2218</v>
      </c>
      <c r="E7024" s="993" t="s">
        <v>6433</v>
      </c>
      <c r="F7024" s="994" t="s">
        <v>6390</v>
      </c>
      <c r="G7024" s="994"/>
      <c r="H7024" s="993" t="s">
        <v>6434</v>
      </c>
      <c r="I7024" s="995" t="s">
        <v>5895</v>
      </c>
      <c r="J7024" s="996">
        <v>49980</v>
      </c>
      <c r="K7024" s="996">
        <v>49980</v>
      </c>
      <c r="L7024" s="751" t="s">
        <v>1712</v>
      </c>
      <c r="M7024" s="997">
        <v>4</v>
      </c>
    </row>
    <row r="7025" spans="3:13" ht="15.6" customHeight="1">
      <c r="C7025" s="587">
        <v>186</v>
      </c>
      <c r="D7025" s="548" t="s">
        <v>2218</v>
      </c>
      <c r="E7025" s="993" t="s">
        <v>6435</v>
      </c>
      <c r="F7025" s="994" t="s">
        <v>6390</v>
      </c>
      <c r="G7025" s="994"/>
      <c r="H7025" s="993" t="s">
        <v>6436</v>
      </c>
      <c r="I7025" s="995" t="s">
        <v>5895</v>
      </c>
      <c r="J7025" s="996">
        <v>49980</v>
      </c>
      <c r="K7025" s="996">
        <v>49980</v>
      </c>
      <c r="L7025" s="751" t="s">
        <v>1712</v>
      </c>
      <c r="M7025" s="997">
        <v>4</v>
      </c>
    </row>
    <row r="7026" spans="3:13" ht="15.6" customHeight="1">
      <c r="C7026" s="587">
        <v>187</v>
      </c>
      <c r="D7026" s="548" t="s">
        <v>2218</v>
      </c>
      <c r="E7026" s="993" t="s">
        <v>6437</v>
      </c>
      <c r="F7026" s="994" t="s">
        <v>6390</v>
      </c>
      <c r="G7026" s="994"/>
      <c r="H7026" s="993" t="s">
        <v>6438</v>
      </c>
      <c r="I7026" s="995" t="s">
        <v>5895</v>
      </c>
      <c r="J7026" s="996">
        <v>49980</v>
      </c>
      <c r="K7026" s="996">
        <v>49980</v>
      </c>
      <c r="L7026" s="751" t="s">
        <v>1712</v>
      </c>
      <c r="M7026" s="997">
        <v>4</v>
      </c>
    </row>
    <row r="7027" spans="3:13" ht="15.6" customHeight="1">
      <c r="C7027" s="587">
        <v>188</v>
      </c>
      <c r="D7027" s="548" t="s">
        <v>2218</v>
      </c>
      <c r="E7027" s="993" t="s">
        <v>6439</v>
      </c>
      <c r="F7027" s="994" t="s">
        <v>6390</v>
      </c>
      <c r="G7027" s="994"/>
      <c r="H7027" s="993" t="s">
        <v>6440</v>
      </c>
      <c r="I7027" s="995" t="s">
        <v>5895</v>
      </c>
      <c r="J7027" s="996">
        <v>49980</v>
      </c>
      <c r="K7027" s="996">
        <v>49980</v>
      </c>
      <c r="L7027" s="751" t="s">
        <v>1712</v>
      </c>
      <c r="M7027" s="997">
        <v>4</v>
      </c>
    </row>
    <row r="7028" spans="3:13" ht="15.6" customHeight="1">
      <c r="C7028" s="587">
        <v>189</v>
      </c>
      <c r="D7028" s="548" t="s">
        <v>2218</v>
      </c>
      <c r="E7028" s="993" t="s">
        <v>6441</v>
      </c>
      <c r="F7028" s="994" t="s">
        <v>6390</v>
      </c>
      <c r="G7028" s="994"/>
      <c r="H7028" s="993" t="s">
        <v>6442</v>
      </c>
      <c r="I7028" s="995" t="s">
        <v>5895</v>
      </c>
      <c r="J7028" s="996">
        <v>49980</v>
      </c>
      <c r="K7028" s="996">
        <v>49980</v>
      </c>
      <c r="L7028" s="751" t="s">
        <v>1712</v>
      </c>
      <c r="M7028" s="997">
        <v>4</v>
      </c>
    </row>
    <row r="7029" spans="3:13" ht="15.6" customHeight="1">
      <c r="C7029" s="587">
        <v>190</v>
      </c>
      <c r="D7029" s="548" t="s">
        <v>2218</v>
      </c>
      <c r="E7029" s="993" t="s">
        <v>6443</v>
      </c>
      <c r="F7029" s="994" t="s">
        <v>6390</v>
      </c>
      <c r="G7029" s="994"/>
      <c r="H7029" s="993" t="s">
        <v>6444</v>
      </c>
      <c r="I7029" s="995" t="s">
        <v>5895</v>
      </c>
      <c r="J7029" s="996">
        <v>49980</v>
      </c>
      <c r="K7029" s="996">
        <v>49980</v>
      </c>
      <c r="L7029" s="751" t="s">
        <v>1712</v>
      </c>
      <c r="M7029" s="997">
        <v>4</v>
      </c>
    </row>
    <row r="7030" spans="3:13" ht="15.6" customHeight="1">
      <c r="C7030" s="587">
        <v>191</v>
      </c>
      <c r="D7030" s="548" t="s">
        <v>2218</v>
      </c>
      <c r="E7030" s="993" t="s">
        <v>6445</v>
      </c>
      <c r="F7030" s="994" t="s">
        <v>6390</v>
      </c>
      <c r="G7030" s="994"/>
      <c r="H7030" s="993" t="s">
        <v>6446</v>
      </c>
      <c r="I7030" s="995" t="s">
        <v>5895</v>
      </c>
      <c r="J7030" s="996">
        <v>49980</v>
      </c>
      <c r="K7030" s="996">
        <v>49980</v>
      </c>
      <c r="L7030" s="751" t="s">
        <v>1712</v>
      </c>
      <c r="M7030" s="997">
        <v>4</v>
      </c>
    </row>
    <row r="7031" spans="3:13" ht="15.6" customHeight="1">
      <c r="C7031" s="587">
        <v>192</v>
      </c>
      <c r="D7031" s="548" t="s">
        <v>2218</v>
      </c>
      <c r="E7031" s="993" t="s">
        <v>6447</v>
      </c>
      <c r="F7031" s="994" t="s">
        <v>6390</v>
      </c>
      <c r="G7031" s="994"/>
      <c r="H7031" s="993" t="s">
        <v>6448</v>
      </c>
      <c r="I7031" s="995" t="s">
        <v>5895</v>
      </c>
      <c r="J7031" s="996">
        <v>49980</v>
      </c>
      <c r="K7031" s="996">
        <v>49980</v>
      </c>
      <c r="L7031" s="751" t="s">
        <v>1712</v>
      </c>
      <c r="M7031" s="997">
        <v>4</v>
      </c>
    </row>
    <row r="7032" spans="3:13" ht="15.6" customHeight="1">
      <c r="C7032" s="587">
        <v>193</v>
      </c>
      <c r="D7032" s="548" t="s">
        <v>2218</v>
      </c>
      <c r="E7032" s="993" t="s">
        <v>6449</v>
      </c>
      <c r="F7032" s="994" t="s">
        <v>6390</v>
      </c>
      <c r="G7032" s="994"/>
      <c r="H7032" s="993" t="s">
        <v>6450</v>
      </c>
      <c r="I7032" s="995" t="s">
        <v>5895</v>
      </c>
      <c r="J7032" s="996">
        <v>49980</v>
      </c>
      <c r="K7032" s="996">
        <v>49980</v>
      </c>
      <c r="L7032" s="751" t="s">
        <v>1712</v>
      </c>
      <c r="M7032" s="997">
        <v>4</v>
      </c>
    </row>
    <row r="7033" spans="3:13" ht="15.6" customHeight="1">
      <c r="C7033" s="587">
        <v>194</v>
      </c>
      <c r="D7033" s="548" t="s">
        <v>2218</v>
      </c>
      <c r="E7033" s="993" t="s">
        <v>6451</v>
      </c>
      <c r="F7033" s="994" t="s">
        <v>6390</v>
      </c>
      <c r="G7033" s="994"/>
      <c r="H7033" s="993" t="s">
        <v>6452</v>
      </c>
      <c r="I7033" s="995" t="s">
        <v>5895</v>
      </c>
      <c r="J7033" s="996">
        <v>49980</v>
      </c>
      <c r="K7033" s="996">
        <v>49980</v>
      </c>
      <c r="L7033" s="751" t="s">
        <v>1712</v>
      </c>
      <c r="M7033" s="997">
        <v>4</v>
      </c>
    </row>
    <row r="7034" spans="3:13" ht="15.6" customHeight="1">
      <c r="C7034" s="587">
        <v>195</v>
      </c>
      <c r="D7034" s="548" t="s">
        <v>2218</v>
      </c>
      <c r="E7034" s="993" t="s">
        <v>6453</v>
      </c>
      <c r="F7034" s="994" t="s">
        <v>6390</v>
      </c>
      <c r="G7034" s="994"/>
      <c r="H7034" s="993" t="s">
        <v>6454</v>
      </c>
      <c r="I7034" s="995" t="s">
        <v>5895</v>
      </c>
      <c r="J7034" s="996">
        <v>49980</v>
      </c>
      <c r="K7034" s="996">
        <v>49980</v>
      </c>
      <c r="L7034" s="751" t="s">
        <v>1712</v>
      </c>
      <c r="M7034" s="997">
        <v>4</v>
      </c>
    </row>
    <row r="7035" spans="3:13" ht="15.6" customHeight="1">
      <c r="C7035" s="587">
        <v>196</v>
      </c>
      <c r="D7035" s="548" t="s">
        <v>2218</v>
      </c>
      <c r="E7035" s="993" t="s">
        <v>6455</v>
      </c>
      <c r="F7035" s="994" t="s">
        <v>6390</v>
      </c>
      <c r="G7035" s="994"/>
      <c r="H7035" s="993" t="s">
        <v>6456</v>
      </c>
      <c r="I7035" s="995" t="s">
        <v>5895</v>
      </c>
      <c r="J7035" s="996">
        <v>49980</v>
      </c>
      <c r="K7035" s="996">
        <v>49980</v>
      </c>
      <c r="L7035" s="751" t="s">
        <v>1712</v>
      </c>
      <c r="M7035" s="997">
        <v>4</v>
      </c>
    </row>
    <row r="7036" spans="3:13" ht="15.6" customHeight="1">
      <c r="C7036" s="587">
        <v>197</v>
      </c>
      <c r="D7036" s="548" t="s">
        <v>2218</v>
      </c>
      <c r="E7036" s="993" t="s">
        <v>6457</v>
      </c>
      <c r="F7036" s="994" t="s">
        <v>6390</v>
      </c>
      <c r="G7036" s="994"/>
      <c r="H7036" s="993" t="s">
        <v>6458</v>
      </c>
      <c r="I7036" s="995" t="s">
        <v>5895</v>
      </c>
      <c r="J7036" s="996">
        <v>49980</v>
      </c>
      <c r="K7036" s="996">
        <v>49980</v>
      </c>
      <c r="L7036" s="751" t="s">
        <v>1712</v>
      </c>
      <c r="M7036" s="997">
        <v>4</v>
      </c>
    </row>
    <row r="7037" spans="3:13" ht="15.6" customHeight="1">
      <c r="C7037" s="587">
        <v>198</v>
      </c>
      <c r="D7037" s="548" t="s">
        <v>2218</v>
      </c>
      <c r="E7037" s="993" t="s">
        <v>6459</v>
      </c>
      <c r="F7037" s="994" t="s">
        <v>6390</v>
      </c>
      <c r="G7037" s="994"/>
      <c r="H7037" s="993" t="s">
        <v>6460</v>
      </c>
      <c r="I7037" s="995" t="s">
        <v>5895</v>
      </c>
      <c r="J7037" s="996">
        <v>49980</v>
      </c>
      <c r="K7037" s="996">
        <v>49980</v>
      </c>
      <c r="L7037" s="751" t="s">
        <v>1712</v>
      </c>
      <c r="M7037" s="997">
        <v>4</v>
      </c>
    </row>
    <row r="7038" spans="3:13" ht="15.6" customHeight="1">
      <c r="C7038" s="587">
        <v>199</v>
      </c>
      <c r="D7038" s="548" t="s">
        <v>2218</v>
      </c>
      <c r="E7038" s="993" t="s">
        <v>6461</v>
      </c>
      <c r="F7038" s="994" t="s">
        <v>6390</v>
      </c>
      <c r="G7038" s="994"/>
      <c r="H7038" s="993" t="s">
        <v>6462</v>
      </c>
      <c r="I7038" s="995" t="s">
        <v>5895</v>
      </c>
      <c r="J7038" s="996">
        <v>49980</v>
      </c>
      <c r="K7038" s="996">
        <v>49980</v>
      </c>
      <c r="L7038" s="751" t="s">
        <v>1712</v>
      </c>
      <c r="M7038" s="997">
        <v>4</v>
      </c>
    </row>
    <row r="7039" spans="3:13" ht="15.6" customHeight="1">
      <c r="C7039" s="587">
        <v>200</v>
      </c>
      <c r="D7039" s="548" t="s">
        <v>2218</v>
      </c>
      <c r="E7039" s="993" t="s">
        <v>6463</v>
      </c>
      <c r="F7039" s="994" t="s">
        <v>6390</v>
      </c>
      <c r="G7039" s="994"/>
      <c r="H7039" s="993" t="s">
        <v>6464</v>
      </c>
      <c r="I7039" s="995" t="s">
        <v>5895</v>
      </c>
      <c r="J7039" s="996">
        <v>49980</v>
      </c>
      <c r="K7039" s="996">
        <v>49980</v>
      </c>
      <c r="L7039" s="751" t="s">
        <v>1712</v>
      </c>
      <c r="M7039" s="997">
        <v>4</v>
      </c>
    </row>
    <row r="7040" spans="3:13" ht="15.6" customHeight="1">
      <c r="C7040" s="587">
        <v>201</v>
      </c>
      <c r="D7040" s="548" t="s">
        <v>2218</v>
      </c>
      <c r="E7040" s="993" t="s">
        <v>6465</v>
      </c>
      <c r="F7040" s="994" t="s">
        <v>6390</v>
      </c>
      <c r="G7040" s="994"/>
      <c r="H7040" s="993" t="s">
        <v>6466</v>
      </c>
      <c r="I7040" s="995" t="s">
        <v>5895</v>
      </c>
      <c r="J7040" s="996">
        <v>49980</v>
      </c>
      <c r="K7040" s="996">
        <v>49980</v>
      </c>
      <c r="L7040" s="751" t="s">
        <v>1712</v>
      </c>
      <c r="M7040" s="997">
        <v>4</v>
      </c>
    </row>
    <row r="7041" spans="3:13" ht="15.6" customHeight="1">
      <c r="C7041" s="587">
        <v>202</v>
      </c>
      <c r="D7041" s="548" t="s">
        <v>2218</v>
      </c>
      <c r="E7041" s="993" t="s">
        <v>6467</v>
      </c>
      <c r="F7041" s="994" t="s">
        <v>6390</v>
      </c>
      <c r="G7041" s="994"/>
      <c r="H7041" s="993" t="s">
        <v>6468</v>
      </c>
      <c r="I7041" s="995" t="s">
        <v>5895</v>
      </c>
      <c r="J7041" s="996">
        <v>49980</v>
      </c>
      <c r="K7041" s="996">
        <v>49980</v>
      </c>
      <c r="L7041" s="751" t="s">
        <v>1712</v>
      </c>
      <c r="M7041" s="997">
        <v>4</v>
      </c>
    </row>
    <row r="7042" spans="3:13" ht="15.6" customHeight="1">
      <c r="C7042" s="587">
        <v>203</v>
      </c>
      <c r="D7042" s="548" t="s">
        <v>2218</v>
      </c>
      <c r="E7042" s="993" t="s">
        <v>6469</v>
      </c>
      <c r="F7042" s="994" t="s">
        <v>6390</v>
      </c>
      <c r="G7042" s="994"/>
      <c r="H7042" s="993" t="s">
        <v>6470</v>
      </c>
      <c r="I7042" s="995" t="s">
        <v>5895</v>
      </c>
      <c r="J7042" s="996">
        <v>49980</v>
      </c>
      <c r="K7042" s="996">
        <v>49980</v>
      </c>
      <c r="L7042" s="751" t="s">
        <v>1712</v>
      </c>
      <c r="M7042" s="997">
        <v>4</v>
      </c>
    </row>
    <row r="7043" spans="3:13" ht="15.6" customHeight="1">
      <c r="C7043" s="587">
        <v>204</v>
      </c>
      <c r="D7043" s="548" t="s">
        <v>2218</v>
      </c>
      <c r="E7043" s="993" t="s">
        <v>6471</v>
      </c>
      <c r="F7043" s="994" t="s">
        <v>6390</v>
      </c>
      <c r="G7043" s="994"/>
      <c r="H7043" s="993" t="s">
        <v>6472</v>
      </c>
      <c r="I7043" s="995" t="s">
        <v>5895</v>
      </c>
      <c r="J7043" s="996">
        <v>49980</v>
      </c>
      <c r="K7043" s="996">
        <v>49980</v>
      </c>
      <c r="L7043" s="751" t="s">
        <v>1712</v>
      </c>
      <c r="M7043" s="997">
        <v>4</v>
      </c>
    </row>
    <row r="7044" spans="3:13" ht="15.6" customHeight="1">
      <c r="C7044" s="587">
        <v>205</v>
      </c>
      <c r="D7044" s="548" t="s">
        <v>2218</v>
      </c>
      <c r="E7044" s="993" t="s">
        <v>6473</v>
      </c>
      <c r="F7044" s="994" t="s">
        <v>6390</v>
      </c>
      <c r="G7044" s="994"/>
      <c r="H7044" s="993" t="s">
        <v>6474</v>
      </c>
      <c r="I7044" s="995" t="s">
        <v>5895</v>
      </c>
      <c r="J7044" s="996">
        <v>49980</v>
      </c>
      <c r="K7044" s="996">
        <v>49980</v>
      </c>
      <c r="L7044" s="751" t="s">
        <v>1712</v>
      </c>
      <c r="M7044" s="997">
        <v>4</v>
      </c>
    </row>
    <row r="7045" spans="3:13" ht="15.6" customHeight="1">
      <c r="C7045" s="587">
        <v>206</v>
      </c>
      <c r="D7045" s="548" t="s">
        <v>2218</v>
      </c>
      <c r="E7045" s="993" t="s">
        <v>6475</v>
      </c>
      <c r="F7045" s="994" t="s">
        <v>6390</v>
      </c>
      <c r="G7045" s="994"/>
      <c r="H7045" s="993" t="s">
        <v>6476</v>
      </c>
      <c r="I7045" s="995" t="s">
        <v>5895</v>
      </c>
      <c r="J7045" s="996">
        <v>49980</v>
      </c>
      <c r="K7045" s="996">
        <v>49980</v>
      </c>
      <c r="L7045" s="751" t="s">
        <v>1712</v>
      </c>
      <c r="M7045" s="997">
        <v>4</v>
      </c>
    </row>
    <row r="7046" spans="3:13" ht="15.6" customHeight="1">
      <c r="C7046" s="587">
        <v>207</v>
      </c>
      <c r="D7046" s="548" t="s">
        <v>2218</v>
      </c>
      <c r="E7046" s="993" t="s">
        <v>6477</v>
      </c>
      <c r="F7046" s="994" t="s">
        <v>6390</v>
      </c>
      <c r="G7046" s="994"/>
      <c r="H7046" s="993" t="s">
        <v>6478</v>
      </c>
      <c r="I7046" s="995" t="s">
        <v>5895</v>
      </c>
      <c r="J7046" s="996">
        <v>49980</v>
      </c>
      <c r="K7046" s="996">
        <v>49980</v>
      </c>
      <c r="L7046" s="751" t="s">
        <v>1712</v>
      </c>
      <c r="M7046" s="997">
        <v>4</v>
      </c>
    </row>
    <row r="7047" spans="3:13" ht="15.6" customHeight="1">
      <c r="C7047" s="587">
        <v>208</v>
      </c>
      <c r="D7047" s="548" t="s">
        <v>2218</v>
      </c>
      <c r="E7047" s="993" t="s">
        <v>6479</v>
      </c>
      <c r="F7047" s="994" t="s">
        <v>6390</v>
      </c>
      <c r="G7047" s="994"/>
      <c r="H7047" s="993" t="s">
        <v>6480</v>
      </c>
      <c r="I7047" s="995" t="s">
        <v>5895</v>
      </c>
      <c r="J7047" s="996">
        <v>49980</v>
      </c>
      <c r="K7047" s="996">
        <v>49980</v>
      </c>
      <c r="L7047" s="751" t="s">
        <v>1712</v>
      </c>
      <c r="M7047" s="997">
        <v>4</v>
      </c>
    </row>
    <row r="7048" spans="3:13" ht="15.6" customHeight="1">
      <c r="C7048" s="587">
        <v>209</v>
      </c>
      <c r="D7048" s="548" t="s">
        <v>2218</v>
      </c>
      <c r="E7048" s="993" t="s">
        <v>6481</v>
      </c>
      <c r="F7048" s="994" t="s">
        <v>6390</v>
      </c>
      <c r="G7048" s="994"/>
      <c r="H7048" s="993" t="s">
        <v>6482</v>
      </c>
      <c r="I7048" s="995" t="s">
        <v>5895</v>
      </c>
      <c r="J7048" s="996">
        <v>49980</v>
      </c>
      <c r="K7048" s="996">
        <v>49980</v>
      </c>
      <c r="L7048" s="751" t="s">
        <v>1712</v>
      </c>
      <c r="M7048" s="997">
        <v>4</v>
      </c>
    </row>
    <row r="7049" spans="3:13" ht="15.6" customHeight="1">
      <c r="C7049" s="587">
        <v>210</v>
      </c>
      <c r="D7049" s="548" t="s">
        <v>2218</v>
      </c>
      <c r="E7049" s="993" t="s">
        <v>6483</v>
      </c>
      <c r="F7049" s="994" t="s">
        <v>6390</v>
      </c>
      <c r="G7049" s="994"/>
      <c r="H7049" s="993" t="s">
        <v>6484</v>
      </c>
      <c r="I7049" s="995" t="s">
        <v>5895</v>
      </c>
      <c r="J7049" s="996">
        <v>49980</v>
      </c>
      <c r="K7049" s="996">
        <v>49980</v>
      </c>
      <c r="L7049" s="751" t="s">
        <v>1712</v>
      </c>
      <c r="M7049" s="997">
        <v>4</v>
      </c>
    </row>
    <row r="7050" spans="3:13" ht="15.6" customHeight="1">
      <c r="C7050" s="587">
        <v>211</v>
      </c>
      <c r="D7050" s="548" t="s">
        <v>2218</v>
      </c>
      <c r="E7050" s="993" t="s">
        <v>6485</v>
      </c>
      <c r="F7050" s="994" t="s">
        <v>6390</v>
      </c>
      <c r="G7050" s="994"/>
      <c r="H7050" s="993" t="s">
        <v>6486</v>
      </c>
      <c r="I7050" s="995" t="s">
        <v>5895</v>
      </c>
      <c r="J7050" s="996">
        <v>49980</v>
      </c>
      <c r="K7050" s="996">
        <v>49980</v>
      </c>
      <c r="L7050" s="751" t="s">
        <v>1712</v>
      </c>
      <c r="M7050" s="997">
        <v>4</v>
      </c>
    </row>
    <row r="7051" spans="3:13" ht="15.6" customHeight="1">
      <c r="C7051" s="587">
        <v>212</v>
      </c>
      <c r="D7051" s="548" t="s">
        <v>2218</v>
      </c>
      <c r="E7051" s="993" t="s">
        <v>6487</v>
      </c>
      <c r="F7051" s="994" t="s">
        <v>6390</v>
      </c>
      <c r="G7051" s="994"/>
      <c r="H7051" s="993" t="s">
        <v>6488</v>
      </c>
      <c r="I7051" s="995" t="s">
        <v>5895</v>
      </c>
      <c r="J7051" s="996">
        <v>49980</v>
      </c>
      <c r="K7051" s="996">
        <v>49980</v>
      </c>
      <c r="L7051" s="751" t="s">
        <v>1712</v>
      </c>
      <c r="M7051" s="997">
        <v>4</v>
      </c>
    </row>
    <row r="7052" spans="3:13" ht="15.6" customHeight="1">
      <c r="C7052" s="587">
        <v>213</v>
      </c>
      <c r="D7052" s="548" t="s">
        <v>2218</v>
      </c>
      <c r="E7052" s="993" t="s">
        <v>6489</v>
      </c>
      <c r="F7052" s="994" t="s">
        <v>6390</v>
      </c>
      <c r="G7052" s="994"/>
      <c r="H7052" s="993" t="s">
        <v>6490</v>
      </c>
      <c r="I7052" s="995" t="s">
        <v>5895</v>
      </c>
      <c r="J7052" s="996">
        <v>49980</v>
      </c>
      <c r="K7052" s="996">
        <v>49980</v>
      </c>
      <c r="L7052" s="751" t="s">
        <v>1712</v>
      </c>
      <c r="M7052" s="997">
        <v>4</v>
      </c>
    </row>
    <row r="7053" spans="3:13" ht="15.6" customHeight="1">
      <c r="C7053" s="587">
        <v>214</v>
      </c>
      <c r="D7053" s="548" t="s">
        <v>2218</v>
      </c>
      <c r="E7053" s="993" t="s">
        <v>6491</v>
      </c>
      <c r="F7053" s="994" t="s">
        <v>6390</v>
      </c>
      <c r="G7053" s="994"/>
      <c r="H7053" s="993" t="s">
        <v>6492</v>
      </c>
      <c r="I7053" s="995" t="s">
        <v>5895</v>
      </c>
      <c r="J7053" s="996">
        <v>49980</v>
      </c>
      <c r="K7053" s="996">
        <v>49980</v>
      </c>
      <c r="L7053" s="751" t="s">
        <v>1712</v>
      </c>
      <c r="M7053" s="997">
        <v>4</v>
      </c>
    </row>
    <row r="7054" spans="3:13" ht="15.6" customHeight="1">
      <c r="C7054" s="587">
        <v>215</v>
      </c>
      <c r="D7054" s="548" t="s">
        <v>2218</v>
      </c>
      <c r="E7054" s="993" t="s">
        <v>6493</v>
      </c>
      <c r="F7054" s="994" t="s">
        <v>6390</v>
      </c>
      <c r="G7054" s="994"/>
      <c r="H7054" s="993" t="s">
        <v>6494</v>
      </c>
      <c r="I7054" s="995" t="s">
        <v>5895</v>
      </c>
      <c r="J7054" s="996">
        <v>49980</v>
      </c>
      <c r="K7054" s="996">
        <v>49980</v>
      </c>
      <c r="L7054" s="751" t="s">
        <v>1712</v>
      </c>
      <c r="M7054" s="997">
        <v>4</v>
      </c>
    </row>
    <row r="7055" spans="3:13" ht="15.6" customHeight="1">
      <c r="C7055" s="587">
        <v>216</v>
      </c>
      <c r="D7055" s="548" t="s">
        <v>2218</v>
      </c>
      <c r="E7055" s="993" t="s">
        <v>6495</v>
      </c>
      <c r="F7055" s="994" t="s">
        <v>6390</v>
      </c>
      <c r="G7055" s="994"/>
      <c r="H7055" s="993" t="s">
        <v>6496</v>
      </c>
      <c r="I7055" s="995" t="s">
        <v>5895</v>
      </c>
      <c r="J7055" s="996">
        <v>49980</v>
      </c>
      <c r="K7055" s="996">
        <v>49980</v>
      </c>
      <c r="L7055" s="751" t="s">
        <v>1712</v>
      </c>
      <c r="M7055" s="997">
        <v>4</v>
      </c>
    </row>
    <row r="7056" spans="3:13" ht="15.6" customHeight="1">
      <c r="C7056" s="587">
        <v>217</v>
      </c>
      <c r="D7056" s="548" t="s">
        <v>2218</v>
      </c>
      <c r="E7056" s="993" t="s">
        <v>6497</v>
      </c>
      <c r="F7056" s="994" t="s">
        <v>6390</v>
      </c>
      <c r="G7056" s="994"/>
      <c r="H7056" s="993" t="s">
        <v>6498</v>
      </c>
      <c r="I7056" s="995" t="s">
        <v>5895</v>
      </c>
      <c r="J7056" s="996">
        <v>49980</v>
      </c>
      <c r="K7056" s="996">
        <v>49980</v>
      </c>
      <c r="L7056" s="751" t="s">
        <v>1712</v>
      </c>
      <c r="M7056" s="997">
        <v>4</v>
      </c>
    </row>
    <row r="7057" spans="3:13" ht="15.6" customHeight="1">
      <c r="C7057" s="587">
        <v>218</v>
      </c>
      <c r="D7057" s="548" t="s">
        <v>2218</v>
      </c>
      <c r="E7057" s="993" t="s">
        <v>6499</v>
      </c>
      <c r="F7057" s="994" t="s">
        <v>6390</v>
      </c>
      <c r="G7057" s="994"/>
      <c r="H7057" s="993" t="s">
        <v>6500</v>
      </c>
      <c r="I7057" s="995" t="s">
        <v>5895</v>
      </c>
      <c r="J7057" s="996">
        <v>49980</v>
      </c>
      <c r="K7057" s="996">
        <v>49980</v>
      </c>
      <c r="L7057" s="751" t="s">
        <v>1712</v>
      </c>
      <c r="M7057" s="997">
        <v>4</v>
      </c>
    </row>
    <row r="7058" spans="3:13" ht="15.6" customHeight="1">
      <c r="C7058" s="587">
        <v>219</v>
      </c>
      <c r="D7058" s="548" t="s">
        <v>2218</v>
      </c>
      <c r="E7058" s="993" t="s">
        <v>6501</v>
      </c>
      <c r="F7058" s="994" t="s">
        <v>6390</v>
      </c>
      <c r="G7058" s="994"/>
      <c r="H7058" s="993" t="s">
        <v>6502</v>
      </c>
      <c r="I7058" s="995" t="s">
        <v>5895</v>
      </c>
      <c r="J7058" s="996">
        <v>49980</v>
      </c>
      <c r="K7058" s="996">
        <v>49980</v>
      </c>
      <c r="L7058" s="751" t="s">
        <v>1712</v>
      </c>
      <c r="M7058" s="997">
        <v>4</v>
      </c>
    </row>
    <row r="7059" spans="3:13" ht="15.6" customHeight="1">
      <c r="C7059" s="587">
        <v>220</v>
      </c>
      <c r="D7059" s="548" t="s">
        <v>2218</v>
      </c>
      <c r="E7059" s="993" t="s">
        <v>6503</v>
      </c>
      <c r="F7059" s="994" t="s">
        <v>6390</v>
      </c>
      <c r="G7059" s="994"/>
      <c r="H7059" s="993" t="s">
        <v>6504</v>
      </c>
      <c r="I7059" s="995" t="s">
        <v>5895</v>
      </c>
      <c r="J7059" s="996">
        <v>49980</v>
      </c>
      <c r="K7059" s="996">
        <v>49980</v>
      </c>
      <c r="L7059" s="751" t="s">
        <v>1712</v>
      </c>
      <c r="M7059" s="997">
        <v>4</v>
      </c>
    </row>
    <row r="7060" spans="3:13" ht="15.6" customHeight="1">
      <c r="C7060" s="587">
        <v>221</v>
      </c>
      <c r="D7060" s="548" t="s">
        <v>2218</v>
      </c>
      <c r="E7060" s="993" t="s">
        <v>6505</v>
      </c>
      <c r="F7060" s="994" t="s">
        <v>6390</v>
      </c>
      <c r="G7060" s="994"/>
      <c r="H7060" s="993" t="s">
        <v>6506</v>
      </c>
      <c r="I7060" s="995" t="s">
        <v>5895</v>
      </c>
      <c r="J7060" s="996">
        <v>49980</v>
      </c>
      <c r="K7060" s="996">
        <v>49980</v>
      </c>
      <c r="L7060" s="751" t="s">
        <v>1712</v>
      </c>
      <c r="M7060" s="997">
        <v>4</v>
      </c>
    </row>
    <row r="7061" spans="3:13" ht="15.6" customHeight="1">
      <c r="C7061" s="587">
        <v>222</v>
      </c>
      <c r="D7061" s="548" t="s">
        <v>2218</v>
      </c>
      <c r="E7061" s="993" t="s">
        <v>6507</v>
      </c>
      <c r="F7061" s="994" t="s">
        <v>6390</v>
      </c>
      <c r="G7061" s="994"/>
      <c r="H7061" s="993" t="s">
        <v>6508</v>
      </c>
      <c r="I7061" s="995" t="s">
        <v>5895</v>
      </c>
      <c r="J7061" s="996">
        <v>49980</v>
      </c>
      <c r="K7061" s="996">
        <v>49980</v>
      </c>
      <c r="L7061" s="751" t="s">
        <v>1712</v>
      </c>
      <c r="M7061" s="997">
        <v>4</v>
      </c>
    </row>
    <row r="7062" spans="3:13" ht="15.6" customHeight="1">
      <c r="C7062" s="587">
        <v>223</v>
      </c>
      <c r="D7062" s="548" t="s">
        <v>2218</v>
      </c>
      <c r="E7062" s="993" t="s">
        <v>6509</v>
      </c>
      <c r="F7062" s="994" t="s">
        <v>6390</v>
      </c>
      <c r="G7062" s="994"/>
      <c r="H7062" s="993" t="s">
        <v>6510</v>
      </c>
      <c r="I7062" s="995" t="s">
        <v>5895</v>
      </c>
      <c r="J7062" s="996">
        <v>49980</v>
      </c>
      <c r="K7062" s="996">
        <v>49980</v>
      </c>
      <c r="L7062" s="751" t="s">
        <v>1712</v>
      </c>
      <c r="M7062" s="997">
        <v>4</v>
      </c>
    </row>
    <row r="7063" spans="3:13" ht="15.6" customHeight="1">
      <c r="C7063" s="587">
        <v>224</v>
      </c>
      <c r="D7063" s="548" t="s">
        <v>2218</v>
      </c>
      <c r="E7063" s="993" t="s">
        <v>6511</v>
      </c>
      <c r="F7063" s="994" t="s">
        <v>6390</v>
      </c>
      <c r="G7063" s="994"/>
      <c r="H7063" s="993" t="s">
        <v>6512</v>
      </c>
      <c r="I7063" s="995" t="s">
        <v>5895</v>
      </c>
      <c r="J7063" s="996">
        <v>49980</v>
      </c>
      <c r="K7063" s="996">
        <v>49980</v>
      </c>
      <c r="L7063" s="751" t="s">
        <v>1712</v>
      </c>
      <c r="M7063" s="997">
        <v>4</v>
      </c>
    </row>
    <row r="7064" spans="3:13" ht="15.6" customHeight="1">
      <c r="C7064" s="587">
        <v>225</v>
      </c>
      <c r="D7064" s="548" t="s">
        <v>2218</v>
      </c>
      <c r="E7064" s="993" t="s">
        <v>6513</v>
      </c>
      <c r="F7064" s="994" t="s">
        <v>6390</v>
      </c>
      <c r="G7064" s="994"/>
      <c r="H7064" s="993" t="s">
        <v>6514</v>
      </c>
      <c r="I7064" s="995" t="s">
        <v>5895</v>
      </c>
      <c r="J7064" s="996">
        <v>49980</v>
      </c>
      <c r="K7064" s="996">
        <v>49980</v>
      </c>
      <c r="L7064" s="751" t="s">
        <v>1712</v>
      </c>
      <c r="M7064" s="997">
        <v>4</v>
      </c>
    </row>
    <row r="7065" spans="3:13" ht="15.6" customHeight="1">
      <c r="C7065" s="587">
        <v>226</v>
      </c>
      <c r="D7065" s="548" t="s">
        <v>2218</v>
      </c>
      <c r="E7065" s="993" t="s">
        <v>6515</v>
      </c>
      <c r="F7065" s="994" t="s">
        <v>6390</v>
      </c>
      <c r="G7065" s="994"/>
      <c r="H7065" s="993" t="s">
        <v>6516</v>
      </c>
      <c r="I7065" s="995" t="s">
        <v>5895</v>
      </c>
      <c r="J7065" s="996">
        <v>49980</v>
      </c>
      <c r="K7065" s="996">
        <v>49980</v>
      </c>
      <c r="L7065" s="751" t="s">
        <v>1712</v>
      </c>
      <c r="M7065" s="997">
        <v>4</v>
      </c>
    </row>
    <row r="7066" spans="3:13" ht="15.6" customHeight="1">
      <c r="C7066" s="587">
        <v>227</v>
      </c>
      <c r="D7066" s="548" t="s">
        <v>2218</v>
      </c>
      <c r="E7066" s="993" t="s">
        <v>6517</v>
      </c>
      <c r="F7066" s="994" t="s">
        <v>6390</v>
      </c>
      <c r="G7066" s="994"/>
      <c r="H7066" s="993" t="s">
        <v>6518</v>
      </c>
      <c r="I7066" s="995" t="s">
        <v>5895</v>
      </c>
      <c r="J7066" s="996">
        <v>49980</v>
      </c>
      <c r="K7066" s="996">
        <v>49980</v>
      </c>
      <c r="L7066" s="751" t="s">
        <v>1712</v>
      </c>
      <c r="M7066" s="997">
        <v>4</v>
      </c>
    </row>
    <row r="7067" spans="3:13" ht="15.6" customHeight="1">
      <c r="C7067" s="587">
        <v>228</v>
      </c>
      <c r="D7067" s="548" t="s">
        <v>2218</v>
      </c>
      <c r="E7067" s="993" t="s">
        <v>6519</v>
      </c>
      <c r="F7067" s="994" t="s">
        <v>6390</v>
      </c>
      <c r="G7067" s="994"/>
      <c r="H7067" s="993" t="s">
        <v>6520</v>
      </c>
      <c r="I7067" s="995" t="s">
        <v>5895</v>
      </c>
      <c r="J7067" s="996">
        <v>49980</v>
      </c>
      <c r="K7067" s="996">
        <v>49980</v>
      </c>
      <c r="L7067" s="751" t="s">
        <v>1712</v>
      </c>
      <c r="M7067" s="997">
        <v>4</v>
      </c>
    </row>
    <row r="7068" spans="3:13" ht="15.6" customHeight="1">
      <c r="C7068" s="587">
        <v>229</v>
      </c>
      <c r="D7068" s="548" t="s">
        <v>2218</v>
      </c>
      <c r="E7068" s="993" t="s">
        <v>6521</v>
      </c>
      <c r="F7068" s="994" t="s">
        <v>6390</v>
      </c>
      <c r="G7068" s="994"/>
      <c r="H7068" s="993" t="s">
        <v>6522</v>
      </c>
      <c r="I7068" s="995" t="s">
        <v>5895</v>
      </c>
      <c r="J7068" s="996">
        <v>49980</v>
      </c>
      <c r="K7068" s="996">
        <v>49980</v>
      </c>
      <c r="L7068" s="751" t="s">
        <v>1712</v>
      </c>
      <c r="M7068" s="997">
        <v>4</v>
      </c>
    </row>
    <row r="7069" spans="3:13" ht="15.6" customHeight="1">
      <c r="C7069" s="587">
        <v>230</v>
      </c>
      <c r="D7069" s="548" t="s">
        <v>2218</v>
      </c>
      <c r="E7069" s="993" t="s">
        <v>6523</v>
      </c>
      <c r="F7069" s="994" t="s">
        <v>6390</v>
      </c>
      <c r="G7069" s="994"/>
      <c r="H7069" s="993" t="s">
        <v>6524</v>
      </c>
      <c r="I7069" s="995" t="s">
        <v>5895</v>
      </c>
      <c r="J7069" s="996">
        <v>49980</v>
      </c>
      <c r="K7069" s="996">
        <v>49980</v>
      </c>
      <c r="L7069" s="751" t="s">
        <v>1712</v>
      </c>
      <c r="M7069" s="997">
        <v>4</v>
      </c>
    </row>
    <row r="7070" spans="3:13" ht="15.6" customHeight="1">
      <c r="C7070" s="587">
        <v>231</v>
      </c>
      <c r="D7070" s="548" t="s">
        <v>2218</v>
      </c>
      <c r="E7070" s="993" t="s">
        <v>6525</v>
      </c>
      <c r="F7070" s="994" t="s">
        <v>6390</v>
      </c>
      <c r="G7070" s="994"/>
      <c r="H7070" s="993" t="s">
        <v>6526</v>
      </c>
      <c r="I7070" s="995" t="s">
        <v>5895</v>
      </c>
      <c r="J7070" s="996">
        <v>49980</v>
      </c>
      <c r="K7070" s="996">
        <v>49980</v>
      </c>
      <c r="L7070" s="751" t="s">
        <v>1712</v>
      </c>
      <c r="M7070" s="997">
        <v>4</v>
      </c>
    </row>
    <row r="7071" spans="3:13" ht="15.6" customHeight="1">
      <c r="C7071" s="587">
        <v>232</v>
      </c>
      <c r="D7071" s="548" t="s">
        <v>2218</v>
      </c>
      <c r="E7071" s="993" t="s">
        <v>6527</v>
      </c>
      <c r="F7071" s="994" t="s">
        <v>6390</v>
      </c>
      <c r="G7071" s="994"/>
      <c r="H7071" s="993" t="s">
        <v>6528</v>
      </c>
      <c r="I7071" s="995" t="s">
        <v>5895</v>
      </c>
      <c r="J7071" s="996">
        <v>49980</v>
      </c>
      <c r="K7071" s="996">
        <v>49980</v>
      </c>
      <c r="L7071" s="751" t="s">
        <v>1712</v>
      </c>
      <c r="M7071" s="997">
        <v>4</v>
      </c>
    </row>
    <row r="7072" spans="3:13" ht="15.6" customHeight="1">
      <c r="C7072" s="587">
        <v>233</v>
      </c>
      <c r="D7072" s="548" t="s">
        <v>2218</v>
      </c>
      <c r="E7072" s="993" t="s">
        <v>6529</v>
      </c>
      <c r="F7072" s="994" t="s">
        <v>6390</v>
      </c>
      <c r="G7072" s="994"/>
      <c r="H7072" s="993" t="s">
        <v>6530</v>
      </c>
      <c r="I7072" s="995" t="s">
        <v>5895</v>
      </c>
      <c r="J7072" s="996">
        <v>49980</v>
      </c>
      <c r="K7072" s="996">
        <v>49980</v>
      </c>
      <c r="L7072" s="751" t="s">
        <v>1712</v>
      </c>
      <c r="M7072" s="997">
        <v>4</v>
      </c>
    </row>
    <row r="7073" spans="3:13" ht="15.6" customHeight="1">
      <c r="C7073" s="587">
        <v>234</v>
      </c>
      <c r="D7073" s="548" t="s">
        <v>2218</v>
      </c>
      <c r="E7073" s="993" t="s">
        <v>6531</v>
      </c>
      <c r="F7073" s="994" t="s">
        <v>6390</v>
      </c>
      <c r="G7073" s="994"/>
      <c r="H7073" s="993" t="s">
        <v>6532</v>
      </c>
      <c r="I7073" s="995" t="s">
        <v>5895</v>
      </c>
      <c r="J7073" s="996">
        <v>49980</v>
      </c>
      <c r="K7073" s="996">
        <v>49980</v>
      </c>
      <c r="L7073" s="751" t="s">
        <v>1712</v>
      </c>
      <c r="M7073" s="997">
        <v>4</v>
      </c>
    </row>
    <row r="7074" spans="3:13" ht="15.6" customHeight="1">
      <c r="C7074" s="587">
        <v>235</v>
      </c>
      <c r="D7074" s="548" t="s">
        <v>2218</v>
      </c>
      <c r="E7074" s="993" t="s">
        <v>6533</v>
      </c>
      <c r="F7074" s="994" t="s">
        <v>6390</v>
      </c>
      <c r="G7074" s="994"/>
      <c r="H7074" s="993" t="s">
        <v>6534</v>
      </c>
      <c r="I7074" s="995" t="s">
        <v>5895</v>
      </c>
      <c r="J7074" s="996">
        <v>49980</v>
      </c>
      <c r="K7074" s="996">
        <v>49980</v>
      </c>
      <c r="L7074" s="751" t="s">
        <v>1712</v>
      </c>
      <c r="M7074" s="997">
        <v>4</v>
      </c>
    </row>
    <row r="7075" spans="3:13" ht="15.6" customHeight="1">
      <c r="C7075" s="587">
        <v>236</v>
      </c>
      <c r="D7075" s="548" t="s">
        <v>2218</v>
      </c>
      <c r="E7075" s="993" t="s">
        <v>6535</v>
      </c>
      <c r="F7075" s="994" t="s">
        <v>6390</v>
      </c>
      <c r="G7075" s="994"/>
      <c r="H7075" s="993" t="s">
        <v>6536</v>
      </c>
      <c r="I7075" s="995" t="s">
        <v>5895</v>
      </c>
      <c r="J7075" s="996">
        <v>49980</v>
      </c>
      <c r="K7075" s="996">
        <v>49980</v>
      </c>
      <c r="L7075" s="751" t="s">
        <v>1712</v>
      </c>
      <c r="M7075" s="997">
        <v>4</v>
      </c>
    </row>
    <row r="7076" spans="3:13" ht="15.6" customHeight="1">
      <c r="C7076" s="587">
        <v>237</v>
      </c>
      <c r="D7076" s="548" t="s">
        <v>2218</v>
      </c>
      <c r="E7076" s="993" t="s">
        <v>6537</v>
      </c>
      <c r="F7076" s="994" t="s">
        <v>6390</v>
      </c>
      <c r="G7076" s="994"/>
      <c r="H7076" s="993" t="s">
        <v>6538</v>
      </c>
      <c r="I7076" s="995" t="s">
        <v>5895</v>
      </c>
      <c r="J7076" s="996">
        <v>49980</v>
      </c>
      <c r="K7076" s="996">
        <v>49980</v>
      </c>
      <c r="L7076" s="751" t="s">
        <v>1712</v>
      </c>
      <c r="M7076" s="997">
        <v>4</v>
      </c>
    </row>
    <row r="7077" spans="3:13" ht="15.6" customHeight="1">
      <c r="C7077" s="587">
        <v>238</v>
      </c>
      <c r="D7077" s="548" t="s">
        <v>2218</v>
      </c>
      <c r="E7077" s="993" t="s">
        <v>6539</v>
      </c>
      <c r="F7077" s="994" t="s">
        <v>6390</v>
      </c>
      <c r="G7077" s="994"/>
      <c r="H7077" s="993" t="s">
        <v>6540</v>
      </c>
      <c r="I7077" s="995" t="s">
        <v>5895</v>
      </c>
      <c r="J7077" s="996">
        <v>49980</v>
      </c>
      <c r="K7077" s="996">
        <v>49980</v>
      </c>
      <c r="L7077" s="751" t="s">
        <v>1712</v>
      </c>
      <c r="M7077" s="997">
        <v>4</v>
      </c>
    </row>
    <row r="7078" spans="3:13" ht="15.6" customHeight="1">
      <c r="C7078" s="587">
        <v>239</v>
      </c>
      <c r="D7078" s="548" t="s">
        <v>2218</v>
      </c>
      <c r="E7078" s="993" t="s">
        <v>6541</v>
      </c>
      <c r="F7078" s="994" t="s">
        <v>6390</v>
      </c>
      <c r="G7078" s="994"/>
      <c r="H7078" s="993" t="s">
        <v>6542</v>
      </c>
      <c r="I7078" s="995" t="s">
        <v>5895</v>
      </c>
      <c r="J7078" s="996">
        <v>49980</v>
      </c>
      <c r="K7078" s="996">
        <v>49980</v>
      </c>
      <c r="L7078" s="751" t="s">
        <v>1712</v>
      </c>
      <c r="M7078" s="997">
        <v>4</v>
      </c>
    </row>
    <row r="7079" spans="3:13" customFormat="1" ht="15.6" hidden="1" customHeight="1">
      <c r="C7079" s="547">
        <v>1</v>
      </c>
      <c r="D7079" s="547" t="s">
        <v>2255</v>
      </c>
      <c r="E7079" s="748" t="s">
        <v>6543</v>
      </c>
      <c r="F7079" s="755" t="s">
        <v>6544</v>
      </c>
      <c r="G7079" s="755"/>
      <c r="H7079" s="748" t="s">
        <v>6545</v>
      </c>
      <c r="I7079" s="749" t="s">
        <v>3924</v>
      </c>
      <c r="J7079" s="750">
        <v>188356.14</v>
      </c>
      <c r="K7079" s="750">
        <v>188356.14</v>
      </c>
      <c r="L7079" s="751" t="s">
        <v>6546</v>
      </c>
      <c r="M7079" s="752">
        <v>15</v>
      </c>
    </row>
    <row r="7080" spans="3:13" customFormat="1" ht="15.6" hidden="1" customHeight="1">
      <c r="C7080" s="547">
        <v>2</v>
      </c>
      <c r="D7080" s="547" t="s">
        <v>2255</v>
      </c>
      <c r="E7080" s="748" t="s">
        <v>6547</v>
      </c>
      <c r="F7080" s="1636" t="s">
        <v>6548</v>
      </c>
      <c r="G7080" s="1637"/>
      <c r="H7080" s="748" t="s">
        <v>6549</v>
      </c>
      <c r="I7080" s="749" t="s">
        <v>3924</v>
      </c>
      <c r="J7080" s="750">
        <v>313200</v>
      </c>
      <c r="K7080" s="750">
        <v>313200</v>
      </c>
      <c r="L7080" s="751" t="s">
        <v>6546</v>
      </c>
      <c r="M7080" s="752">
        <v>10</v>
      </c>
    </row>
    <row r="7081" spans="3:13" customFormat="1" ht="15.6" hidden="1" customHeight="1">
      <c r="C7081" s="547">
        <v>3</v>
      </c>
      <c r="D7081" s="547" t="s">
        <v>2255</v>
      </c>
      <c r="E7081" s="748" t="s">
        <v>6550</v>
      </c>
      <c r="F7081" s="1636" t="s">
        <v>6548</v>
      </c>
      <c r="G7081" s="1637"/>
      <c r="H7081" s="748" t="s">
        <v>6551</v>
      </c>
      <c r="I7081" s="749" t="s">
        <v>3924</v>
      </c>
      <c r="J7081" s="750">
        <v>313200</v>
      </c>
      <c r="K7081" s="750">
        <v>313200</v>
      </c>
      <c r="L7081" s="751" t="s">
        <v>6546</v>
      </c>
      <c r="M7081" s="752">
        <v>12</v>
      </c>
    </row>
    <row r="7082" spans="3:13" customFormat="1" ht="15.6" hidden="1" customHeight="1">
      <c r="C7082" s="547">
        <v>4</v>
      </c>
      <c r="D7082" s="547" t="s">
        <v>2255</v>
      </c>
      <c r="E7082" s="748" t="s">
        <v>6552</v>
      </c>
      <c r="F7082" s="1636" t="s">
        <v>6548</v>
      </c>
      <c r="G7082" s="1637"/>
      <c r="H7082" s="748" t="s">
        <v>6553</v>
      </c>
      <c r="I7082" s="749" t="s">
        <v>3924</v>
      </c>
      <c r="J7082" s="750">
        <v>313200</v>
      </c>
      <c r="K7082" s="750">
        <v>313200</v>
      </c>
      <c r="L7082" s="751" t="s">
        <v>6546</v>
      </c>
      <c r="M7082" s="752">
        <v>12</v>
      </c>
    </row>
    <row r="7083" spans="3:13" customFormat="1" ht="15.6" hidden="1" customHeight="1">
      <c r="C7083" s="547">
        <v>5</v>
      </c>
      <c r="D7083" s="547" t="s">
        <v>2255</v>
      </c>
      <c r="E7083" s="748" t="s">
        <v>6554</v>
      </c>
      <c r="F7083" s="1636" t="s">
        <v>6548</v>
      </c>
      <c r="G7083" s="1637"/>
      <c r="H7083" s="748" t="s">
        <v>6555</v>
      </c>
      <c r="I7083" s="749" t="s">
        <v>3924</v>
      </c>
      <c r="J7083" s="750">
        <v>313200</v>
      </c>
      <c r="K7083" s="750">
        <v>313200</v>
      </c>
      <c r="L7083" s="751" t="s">
        <v>6546</v>
      </c>
      <c r="M7083" s="752">
        <v>12</v>
      </c>
    </row>
    <row r="7084" spans="3:13" customFormat="1" ht="15.6" hidden="1" customHeight="1">
      <c r="C7084" s="547">
        <v>6</v>
      </c>
      <c r="D7084" s="547" t="s">
        <v>2255</v>
      </c>
      <c r="E7084" s="748" t="s">
        <v>6556</v>
      </c>
      <c r="F7084" s="1636" t="s">
        <v>6557</v>
      </c>
      <c r="G7084" s="1637"/>
      <c r="H7084" s="748" t="s">
        <v>6558</v>
      </c>
      <c r="I7084" s="749" t="s">
        <v>3924</v>
      </c>
      <c r="J7084" s="750">
        <v>860374</v>
      </c>
      <c r="K7084" s="750">
        <v>860374</v>
      </c>
      <c r="L7084" s="751" t="s">
        <v>6546</v>
      </c>
      <c r="M7084" s="752">
        <v>12</v>
      </c>
    </row>
    <row r="7085" spans="3:13" customFormat="1" ht="15.6" hidden="1" customHeight="1">
      <c r="C7085" s="547">
        <v>7</v>
      </c>
      <c r="D7085" s="547" t="s">
        <v>2255</v>
      </c>
      <c r="E7085" s="748" t="s">
        <v>6559</v>
      </c>
      <c r="F7085" s="1636" t="s">
        <v>6560</v>
      </c>
      <c r="G7085" s="1637"/>
      <c r="H7085" s="748" t="s">
        <v>6561</v>
      </c>
      <c r="I7085" s="749" t="s">
        <v>3924</v>
      </c>
      <c r="J7085" s="750">
        <v>321900</v>
      </c>
      <c r="K7085" s="750">
        <v>321900</v>
      </c>
      <c r="L7085" s="751" t="s">
        <v>6546</v>
      </c>
      <c r="M7085" s="752">
        <v>12</v>
      </c>
    </row>
    <row r="7086" spans="3:13" customFormat="1" ht="15.6" hidden="1" customHeight="1">
      <c r="C7086" s="547">
        <v>1</v>
      </c>
      <c r="D7086" s="547" t="s">
        <v>2255</v>
      </c>
      <c r="E7086" s="748" t="s">
        <v>6562</v>
      </c>
      <c r="F7086" s="1636" t="s">
        <v>6563</v>
      </c>
      <c r="G7086" s="1637"/>
      <c r="H7086" s="748" t="s">
        <v>6564</v>
      </c>
      <c r="I7086" s="749" t="s">
        <v>3924</v>
      </c>
      <c r="J7086" s="750">
        <v>210000</v>
      </c>
      <c r="K7086" s="750">
        <v>210000</v>
      </c>
      <c r="L7086" s="751" t="s">
        <v>6565</v>
      </c>
      <c r="M7086" s="752">
        <v>12</v>
      </c>
    </row>
    <row r="7087" spans="3:13" customFormat="1" ht="15.6" hidden="1" customHeight="1">
      <c r="C7087" s="547">
        <v>2</v>
      </c>
      <c r="D7087" s="547" t="s">
        <v>2255</v>
      </c>
      <c r="E7087" s="748" t="s">
        <v>6566</v>
      </c>
      <c r="F7087" s="1636" t="s">
        <v>6567</v>
      </c>
      <c r="G7087" s="1637"/>
      <c r="H7087" s="748" t="s">
        <v>6568</v>
      </c>
      <c r="I7087" s="749" t="s">
        <v>3924</v>
      </c>
      <c r="J7087" s="750">
        <v>248684.43</v>
      </c>
      <c r="K7087" s="750">
        <v>248684.43</v>
      </c>
      <c r="L7087" s="751" t="s">
        <v>6565</v>
      </c>
      <c r="M7087" s="752">
        <v>12</v>
      </c>
    </row>
    <row r="7088" spans="3:13" customFormat="1" ht="15.6" hidden="1" customHeight="1">
      <c r="C7088" s="547">
        <v>3</v>
      </c>
      <c r="D7088" s="547" t="s">
        <v>2255</v>
      </c>
      <c r="E7088" s="748" t="s">
        <v>6569</v>
      </c>
      <c r="F7088" s="755" t="s">
        <v>6570</v>
      </c>
      <c r="G7088" s="755"/>
      <c r="H7088" s="748" t="s">
        <v>6571</v>
      </c>
      <c r="I7088" s="749" t="s">
        <v>3924</v>
      </c>
      <c r="J7088" s="750">
        <v>159958.20000000001</v>
      </c>
      <c r="K7088" s="750">
        <v>159958.20000000001</v>
      </c>
      <c r="L7088" s="751" t="s">
        <v>6565</v>
      </c>
      <c r="M7088" s="752">
        <v>10</v>
      </c>
    </row>
    <row r="7089" spans="3:13" customFormat="1" ht="15.6" hidden="1" customHeight="1">
      <c r="C7089" s="547">
        <v>4</v>
      </c>
      <c r="D7089" s="547" t="s">
        <v>2254</v>
      </c>
      <c r="E7089" s="748" t="s">
        <v>6572</v>
      </c>
      <c r="F7089" s="755" t="s">
        <v>6296</v>
      </c>
      <c r="G7089" s="755"/>
      <c r="H7089" s="748" t="s">
        <v>6573</v>
      </c>
      <c r="I7089" s="749" t="s">
        <v>3924</v>
      </c>
      <c r="J7089" s="750">
        <v>144300.29</v>
      </c>
      <c r="K7089" s="750">
        <v>144300.29</v>
      </c>
      <c r="L7089" s="751" t="s">
        <v>6565</v>
      </c>
      <c r="M7089" s="752">
        <v>7</v>
      </c>
    </row>
    <row r="7090" spans="3:13" customFormat="1" ht="15.6" hidden="1" customHeight="1">
      <c r="C7090" s="547">
        <v>5</v>
      </c>
      <c r="D7090" s="547" t="s">
        <v>2254</v>
      </c>
      <c r="E7090" s="748" t="s">
        <v>6574</v>
      </c>
      <c r="F7090" s="755" t="s">
        <v>6296</v>
      </c>
      <c r="G7090" s="755"/>
      <c r="H7090" s="748" t="s">
        <v>6575</v>
      </c>
      <c r="I7090" s="749" t="s">
        <v>3924</v>
      </c>
      <c r="J7090" s="750">
        <v>144300.29</v>
      </c>
      <c r="K7090" s="750">
        <v>144300.29</v>
      </c>
      <c r="L7090" s="751" t="s">
        <v>6565</v>
      </c>
      <c r="M7090" s="752">
        <v>7</v>
      </c>
    </row>
    <row r="7091" spans="3:13" customFormat="1" ht="15.6" hidden="1" customHeight="1">
      <c r="C7091" s="547">
        <v>6</v>
      </c>
      <c r="D7091" s="547" t="s">
        <v>2254</v>
      </c>
      <c r="E7091" s="748" t="s">
        <v>6576</v>
      </c>
      <c r="F7091" s="755" t="s">
        <v>6296</v>
      </c>
      <c r="G7091" s="755"/>
      <c r="H7091" s="748" t="s">
        <v>6577</v>
      </c>
      <c r="I7091" s="749" t="s">
        <v>3924</v>
      </c>
      <c r="J7091" s="750">
        <v>144300.29</v>
      </c>
      <c r="K7091" s="750">
        <v>144300.29</v>
      </c>
      <c r="L7091" s="751" t="s">
        <v>6565</v>
      </c>
      <c r="M7091" s="752">
        <v>7</v>
      </c>
    </row>
    <row r="7092" spans="3:13" customFormat="1" ht="15.6" hidden="1" customHeight="1">
      <c r="C7092" s="547">
        <v>7</v>
      </c>
      <c r="D7092" s="547" t="s">
        <v>2254</v>
      </c>
      <c r="E7092" s="748" t="s">
        <v>6578</v>
      </c>
      <c r="F7092" s="755" t="s">
        <v>6291</v>
      </c>
      <c r="G7092" s="755"/>
      <c r="H7092" s="748" t="s">
        <v>6579</v>
      </c>
      <c r="I7092" s="749" t="s">
        <v>3924</v>
      </c>
      <c r="J7092" s="750">
        <v>307480.03999999998</v>
      </c>
      <c r="K7092" s="750">
        <v>307480.03999999998</v>
      </c>
      <c r="L7092" s="751" t="s">
        <v>6565</v>
      </c>
      <c r="M7092" s="752">
        <v>5</v>
      </c>
    </row>
    <row r="7093" spans="3:13" customFormat="1" ht="15.6" hidden="1" customHeight="1">
      <c r="C7093" s="547">
        <v>8</v>
      </c>
      <c r="D7093" s="547" t="s">
        <v>2254</v>
      </c>
      <c r="E7093" s="748" t="s">
        <v>6580</v>
      </c>
      <c r="F7093" s="755" t="s">
        <v>6291</v>
      </c>
      <c r="G7093" s="755"/>
      <c r="H7093" s="748" t="s">
        <v>6581</v>
      </c>
      <c r="I7093" s="749" t="s">
        <v>3924</v>
      </c>
      <c r="J7093" s="750">
        <v>307480.03999999998</v>
      </c>
      <c r="K7093" s="750">
        <v>307480.03999999998</v>
      </c>
      <c r="L7093" s="751" t="s">
        <v>6565</v>
      </c>
      <c r="M7093" s="752">
        <v>5</v>
      </c>
    </row>
    <row r="7094" spans="3:13" customFormat="1" ht="15.6" hidden="1" customHeight="1">
      <c r="C7094" s="547">
        <v>9</v>
      </c>
      <c r="D7094" s="547" t="s">
        <v>2254</v>
      </c>
      <c r="E7094" s="748" t="s">
        <v>6582</v>
      </c>
      <c r="F7094" s="1636" t="s">
        <v>6583</v>
      </c>
      <c r="G7094" s="1637"/>
      <c r="H7094" s="757" t="s">
        <v>6584</v>
      </c>
      <c r="I7094" s="749" t="s">
        <v>3924</v>
      </c>
      <c r="J7094" s="750">
        <v>870808</v>
      </c>
      <c r="K7094" s="750">
        <v>870808</v>
      </c>
      <c r="L7094" s="751" t="s">
        <v>6565</v>
      </c>
      <c r="M7094" s="752">
        <v>10</v>
      </c>
    </row>
    <row r="7095" spans="3:13" customFormat="1" ht="15.6" hidden="1" customHeight="1">
      <c r="C7095" s="547">
        <v>10</v>
      </c>
      <c r="D7095" s="547" t="s">
        <v>2254</v>
      </c>
      <c r="E7095" s="748" t="s">
        <v>6585</v>
      </c>
      <c r="F7095" s="1636" t="s">
        <v>6586</v>
      </c>
      <c r="G7095" s="1637"/>
      <c r="H7095" s="748" t="s">
        <v>6587</v>
      </c>
      <c r="I7095" s="749" t="s">
        <v>3924</v>
      </c>
      <c r="J7095" s="750">
        <v>1010048</v>
      </c>
      <c r="K7095" s="750">
        <v>1010048</v>
      </c>
      <c r="L7095" s="751" t="s">
        <v>6565</v>
      </c>
      <c r="M7095" s="752">
        <v>12</v>
      </c>
    </row>
    <row r="7096" spans="3:13" customFormat="1" ht="15.6" hidden="1" customHeight="1">
      <c r="C7096" s="547">
        <v>11</v>
      </c>
      <c r="D7096" s="547" t="s">
        <v>2254</v>
      </c>
      <c r="E7096" s="748" t="s">
        <v>6588</v>
      </c>
      <c r="F7096" s="1636" t="s">
        <v>2443</v>
      </c>
      <c r="G7096" s="1637"/>
      <c r="H7096" s="748" t="s">
        <v>6589</v>
      </c>
      <c r="I7096" s="749" t="s">
        <v>3924</v>
      </c>
      <c r="J7096" s="750">
        <v>309024</v>
      </c>
      <c r="K7096" s="750">
        <v>309024</v>
      </c>
      <c r="L7096" s="751" t="s">
        <v>6565</v>
      </c>
      <c r="M7096" s="752">
        <v>5</v>
      </c>
    </row>
    <row r="7097" spans="3:13" customFormat="1" ht="15.6" hidden="1" customHeight="1">
      <c r="C7097" s="547">
        <v>12</v>
      </c>
      <c r="D7097" s="547" t="s">
        <v>2254</v>
      </c>
      <c r="E7097" s="748" t="s">
        <v>6590</v>
      </c>
      <c r="F7097" s="1636" t="s">
        <v>2443</v>
      </c>
      <c r="G7097" s="1637"/>
      <c r="H7097" s="748" t="s">
        <v>6591</v>
      </c>
      <c r="I7097" s="749" t="s">
        <v>3924</v>
      </c>
      <c r="J7097" s="750">
        <v>309024</v>
      </c>
      <c r="K7097" s="750">
        <v>309024</v>
      </c>
      <c r="L7097" s="751" t="s">
        <v>6565</v>
      </c>
      <c r="M7097" s="752">
        <v>5</v>
      </c>
    </row>
    <row r="7098" spans="3:13" customFormat="1" ht="15.6" hidden="1" customHeight="1">
      <c r="C7098" s="547">
        <v>13</v>
      </c>
      <c r="D7098" s="547" t="s">
        <v>2254</v>
      </c>
      <c r="E7098" s="748" t="s">
        <v>6592</v>
      </c>
      <c r="F7098" s="1636" t="s">
        <v>2443</v>
      </c>
      <c r="G7098" s="1637"/>
      <c r="H7098" s="748" t="s">
        <v>6593</v>
      </c>
      <c r="I7098" s="749" t="s">
        <v>3924</v>
      </c>
      <c r="J7098" s="750">
        <v>309024</v>
      </c>
      <c r="K7098" s="750">
        <v>309024</v>
      </c>
      <c r="L7098" s="751" t="s">
        <v>6565</v>
      </c>
      <c r="M7098" s="752">
        <v>5</v>
      </c>
    </row>
    <row r="7099" spans="3:13" customFormat="1" ht="15.6" hidden="1" customHeight="1">
      <c r="C7099" s="547">
        <v>14</v>
      </c>
      <c r="D7099" s="547" t="s">
        <v>2254</v>
      </c>
      <c r="E7099" s="748" t="s">
        <v>6594</v>
      </c>
      <c r="F7099" s="1636" t="s">
        <v>2443</v>
      </c>
      <c r="G7099" s="1637"/>
      <c r="H7099" s="748" t="s">
        <v>6595</v>
      </c>
      <c r="I7099" s="749" t="s">
        <v>3924</v>
      </c>
      <c r="J7099" s="750">
        <v>309024</v>
      </c>
      <c r="K7099" s="750">
        <v>309024</v>
      </c>
      <c r="L7099" s="751" t="s">
        <v>6565</v>
      </c>
      <c r="M7099" s="752">
        <v>5</v>
      </c>
    </row>
    <row r="7100" spans="3:13" customFormat="1" ht="15.6" hidden="1" customHeight="1">
      <c r="C7100" s="547">
        <v>15</v>
      </c>
      <c r="D7100" s="547" t="s">
        <v>2254</v>
      </c>
      <c r="E7100" s="748" t="s">
        <v>6596</v>
      </c>
      <c r="F7100" s="1636" t="s">
        <v>2443</v>
      </c>
      <c r="G7100" s="1637"/>
      <c r="H7100" s="748" t="s">
        <v>6597</v>
      </c>
      <c r="I7100" s="749" t="s">
        <v>3924</v>
      </c>
      <c r="J7100" s="750">
        <v>309024</v>
      </c>
      <c r="K7100" s="750">
        <v>309024</v>
      </c>
      <c r="L7100" s="751" t="s">
        <v>6565</v>
      </c>
      <c r="M7100" s="752">
        <v>5</v>
      </c>
    </row>
    <row r="7101" spans="3:13" customFormat="1" ht="15.6" hidden="1" customHeight="1">
      <c r="C7101" s="547">
        <v>16</v>
      </c>
      <c r="D7101" s="547" t="s">
        <v>2254</v>
      </c>
      <c r="E7101" s="748" t="s">
        <v>6598</v>
      </c>
      <c r="F7101" s="1636" t="s">
        <v>2443</v>
      </c>
      <c r="G7101" s="1637"/>
      <c r="H7101" s="748" t="s">
        <v>6599</v>
      </c>
      <c r="I7101" s="749" t="s">
        <v>3924</v>
      </c>
      <c r="J7101" s="750">
        <v>309024</v>
      </c>
      <c r="K7101" s="750">
        <v>309024</v>
      </c>
      <c r="L7101" s="751" t="s">
        <v>6565</v>
      </c>
      <c r="M7101" s="752">
        <v>5</v>
      </c>
    </row>
    <row r="7102" spans="3:13" customFormat="1" ht="15.6" hidden="1" customHeight="1">
      <c r="C7102" s="547">
        <v>17</v>
      </c>
      <c r="D7102" s="547" t="s">
        <v>2254</v>
      </c>
      <c r="E7102" s="748" t="s">
        <v>6600</v>
      </c>
      <c r="F7102" s="1636" t="s">
        <v>2443</v>
      </c>
      <c r="G7102" s="1637"/>
      <c r="H7102" s="748" t="s">
        <v>6601</v>
      </c>
      <c r="I7102" s="749" t="s">
        <v>3924</v>
      </c>
      <c r="J7102" s="750">
        <v>309024</v>
      </c>
      <c r="K7102" s="750">
        <v>309024</v>
      </c>
      <c r="L7102" s="751" t="s">
        <v>6565</v>
      </c>
      <c r="M7102" s="752">
        <v>5</v>
      </c>
    </row>
    <row r="7103" spans="3:13" customFormat="1" ht="15.6" hidden="1" customHeight="1">
      <c r="C7103" s="547">
        <v>18</v>
      </c>
      <c r="D7103" s="547" t="s">
        <v>2254</v>
      </c>
      <c r="E7103" s="748" t="s">
        <v>6602</v>
      </c>
      <c r="F7103" s="1636" t="s">
        <v>2443</v>
      </c>
      <c r="G7103" s="1637"/>
      <c r="H7103" s="748" t="s">
        <v>6603</v>
      </c>
      <c r="I7103" s="749" t="s">
        <v>3924</v>
      </c>
      <c r="J7103" s="750">
        <v>309024</v>
      </c>
      <c r="K7103" s="750">
        <v>309024</v>
      </c>
      <c r="L7103" s="751" t="s">
        <v>6565</v>
      </c>
      <c r="M7103" s="752">
        <v>5</v>
      </c>
    </row>
    <row r="7104" spans="3:13" customFormat="1" ht="15.6" hidden="1" customHeight="1">
      <c r="C7104" s="547">
        <v>19</v>
      </c>
      <c r="D7104" s="547" t="s">
        <v>2254</v>
      </c>
      <c r="E7104" s="748" t="s">
        <v>6604</v>
      </c>
      <c r="F7104" s="1636" t="s">
        <v>2443</v>
      </c>
      <c r="G7104" s="1637"/>
      <c r="H7104" s="748" t="s">
        <v>6605</v>
      </c>
      <c r="I7104" s="749" t="s">
        <v>3924</v>
      </c>
      <c r="J7104" s="750">
        <v>309024</v>
      </c>
      <c r="K7104" s="750">
        <v>309024</v>
      </c>
      <c r="L7104" s="751" t="s">
        <v>6565</v>
      </c>
      <c r="M7104" s="752">
        <v>5</v>
      </c>
    </row>
    <row r="7105" spans="3:13" customFormat="1" ht="15.6" hidden="1" customHeight="1">
      <c r="C7105" s="547">
        <v>20</v>
      </c>
      <c r="D7105" s="547" t="s">
        <v>2254</v>
      </c>
      <c r="E7105" s="748" t="s">
        <v>6606</v>
      </c>
      <c r="F7105" s="1636" t="s">
        <v>2443</v>
      </c>
      <c r="G7105" s="1637"/>
      <c r="H7105" s="748" t="s">
        <v>6607</v>
      </c>
      <c r="I7105" s="749" t="s">
        <v>3924</v>
      </c>
      <c r="J7105" s="750">
        <v>309024</v>
      </c>
      <c r="K7105" s="750">
        <v>309024</v>
      </c>
      <c r="L7105" s="751" t="s">
        <v>6565</v>
      </c>
      <c r="M7105" s="752">
        <v>5</v>
      </c>
    </row>
    <row r="7106" spans="3:13" customFormat="1" ht="15.6" hidden="1" customHeight="1">
      <c r="C7106" s="547">
        <v>21</v>
      </c>
      <c r="D7106" s="547" t="s">
        <v>2254</v>
      </c>
      <c r="E7106" s="748" t="s">
        <v>6608</v>
      </c>
      <c r="F7106" s="1636" t="s">
        <v>4643</v>
      </c>
      <c r="G7106" s="1637"/>
      <c r="H7106" s="748" t="s">
        <v>6609</v>
      </c>
      <c r="I7106" s="749" t="s">
        <v>3924</v>
      </c>
      <c r="J7106" s="750">
        <v>381268.8</v>
      </c>
      <c r="K7106" s="750">
        <v>381268.8</v>
      </c>
      <c r="L7106" s="751" t="s">
        <v>6565</v>
      </c>
      <c r="M7106" s="752">
        <v>5</v>
      </c>
    </row>
    <row r="7107" spans="3:13" customFormat="1" ht="15.6" hidden="1" customHeight="1">
      <c r="C7107" s="547">
        <v>22</v>
      </c>
      <c r="D7107" s="547" t="s">
        <v>2254</v>
      </c>
      <c r="E7107" s="748" t="s">
        <v>6610</v>
      </c>
      <c r="F7107" s="1636" t="s">
        <v>4643</v>
      </c>
      <c r="G7107" s="1637"/>
      <c r="H7107" s="748" t="s">
        <v>6611</v>
      </c>
      <c r="I7107" s="749" t="s">
        <v>3924</v>
      </c>
      <c r="J7107" s="750">
        <v>381268.8</v>
      </c>
      <c r="K7107" s="750">
        <v>381268.8</v>
      </c>
      <c r="L7107" s="751" t="s">
        <v>6565</v>
      </c>
      <c r="M7107" s="752">
        <v>5</v>
      </c>
    </row>
    <row r="7108" spans="3:13" customFormat="1" ht="15.6" hidden="1" customHeight="1">
      <c r="C7108" s="547">
        <v>23</v>
      </c>
      <c r="D7108" s="547" t="s">
        <v>2254</v>
      </c>
      <c r="E7108" s="748" t="s">
        <v>6612</v>
      </c>
      <c r="F7108" s="1636" t="s">
        <v>4614</v>
      </c>
      <c r="G7108" s="1637"/>
      <c r="H7108" s="748" t="s">
        <v>6613</v>
      </c>
      <c r="I7108" s="749" t="s">
        <v>3924</v>
      </c>
      <c r="J7108" s="750">
        <v>688925.16</v>
      </c>
      <c r="K7108" s="750">
        <v>688925.16</v>
      </c>
      <c r="L7108" s="751" t="s">
        <v>6565</v>
      </c>
      <c r="M7108" s="752">
        <v>5</v>
      </c>
    </row>
    <row r="7109" spans="3:13" customFormat="1" ht="15.6" hidden="1" customHeight="1">
      <c r="C7109" s="547">
        <v>24</v>
      </c>
      <c r="D7109" s="547" t="s">
        <v>2254</v>
      </c>
      <c r="E7109" s="748" t="s">
        <v>6614</v>
      </c>
      <c r="F7109" s="1636" t="s">
        <v>4614</v>
      </c>
      <c r="G7109" s="1637"/>
      <c r="H7109" s="748" t="s">
        <v>6615</v>
      </c>
      <c r="I7109" s="749" t="s">
        <v>3924</v>
      </c>
      <c r="J7109" s="750">
        <v>688925.16</v>
      </c>
      <c r="K7109" s="750">
        <v>688925.16</v>
      </c>
      <c r="L7109" s="751" t="s">
        <v>6565</v>
      </c>
      <c r="M7109" s="752">
        <v>5</v>
      </c>
    </row>
    <row r="7110" spans="3:13" customFormat="1" ht="15.6" hidden="1" customHeight="1">
      <c r="C7110" s="547">
        <v>25</v>
      </c>
      <c r="D7110" s="547" t="s">
        <v>2254</v>
      </c>
      <c r="E7110" s="748" t="s">
        <v>6616</v>
      </c>
      <c r="F7110" s="1636" t="s">
        <v>4614</v>
      </c>
      <c r="G7110" s="1637"/>
      <c r="H7110" s="748" t="s">
        <v>6617</v>
      </c>
      <c r="I7110" s="749" t="s">
        <v>3924</v>
      </c>
      <c r="J7110" s="750">
        <v>688925.16</v>
      </c>
      <c r="K7110" s="750">
        <v>688925.16</v>
      </c>
      <c r="L7110" s="751" t="s">
        <v>6565</v>
      </c>
      <c r="M7110" s="752">
        <v>5</v>
      </c>
    </row>
    <row r="7111" spans="3:13" customFormat="1" ht="15.6" hidden="1" customHeight="1">
      <c r="C7111" s="547">
        <v>26</v>
      </c>
      <c r="D7111" s="547" t="s">
        <v>2254</v>
      </c>
      <c r="E7111" s="748" t="s">
        <v>6618</v>
      </c>
      <c r="F7111" s="1636" t="s">
        <v>4614</v>
      </c>
      <c r="G7111" s="1637"/>
      <c r="H7111" s="748" t="s">
        <v>6619</v>
      </c>
      <c r="I7111" s="749" t="s">
        <v>3924</v>
      </c>
      <c r="J7111" s="750">
        <v>688925.16</v>
      </c>
      <c r="K7111" s="750">
        <v>688925.16</v>
      </c>
      <c r="L7111" s="751" t="s">
        <v>6565</v>
      </c>
      <c r="M7111" s="752">
        <v>5</v>
      </c>
    </row>
    <row r="7112" spans="3:13" customFormat="1" ht="15.6" hidden="1" customHeight="1">
      <c r="C7112" s="547">
        <v>27</v>
      </c>
      <c r="D7112" s="547" t="s">
        <v>2254</v>
      </c>
      <c r="E7112" s="748" t="s">
        <v>6620</v>
      </c>
      <c r="F7112" s="1636" t="s">
        <v>4614</v>
      </c>
      <c r="G7112" s="1637"/>
      <c r="H7112" s="748" t="s">
        <v>6621</v>
      </c>
      <c r="I7112" s="749" t="s">
        <v>3924</v>
      </c>
      <c r="J7112" s="750">
        <v>688925.16</v>
      </c>
      <c r="K7112" s="750">
        <v>688925.16</v>
      </c>
      <c r="L7112" s="751" t="s">
        <v>6565</v>
      </c>
      <c r="M7112" s="752">
        <v>5</v>
      </c>
    </row>
    <row r="7113" spans="3:13" customFormat="1" ht="15.6" hidden="1" customHeight="1">
      <c r="C7113" s="547">
        <v>28</v>
      </c>
      <c r="D7113" s="547" t="s">
        <v>2254</v>
      </c>
      <c r="E7113" s="748" t="s">
        <v>6622</v>
      </c>
      <c r="F7113" s="1636" t="s">
        <v>4614</v>
      </c>
      <c r="G7113" s="1637"/>
      <c r="H7113" s="748" t="s">
        <v>6623</v>
      </c>
      <c r="I7113" s="749" t="s">
        <v>3924</v>
      </c>
      <c r="J7113" s="750">
        <v>688925.16</v>
      </c>
      <c r="K7113" s="750">
        <v>688925.16</v>
      </c>
      <c r="L7113" s="751" t="s">
        <v>6565</v>
      </c>
      <c r="M7113" s="752">
        <v>5</v>
      </c>
    </row>
    <row r="7114" spans="3:13" customFormat="1" ht="15.6" hidden="1" customHeight="1">
      <c r="C7114" s="547">
        <v>29</v>
      </c>
      <c r="D7114" s="547" t="s">
        <v>2254</v>
      </c>
      <c r="E7114" s="748" t="s">
        <v>6624</v>
      </c>
      <c r="F7114" s="1636" t="s">
        <v>4614</v>
      </c>
      <c r="G7114" s="1637"/>
      <c r="H7114" s="748" t="s">
        <v>6625</v>
      </c>
      <c r="I7114" s="749" t="s">
        <v>3924</v>
      </c>
      <c r="J7114" s="750">
        <v>688925.16</v>
      </c>
      <c r="K7114" s="750">
        <v>688925.16</v>
      </c>
      <c r="L7114" s="751" t="s">
        <v>6565</v>
      </c>
      <c r="M7114" s="752">
        <v>5</v>
      </c>
    </row>
    <row r="7115" spans="3:13" customFormat="1" ht="15.6" hidden="1" customHeight="1">
      <c r="C7115" s="547">
        <v>30</v>
      </c>
      <c r="D7115" s="547" t="s">
        <v>2254</v>
      </c>
      <c r="E7115" s="748" t="s">
        <v>6626</v>
      </c>
      <c r="F7115" s="1636" t="s">
        <v>4614</v>
      </c>
      <c r="G7115" s="1637"/>
      <c r="H7115" s="748" t="s">
        <v>6627</v>
      </c>
      <c r="I7115" s="749" t="s">
        <v>3924</v>
      </c>
      <c r="J7115" s="750">
        <v>688925.16</v>
      </c>
      <c r="K7115" s="750">
        <v>688925.16</v>
      </c>
      <c r="L7115" s="751" t="s">
        <v>6565</v>
      </c>
      <c r="M7115" s="752">
        <v>5</v>
      </c>
    </row>
    <row r="7116" spans="3:13" customFormat="1" ht="15.6" hidden="1" customHeight="1">
      <c r="C7116" s="547">
        <v>31</v>
      </c>
      <c r="D7116" s="547" t="s">
        <v>2254</v>
      </c>
      <c r="E7116" s="748" t="s">
        <v>6628</v>
      </c>
      <c r="F7116" s="1636" t="s">
        <v>4614</v>
      </c>
      <c r="G7116" s="1637"/>
      <c r="H7116" s="748" t="s">
        <v>6629</v>
      </c>
      <c r="I7116" s="749" t="s">
        <v>3924</v>
      </c>
      <c r="J7116" s="750">
        <v>688925.16</v>
      </c>
      <c r="K7116" s="750">
        <v>688925.16</v>
      </c>
      <c r="L7116" s="751" t="s">
        <v>6565</v>
      </c>
      <c r="M7116" s="752">
        <v>5</v>
      </c>
    </row>
    <row r="7117" spans="3:13" customFormat="1" ht="15.6" hidden="1" customHeight="1">
      <c r="C7117" s="547">
        <v>32</v>
      </c>
      <c r="D7117" s="547" t="s">
        <v>2254</v>
      </c>
      <c r="E7117" s="748" t="s">
        <v>6630</v>
      </c>
      <c r="F7117" s="1636" t="s">
        <v>4614</v>
      </c>
      <c r="G7117" s="1637"/>
      <c r="H7117" s="748" t="s">
        <v>6631</v>
      </c>
      <c r="I7117" s="749" t="s">
        <v>3924</v>
      </c>
      <c r="J7117" s="750">
        <v>688925.16</v>
      </c>
      <c r="K7117" s="750">
        <v>688925.16</v>
      </c>
      <c r="L7117" s="751" t="s">
        <v>6565</v>
      </c>
      <c r="M7117" s="752">
        <v>5</v>
      </c>
    </row>
    <row r="7118" spans="3:13" customFormat="1" ht="15.6" hidden="1" customHeight="1">
      <c r="C7118" s="547">
        <v>1</v>
      </c>
      <c r="D7118" s="547" t="s">
        <v>2255</v>
      </c>
      <c r="E7118" s="748" t="s">
        <v>6632</v>
      </c>
      <c r="F7118" s="1652" t="s">
        <v>6633</v>
      </c>
      <c r="G7118" s="1653"/>
      <c r="H7118" s="751" t="s">
        <v>6634</v>
      </c>
      <c r="I7118" s="751" t="s">
        <v>3924</v>
      </c>
      <c r="J7118" s="748">
        <v>1300000.3999999999</v>
      </c>
      <c r="K7118" s="748">
        <v>1300000.3999999999</v>
      </c>
      <c r="L7118" s="752" t="s">
        <v>2335</v>
      </c>
      <c r="M7118" s="752">
        <v>50</v>
      </c>
    </row>
    <row r="7119" spans="3:13" customFormat="1" ht="15.6" hidden="1" customHeight="1">
      <c r="C7119" s="547">
        <v>2</v>
      </c>
      <c r="D7119" s="547" t="s">
        <v>2254</v>
      </c>
      <c r="E7119" s="748" t="s">
        <v>6635</v>
      </c>
      <c r="F7119" s="1636" t="s">
        <v>6636</v>
      </c>
      <c r="G7119" s="1637"/>
      <c r="H7119" s="748" t="s">
        <v>6637</v>
      </c>
      <c r="I7119" s="749" t="s">
        <v>3924</v>
      </c>
      <c r="J7119" s="750">
        <v>12936320</v>
      </c>
      <c r="K7119" s="750">
        <v>8030208.2400000002</v>
      </c>
      <c r="L7119" s="752" t="s">
        <v>2335</v>
      </c>
      <c r="M7119" s="752">
        <v>5</v>
      </c>
    </row>
    <row r="7120" spans="3:13" customFormat="1" ht="15.6" hidden="1" customHeight="1">
      <c r="C7120" s="547">
        <v>3</v>
      </c>
      <c r="D7120" s="547" t="s">
        <v>2254</v>
      </c>
      <c r="E7120" s="748" t="s">
        <v>6638</v>
      </c>
      <c r="F7120" s="1636" t="s">
        <v>5987</v>
      </c>
      <c r="G7120" s="1637"/>
      <c r="H7120" s="748" t="s">
        <v>6639</v>
      </c>
      <c r="I7120" s="749" t="s">
        <v>3924</v>
      </c>
      <c r="J7120" s="750">
        <v>166399.67999999999</v>
      </c>
      <c r="K7120" s="750">
        <v>166399.67999999999</v>
      </c>
      <c r="L7120" s="752" t="s">
        <v>2335</v>
      </c>
      <c r="M7120" s="752">
        <v>5</v>
      </c>
    </row>
    <row r="7121" spans="3:13" customFormat="1" ht="15.6" hidden="1" customHeight="1">
      <c r="C7121" s="547">
        <v>4</v>
      </c>
      <c r="D7121" s="547" t="s">
        <v>2254</v>
      </c>
      <c r="E7121" s="748" t="s">
        <v>6640</v>
      </c>
      <c r="F7121" s="1636" t="s">
        <v>5987</v>
      </c>
      <c r="G7121" s="1637"/>
      <c r="H7121" s="748" t="s">
        <v>6641</v>
      </c>
      <c r="I7121" s="749" t="s">
        <v>3924</v>
      </c>
      <c r="J7121" s="750">
        <v>166399.67999999999</v>
      </c>
      <c r="K7121" s="750">
        <v>166399.67999999999</v>
      </c>
      <c r="L7121" s="752" t="s">
        <v>2335</v>
      </c>
      <c r="M7121" s="752">
        <v>5</v>
      </c>
    </row>
    <row r="7122" spans="3:13" customFormat="1" ht="15.6" hidden="1" customHeight="1">
      <c r="C7122" s="547">
        <v>5</v>
      </c>
      <c r="D7122" s="547" t="s">
        <v>2254</v>
      </c>
      <c r="E7122" s="748" t="s">
        <v>6642</v>
      </c>
      <c r="F7122" s="1636" t="s">
        <v>5987</v>
      </c>
      <c r="G7122" s="1637"/>
      <c r="H7122" s="748" t="s">
        <v>6643</v>
      </c>
      <c r="I7122" s="749" t="s">
        <v>3924</v>
      </c>
      <c r="J7122" s="750">
        <v>166399.67999999999</v>
      </c>
      <c r="K7122" s="750">
        <v>166399.67999999999</v>
      </c>
      <c r="L7122" s="752" t="s">
        <v>2335</v>
      </c>
      <c r="M7122" s="752">
        <v>5</v>
      </c>
    </row>
    <row r="7123" spans="3:13" customFormat="1" ht="15.6" hidden="1" customHeight="1">
      <c r="C7123" s="547">
        <v>6</v>
      </c>
      <c r="D7123" s="547" t="s">
        <v>2254</v>
      </c>
      <c r="E7123" s="748" t="s">
        <v>6644</v>
      </c>
      <c r="F7123" s="1636" t="s">
        <v>5987</v>
      </c>
      <c r="G7123" s="1637"/>
      <c r="H7123" s="748" t="s">
        <v>6645</v>
      </c>
      <c r="I7123" s="749" t="s">
        <v>3924</v>
      </c>
      <c r="J7123" s="750">
        <v>166399.67999999999</v>
      </c>
      <c r="K7123" s="750">
        <v>166399.67999999999</v>
      </c>
      <c r="L7123" s="752" t="s">
        <v>2335</v>
      </c>
      <c r="M7123" s="752">
        <v>5</v>
      </c>
    </row>
    <row r="7124" spans="3:13" customFormat="1" ht="15.6" hidden="1" customHeight="1">
      <c r="C7124" s="547">
        <v>7</v>
      </c>
      <c r="D7124" s="547" t="s">
        <v>2254</v>
      </c>
      <c r="E7124" s="748" t="s">
        <v>6646</v>
      </c>
      <c r="F7124" s="1636" t="s">
        <v>5987</v>
      </c>
      <c r="G7124" s="1637"/>
      <c r="H7124" s="748" t="s">
        <v>6647</v>
      </c>
      <c r="I7124" s="749" t="s">
        <v>3924</v>
      </c>
      <c r="J7124" s="750">
        <v>166399.67999999999</v>
      </c>
      <c r="K7124" s="750">
        <v>166399.67999999999</v>
      </c>
      <c r="L7124" s="752" t="s">
        <v>2335</v>
      </c>
      <c r="M7124" s="752">
        <v>5</v>
      </c>
    </row>
    <row r="7125" spans="3:13" customFormat="1" ht="15.6" hidden="1" customHeight="1">
      <c r="C7125" s="547">
        <v>8</v>
      </c>
      <c r="D7125" s="547" t="s">
        <v>2254</v>
      </c>
      <c r="E7125" s="748" t="s">
        <v>6648</v>
      </c>
      <c r="F7125" s="1636" t="s">
        <v>5987</v>
      </c>
      <c r="G7125" s="1637"/>
      <c r="H7125" s="748" t="s">
        <v>6649</v>
      </c>
      <c r="I7125" s="749" t="s">
        <v>3924</v>
      </c>
      <c r="J7125" s="750">
        <v>166399.67999999999</v>
      </c>
      <c r="K7125" s="750">
        <v>166399.67999999999</v>
      </c>
      <c r="L7125" s="752" t="s">
        <v>2335</v>
      </c>
      <c r="M7125" s="752">
        <v>5</v>
      </c>
    </row>
    <row r="7126" spans="3:13" customFormat="1" ht="15.6" hidden="1" customHeight="1">
      <c r="C7126" s="547">
        <v>9</v>
      </c>
      <c r="D7126" s="547" t="s">
        <v>2254</v>
      </c>
      <c r="E7126" s="748" t="s">
        <v>6650</v>
      </c>
      <c r="F7126" s="1636" t="s">
        <v>5987</v>
      </c>
      <c r="G7126" s="1637"/>
      <c r="H7126" s="748" t="s">
        <v>6651</v>
      </c>
      <c r="I7126" s="749" t="s">
        <v>3924</v>
      </c>
      <c r="J7126" s="750">
        <v>166399.67999999999</v>
      </c>
      <c r="K7126" s="750">
        <v>166399.67999999999</v>
      </c>
      <c r="L7126" s="752" t="s">
        <v>2335</v>
      </c>
      <c r="M7126" s="752">
        <v>5</v>
      </c>
    </row>
    <row r="7127" spans="3:13" customFormat="1" ht="15.6" hidden="1" customHeight="1">
      <c r="C7127" s="547">
        <v>10</v>
      </c>
      <c r="D7127" s="547" t="s">
        <v>2254</v>
      </c>
      <c r="E7127" s="748" t="s">
        <v>6652</v>
      </c>
      <c r="F7127" s="1636" t="s">
        <v>5987</v>
      </c>
      <c r="G7127" s="1637"/>
      <c r="H7127" s="748" t="s">
        <v>6653</v>
      </c>
      <c r="I7127" s="749" t="s">
        <v>3924</v>
      </c>
      <c r="J7127" s="750">
        <v>166399.67999999999</v>
      </c>
      <c r="K7127" s="750">
        <v>166399.67999999999</v>
      </c>
      <c r="L7127" s="752" t="s">
        <v>2335</v>
      </c>
      <c r="M7127" s="752">
        <v>5</v>
      </c>
    </row>
    <row r="7128" spans="3:13" customFormat="1" ht="15.6" hidden="1" customHeight="1">
      <c r="C7128" s="547">
        <v>11</v>
      </c>
      <c r="D7128" s="547" t="s">
        <v>2254</v>
      </c>
      <c r="E7128" s="748" t="s">
        <v>6654</v>
      </c>
      <c r="F7128" s="1636" t="s">
        <v>5987</v>
      </c>
      <c r="G7128" s="1637"/>
      <c r="H7128" s="748" t="s">
        <v>6655</v>
      </c>
      <c r="I7128" s="749" t="s">
        <v>3924</v>
      </c>
      <c r="J7128" s="750">
        <v>166399.67999999999</v>
      </c>
      <c r="K7128" s="750">
        <v>166399.67999999999</v>
      </c>
      <c r="L7128" s="752" t="s">
        <v>2335</v>
      </c>
      <c r="M7128" s="752">
        <v>5</v>
      </c>
    </row>
    <row r="7129" spans="3:13" customFormat="1" ht="15.6" hidden="1" customHeight="1">
      <c r="C7129" s="547">
        <v>12</v>
      </c>
      <c r="D7129" s="547" t="s">
        <v>2254</v>
      </c>
      <c r="E7129" s="748" t="s">
        <v>6656</v>
      </c>
      <c r="F7129" s="1636" t="s">
        <v>5987</v>
      </c>
      <c r="G7129" s="1637"/>
      <c r="H7129" s="748" t="s">
        <v>6657</v>
      </c>
      <c r="I7129" s="749" t="s">
        <v>3924</v>
      </c>
      <c r="J7129" s="750">
        <v>249599.52</v>
      </c>
      <c r="K7129" s="750">
        <v>249599.52</v>
      </c>
      <c r="L7129" s="752" t="s">
        <v>2335</v>
      </c>
      <c r="M7129" s="752">
        <v>5</v>
      </c>
    </row>
    <row r="7130" spans="3:13" customFormat="1" ht="15.6" hidden="1" customHeight="1">
      <c r="C7130" s="547">
        <v>13</v>
      </c>
      <c r="D7130" s="547" t="s">
        <v>2254</v>
      </c>
      <c r="E7130" s="748" t="s">
        <v>6658</v>
      </c>
      <c r="F7130" s="1636" t="s">
        <v>5987</v>
      </c>
      <c r="G7130" s="1637"/>
      <c r="H7130" s="748" t="s">
        <v>6659</v>
      </c>
      <c r="I7130" s="749" t="s">
        <v>3924</v>
      </c>
      <c r="J7130" s="750">
        <v>249599.52</v>
      </c>
      <c r="K7130" s="750">
        <v>249599.52</v>
      </c>
      <c r="L7130" s="752" t="s">
        <v>2335</v>
      </c>
      <c r="M7130" s="752">
        <v>5</v>
      </c>
    </row>
    <row r="7131" spans="3:13" customFormat="1" ht="15.6" hidden="1" customHeight="1">
      <c r="C7131" s="547">
        <v>14</v>
      </c>
      <c r="D7131" s="547" t="s">
        <v>2254</v>
      </c>
      <c r="E7131" s="748" t="s">
        <v>6660</v>
      </c>
      <c r="F7131" s="1636" t="s">
        <v>5987</v>
      </c>
      <c r="G7131" s="1637"/>
      <c r="H7131" s="748" t="s">
        <v>6661</v>
      </c>
      <c r="I7131" s="749" t="s">
        <v>3924</v>
      </c>
      <c r="J7131" s="750">
        <v>249599.52</v>
      </c>
      <c r="K7131" s="750">
        <v>249599.52</v>
      </c>
      <c r="L7131" s="752" t="s">
        <v>2335</v>
      </c>
      <c r="M7131" s="752">
        <v>5</v>
      </c>
    </row>
    <row r="7132" spans="3:13" customFormat="1" ht="15.6" hidden="1" customHeight="1">
      <c r="C7132" s="547">
        <v>15</v>
      </c>
      <c r="D7132" s="547" t="s">
        <v>2254</v>
      </c>
      <c r="E7132" s="748" t="s">
        <v>6662</v>
      </c>
      <c r="F7132" s="1636" t="s">
        <v>5987</v>
      </c>
      <c r="G7132" s="1637"/>
      <c r="H7132" s="748" t="s">
        <v>6663</v>
      </c>
      <c r="I7132" s="749" t="s">
        <v>3924</v>
      </c>
      <c r="J7132" s="750">
        <v>249599.52</v>
      </c>
      <c r="K7132" s="750">
        <v>249599.52</v>
      </c>
      <c r="L7132" s="752" t="s">
        <v>2335</v>
      </c>
      <c r="M7132" s="752">
        <v>5</v>
      </c>
    </row>
    <row r="7133" spans="3:13" customFormat="1" ht="15.6" hidden="1" customHeight="1">
      <c r="C7133" s="547">
        <v>16</v>
      </c>
      <c r="D7133" s="547" t="s">
        <v>2254</v>
      </c>
      <c r="E7133" s="748" t="s">
        <v>6664</v>
      </c>
      <c r="F7133" s="1636" t="s">
        <v>5987</v>
      </c>
      <c r="G7133" s="1637"/>
      <c r="H7133" s="748" t="s">
        <v>6665</v>
      </c>
      <c r="I7133" s="749" t="s">
        <v>3924</v>
      </c>
      <c r="J7133" s="750">
        <v>249599.52</v>
      </c>
      <c r="K7133" s="750">
        <v>249599.52</v>
      </c>
      <c r="L7133" s="752" t="s">
        <v>2335</v>
      </c>
      <c r="M7133" s="752">
        <v>5</v>
      </c>
    </row>
    <row r="7134" spans="3:13" customFormat="1" ht="15.6" hidden="1" customHeight="1">
      <c r="C7134" s="547">
        <v>17</v>
      </c>
      <c r="D7134" s="547" t="s">
        <v>2254</v>
      </c>
      <c r="E7134" s="748" t="s">
        <v>6666</v>
      </c>
      <c r="F7134" s="1636" t="s">
        <v>5987</v>
      </c>
      <c r="G7134" s="1637"/>
      <c r="H7134" s="748" t="s">
        <v>6667</v>
      </c>
      <c r="I7134" s="749" t="s">
        <v>3924</v>
      </c>
      <c r="J7134" s="750">
        <v>249599.52</v>
      </c>
      <c r="K7134" s="750">
        <v>249599.52</v>
      </c>
      <c r="L7134" s="752" t="s">
        <v>2335</v>
      </c>
      <c r="M7134" s="752">
        <v>5</v>
      </c>
    </row>
    <row r="7135" spans="3:13" customFormat="1" ht="15.6" hidden="1" customHeight="1">
      <c r="C7135" s="547">
        <v>18</v>
      </c>
      <c r="D7135" s="547" t="s">
        <v>2254</v>
      </c>
      <c r="E7135" s="748" t="s">
        <v>6668</v>
      </c>
      <c r="F7135" s="1636" t="s">
        <v>5987</v>
      </c>
      <c r="G7135" s="1637"/>
      <c r="H7135" s="748" t="s">
        <v>6669</v>
      </c>
      <c r="I7135" s="749" t="s">
        <v>3924</v>
      </c>
      <c r="J7135" s="750">
        <v>249599.52</v>
      </c>
      <c r="K7135" s="750">
        <v>249599.52</v>
      </c>
      <c r="L7135" s="752" t="s">
        <v>2335</v>
      </c>
      <c r="M7135" s="752">
        <v>5</v>
      </c>
    </row>
    <row r="7136" spans="3:13" customFormat="1" ht="15.6" hidden="1" customHeight="1">
      <c r="C7136" s="547">
        <v>19</v>
      </c>
      <c r="D7136" s="547" t="s">
        <v>2254</v>
      </c>
      <c r="E7136" s="748" t="s">
        <v>6670</v>
      </c>
      <c r="F7136" s="1636" t="s">
        <v>5987</v>
      </c>
      <c r="G7136" s="1637"/>
      <c r="H7136" s="748" t="s">
        <v>6671</v>
      </c>
      <c r="I7136" s="749" t="s">
        <v>3924</v>
      </c>
      <c r="J7136" s="750">
        <v>325380</v>
      </c>
      <c r="K7136" s="750">
        <v>325380</v>
      </c>
      <c r="L7136" s="752" t="s">
        <v>2335</v>
      </c>
      <c r="M7136" s="752">
        <v>5</v>
      </c>
    </row>
    <row r="7137" spans="3:13" customFormat="1" ht="15.6" hidden="1" customHeight="1">
      <c r="C7137" s="547">
        <v>20</v>
      </c>
      <c r="D7137" s="547" t="s">
        <v>2254</v>
      </c>
      <c r="E7137" s="748" t="s">
        <v>6672</v>
      </c>
      <c r="F7137" s="1636" t="s">
        <v>5987</v>
      </c>
      <c r="G7137" s="1637"/>
      <c r="H7137" s="748" t="s">
        <v>6673</v>
      </c>
      <c r="I7137" s="749" t="s">
        <v>3924</v>
      </c>
      <c r="J7137" s="750">
        <v>325380</v>
      </c>
      <c r="K7137" s="750">
        <v>325380</v>
      </c>
      <c r="L7137" s="752" t="s">
        <v>2335</v>
      </c>
      <c r="M7137" s="752">
        <v>5</v>
      </c>
    </row>
    <row r="7138" spans="3:13" customFormat="1" ht="15.6" hidden="1" customHeight="1">
      <c r="C7138" s="547">
        <v>21</v>
      </c>
      <c r="D7138" s="547" t="s">
        <v>2254</v>
      </c>
      <c r="E7138" s="748" t="s">
        <v>6674</v>
      </c>
      <c r="F7138" s="1636" t="s">
        <v>5987</v>
      </c>
      <c r="G7138" s="1637"/>
      <c r="H7138" s="748" t="s">
        <v>6675</v>
      </c>
      <c r="I7138" s="749" t="s">
        <v>3924</v>
      </c>
      <c r="J7138" s="750">
        <v>325380</v>
      </c>
      <c r="K7138" s="750">
        <v>325380</v>
      </c>
      <c r="L7138" s="752" t="s">
        <v>2335</v>
      </c>
      <c r="M7138" s="752">
        <v>5</v>
      </c>
    </row>
    <row r="7139" spans="3:13" customFormat="1" ht="15.6" hidden="1" customHeight="1">
      <c r="C7139" s="547">
        <v>22</v>
      </c>
      <c r="D7139" s="547" t="s">
        <v>2254</v>
      </c>
      <c r="E7139" s="748" t="s">
        <v>6676</v>
      </c>
      <c r="F7139" s="1636" t="s">
        <v>5987</v>
      </c>
      <c r="G7139" s="1637"/>
      <c r="H7139" s="748" t="s">
        <v>6677</v>
      </c>
      <c r="I7139" s="749" t="s">
        <v>3924</v>
      </c>
      <c r="J7139" s="750">
        <v>325380</v>
      </c>
      <c r="K7139" s="750">
        <v>325380</v>
      </c>
      <c r="L7139" s="752" t="s">
        <v>2335</v>
      </c>
      <c r="M7139" s="752">
        <v>5</v>
      </c>
    </row>
    <row r="7140" spans="3:13" customFormat="1" ht="15.6" hidden="1" customHeight="1">
      <c r="C7140" s="547">
        <v>23</v>
      </c>
      <c r="D7140" s="547" t="s">
        <v>2254</v>
      </c>
      <c r="E7140" s="748" t="s">
        <v>6678</v>
      </c>
      <c r="F7140" s="1636" t="s">
        <v>5987</v>
      </c>
      <c r="G7140" s="1637"/>
      <c r="H7140" s="748" t="s">
        <v>6679</v>
      </c>
      <c r="I7140" s="749" t="s">
        <v>3924</v>
      </c>
      <c r="J7140" s="750">
        <v>353599.32</v>
      </c>
      <c r="K7140" s="750">
        <v>353599.32</v>
      </c>
      <c r="L7140" s="752" t="s">
        <v>2335</v>
      </c>
      <c r="M7140" s="752">
        <v>5</v>
      </c>
    </row>
    <row r="7141" spans="3:13" customFormat="1" ht="15.6" hidden="1" customHeight="1">
      <c r="C7141" s="547">
        <v>24</v>
      </c>
      <c r="D7141" s="547" t="s">
        <v>2254</v>
      </c>
      <c r="E7141" s="748" t="s">
        <v>6680</v>
      </c>
      <c r="F7141" s="1636" t="s">
        <v>5987</v>
      </c>
      <c r="G7141" s="1637"/>
      <c r="H7141" s="748" t="s">
        <v>6681</v>
      </c>
      <c r="I7141" s="749" t="s">
        <v>3924</v>
      </c>
      <c r="J7141" s="750">
        <v>353599.32</v>
      </c>
      <c r="K7141" s="750">
        <v>353599.32</v>
      </c>
      <c r="L7141" s="752" t="s">
        <v>2335</v>
      </c>
      <c r="M7141" s="752">
        <v>5</v>
      </c>
    </row>
    <row r="7142" spans="3:13" customFormat="1" ht="15.6" hidden="1" customHeight="1">
      <c r="C7142" s="547">
        <v>25</v>
      </c>
      <c r="D7142" s="547" t="s">
        <v>2254</v>
      </c>
      <c r="E7142" s="748" t="s">
        <v>6682</v>
      </c>
      <c r="F7142" s="1636" t="s">
        <v>5987</v>
      </c>
      <c r="G7142" s="1637"/>
      <c r="H7142" s="748" t="s">
        <v>6683</v>
      </c>
      <c r="I7142" s="749" t="s">
        <v>3924</v>
      </c>
      <c r="J7142" s="750">
        <v>353599.32</v>
      </c>
      <c r="K7142" s="750">
        <v>353599.32</v>
      </c>
      <c r="L7142" s="752" t="s">
        <v>2335</v>
      </c>
      <c r="M7142" s="752">
        <v>5</v>
      </c>
    </row>
    <row r="7143" spans="3:13" customFormat="1" ht="15.6" hidden="1" customHeight="1">
      <c r="C7143" s="547">
        <v>26</v>
      </c>
      <c r="D7143" s="547" t="s">
        <v>2254</v>
      </c>
      <c r="E7143" s="748" t="s">
        <v>6684</v>
      </c>
      <c r="F7143" s="1636" t="s">
        <v>5987</v>
      </c>
      <c r="G7143" s="1637"/>
      <c r="H7143" s="748" t="s">
        <v>6685</v>
      </c>
      <c r="I7143" s="749" t="s">
        <v>3924</v>
      </c>
      <c r="J7143" s="750">
        <v>353599.32</v>
      </c>
      <c r="K7143" s="750">
        <v>353599.32</v>
      </c>
      <c r="L7143" s="752" t="s">
        <v>2335</v>
      </c>
      <c r="M7143" s="752">
        <v>5</v>
      </c>
    </row>
    <row r="7144" spans="3:13" customFormat="1" ht="15.6" hidden="1" customHeight="1">
      <c r="C7144" s="547">
        <v>27</v>
      </c>
      <c r="D7144" s="547" t="s">
        <v>2254</v>
      </c>
      <c r="E7144" s="748" t="s">
        <v>6686</v>
      </c>
      <c r="F7144" s="1636" t="s">
        <v>5987</v>
      </c>
      <c r="G7144" s="1637"/>
      <c r="H7144" s="748" t="s">
        <v>6687</v>
      </c>
      <c r="I7144" s="749" t="s">
        <v>3924</v>
      </c>
      <c r="J7144" s="750">
        <v>353599.32</v>
      </c>
      <c r="K7144" s="750">
        <v>353599.32</v>
      </c>
      <c r="L7144" s="752" t="s">
        <v>2335</v>
      </c>
      <c r="M7144" s="752">
        <v>5</v>
      </c>
    </row>
    <row r="7145" spans="3:13" customFormat="1" ht="15.6" hidden="1" customHeight="1">
      <c r="C7145" s="547">
        <v>28</v>
      </c>
      <c r="D7145" s="547" t="s">
        <v>2254</v>
      </c>
      <c r="E7145" s="748" t="s">
        <v>6688</v>
      </c>
      <c r="F7145" s="1636" t="s">
        <v>5987</v>
      </c>
      <c r="G7145" s="1637"/>
      <c r="H7145" s="748" t="s">
        <v>6689</v>
      </c>
      <c r="I7145" s="749" t="s">
        <v>3924</v>
      </c>
      <c r="J7145" s="750">
        <v>353599.32</v>
      </c>
      <c r="K7145" s="750">
        <v>353599.32</v>
      </c>
      <c r="L7145" s="752" t="s">
        <v>2335</v>
      </c>
      <c r="M7145" s="752">
        <v>5</v>
      </c>
    </row>
    <row r="7146" spans="3:13" customFormat="1" ht="15.6" hidden="1" customHeight="1">
      <c r="C7146" s="547">
        <v>29</v>
      </c>
      <c r="D7146" s="547" t="s">
        <v>2254</v>
      </c>
      <c r="E7146" s="748" t="s">
        <v>6690</v>
      </c>
      <c r="F7146" s="1636" t="s">
        <v>5987</v>
      </c>
      <c r="G7146" s="1637"/>
      <c r="H7146" s="748" t="s">
        <v>6691</v>
      </c>
      <c r="I7146" s="749" t="s">
        <v>3924</v>
      </c>
      <c r="J7146" s="750">
        <v>353599.32</v>
      </c>
      <c r="K7146" s="750">
        <v>353599.32</v>
      </c>
      <c r="L7146" s="752" t="s">
        <v>2335</v>
      </c>
      <c r="M7146" s="752">
        <v>5</v>
      </c>
    </row>
    <row r="7147" spans="3:13" customFormat="1" ht="15.6" hidden="1" customHeight="1">
      <c r="C7147" s="547">
        <v>30</v>
      </c>
      <c r="D7147" s="547" t="s">
        <v>2254</v>
      </c>
      <c r="E7147" s="748" t="s">
        <v>6692</v>
      </c>
      <c r="F7147" s="1636" t="s">
        <v>5987</v>
      </c>
      <c r="G7147" s="1637"/>
      <c r="H7147" s="748" t="s">
        <v>6693</v>
      </c>
      <c r="I7147" s="749" t="s">
        <v>3924</v>
      </c>
      <c r="J7147" s="750">
        <v>353599.32</v>
      </c>
      <c r="K7147" s="750">
        <v>353599.32</v>
      </c>
      <c r="L7147" s="752" t="s">
        <v>2335</v>
      </c>
      <c r="M7147" s="752">
        <v>5</v>
      </c>
    </row>
    <row r="7148" spans="3:13" customFormat="1" ht="15.6" hidden="1" customHeight="1">
      <c r="C7148" s="547">
        <v>31</v>
      </c>
      <c r="D7148" s="547" t="s">
        <v>2254</v>
      </c>
      <c r="E7148" s="748" t="s">
        <v>6694</v>
      </c>
      <c r="F7148" s="1636" t="s">
        <v>5987</v>
      </c>
      <c r="G7148" s="1637"/>
      <c r="H7148" s="748" t="s">
        <v>6695</v>
      </c>
      <c r="I7148" s="749" t="s">
        <v>3924</v>
      </c>
      <c r="J7148" s="750">
        <v>353599.32</v>
      </c>
      <c r="K7148" s="750">
        <v>353599.32</v>
      </c>
      <c r="L7148" s="752" t="s">
        <v>2335</v>
      </c>
      <c r="M7148" s="752">
        <v>5</v>
      </c>
    </row>
    <row r="7149" spans="3:13" customFormat="1" ht="15.6" hidden="1" customHeight="1">
      <c r="C7149" s="547">
        <v>32</v>
      </c>
      <c r="D7149" s="547" t="s">
        <v>2254</v>
      </c>
      <c r="E7149" s="748" t="s">
        <v>6696</v>
      </c>
      <c r="F7149" s="1636" t="s">
        <v>5987</v>
      </c>
      <c r="G7149" s="1637"/>
      <c r="H7149" s="748" t="s">
        <v>6697</v>
      </c>
      <c r="I7149" s="749" t="s">
        <v>3924</v>
      </c>
      <c r="J7149" s="750">
        <v>353599.32</v>
      </c>
      <c r="K7149" s="750">
        <v>353599.32</v>
      </c>
      <c r="L7149" s="752" t="s">
        <v>2335</v>
      </c>
      <c r="M7149" s="752">
        <v>5</v>
      </c>
    </row>
    <row r="7150" spans="3:13" customFormat="1" ht="15.6" hidden="1" customHeight="1">
      <c r="C7150" s="547">
        <v>33</v>
      </c>
      <c r="D7150" s="547" t="s">
        <v>2254</v>
      </c>
      <c r="E7150" s="748" t="s">
        <v>6698</v>
      </c>
      <c r="F7150" s="1636" t="s">
        <v>5987</v>
      </c>
      <c r="G7150" s="1637"/>
      <c r="H7150" s="748" t="s">
        <v>6699</v>
      </c>
      <c r="I7150" s="749" t="s">
        <v>3924</v>
      </c>
      <c r="J7150" s="750">
        <v>353599.32</v>
      </c>
      <c r="K7150" s="750">
        <v>353599.32</v>
      </c>
      <c r="L7150" s="752" t="s">
        <v>2335</v>
      </c>
      <c r="M7150" s="752">
        <v>5</v>
      </c>
    </row>
    <row r="7151" spans="3:13" customFormat="1" ht="15.6" hidden="1" customHeight="1">
      <c r="C7151" s="547">
        <v>34</v>
      </c>
      <c r="D7151" s="547" t="s">
        <v>2254</v>
      </c>
      <c r="E7151" s="748" t="s">
        <v>6700</v>
      </c>
      <c r="F7151" s="1636" t="s">
        <v>5987</v>
      </c>
      <c r="G7151" s="1637"/>
      <c r="H7151" s="748" t="s">
        <v>6701</v>
      </c>
      <c r="I7151" s="749" t="s">
        <v>3924</v>
      </c>
      <c r="J7151" s="750">
        <v>353599.32</v>
      </c>
      <c r="K7151" s="750">
        <v>353599.32</v>
      </c>
      <c r="L7151" s="752" t="s">
        <v>2335</v>
      </c>
      <c r="M7151" s="752">
        <v>5</v>
      </c>
    </row>
    <row r="7152" spans="3:13" customFormat="1" ht="15.6" hidden="1" customHeight="1">
      <c r="C7152" s="547">
        <v>35</v>
      </c>
      <c r="D7152" s="547" t="s">
        <v>2254</v>
      </c>
      <c r="E7152" s="748" t="s">
        <v>6702</v>
      </c>
      <c r="F7152" s="1636" t="s">
        <v>5987</v>
      </c>
      <c r="G7152" s="1637"/>
      <c r="H7152" s="748" t="s">
        <v>6703</v>
      </c>
      <c r="I7152" s="749" t="s">
        <v>3924</v>
      </c>
      <c r="J7152" s="750">
        <v>488070</v>
      </c>
      <c r="K7152" s="750">
        <v>488070</v>
      </c>
      <c r="L7152" s="752" t="s">
        <v>2335</v>
      </c>
      <c r="M7152" s="752">
        <v>5</v>
      </c>
    </row>
    <row r="7153" spans="3:13" customFormat="1" ht="15.6" hidden="1" customHeight="1">
      <c r="C7153" s="547">
        <v>36</v>
      </c>
      <c r="D7153" s="547" t="s">
        <v>2254</v>
      </c>
      <c r="E7153" s="748" t="s">
        <v>6704</v>
      </c>
      <c r="F7153" s="1636" t="s">
        <v>5987</v>
      </c>
      <c r="G7153" s="1637"/>
      <c r="H7153" s="748" t="s">
        <v>6705</v>
      </c>
      <c r="I7153" s="749" t="s">
        <v>3924</v>
      </c>
      <c r="J7153" s="750">
        <v>488070</v>
      </c>
      <c r="K7153" s="750">
        <v>488070</v>
      </c>
      <c r="L7153" s="752" t="s">
        <v>2335</v>
      </c>
      <c r="M7153" s="752">
        <v>5</v>
      </c>
    </row>
    <row r="7154" spans="3:13" customFormat="1" ht="15.6" hidden="1" customHeight="1">
      <c r="C7154" s="547">
        <v>37</v>
      </c>
      <c r="D7154" s="547" t="s">
        <v>2254</v>
      </c>
      <c r="E7154" s="748" t="s">
        <v>6706</v>
      </c>
      <c r="F7154" s="1636" t="s">
        <v>5987</v>
      </c>
      <c r="G7154" s="1637"/>
      <c r="H7154" s="748" t="s">
        <v>6707</v>
      </c>
      <c r="I7154" s="749" t="s">
        <v>3924</v>
      </c>
      <c r="J7154" s="750">
        <v>499199.04</v>
      </c>
      <c r="K7154" s="750">
        <v>499199.04</v>
      </c>
      <c r="L7154" s="752" t="s">
        <v>2335</v>
      </c>
      <c r="M7154" s="752">
        <v>5</v>
      </c>
    </row>
    <row r="7155" spans="3:13" customFormat="1" ht="15.6" hidden="1" customHeight="1">
      <c r="C7155" s="547">
        <v>38</v>
      </c>
      <c r="D7155" s="547" t="s">
        <v>2254</v>
      </c>
      <c r="E7155" s="748" t="s">
        <v>6708</v>
      </c>
      <c r="F7155" s="1636" t="s">
        <v>5987</v>
      </c>
      <c r="G7155" s="1637"/>
      <c r="H7155" s="748" t="s">
        <v>6709</v>
      </c>
      <c r="I7155" s="749" t="s">
        <v>3924</v>
      </c>
      <c r="J7155" s="750">
        <v>499199.04</v>
      </c>
      <c r="K7155" s="750">
        <v>499199.04</v>
      </c>
      <c r="L7155" s="752" t="s">
        <v>2335</v>
      </c>
      <c r="M7155" s="752">
        <v>5</v>
      </c>
    </row>
    <row r="7156" spans="3:13" customFormat="1" ht="15.6" hidden="1" customHeight="1">
      <c r="C7156" s="547">
        <v>39</v>
      </c>
      <c r="D7156" s="547" t="s">
        <v>2254</v>
      </c>
      <c r="E7156" s="748" t="s">
        <v>6710</v>
      </c>
      <c r="F7156" s="1636" t="s">
        <v>5987</v>
      </c>
      <c r="G7156" s="1637"/>
      <c r="H7156" s="748" t="s">
        <v>6711</v>
      </c>
      <c r="I7156" s="749" t="s">
        <v>3924</v>
      </c>
      <c r="J7156" s="750">
        <v>499199.04</v>
      </c>
      <c r="K7156" s="750">
        <v>499199.04</v>
      </c>
      <c r="L7156" s="752" t="s">
        <v>2335</v>
      </c>
      <c r="M7156" s="752">
        <v>5</v>
      </c>
    </row>
    <row r="7157" spans="3:13" customFormat="1" ht="15.6" hidden="1" customHeight="1">
      <c r="C7157" s="547">
        <v>40</v>
      </c>
      <c r="D7157" s="547" t="s">
        <v>2254</v>
      </c>
      <c r="E7157" s="748" t="s">
        <v>6712</v>
      </c>
      <c r="F7157" s="1636" t="s">
        <v>5987</v>
      </c>
      <c r="G7157" s="1637"/>
      <c r="H7157" s="748" t="s">
        <v>6713</v>
      </c>
      <c r="I7157" s="749" t="s">
        <v>3924</v>
      </c>
      <c r="J7157" s="750">
        <v>499199.04</v>
      </c>
      <c r="K7157" s="750">
        <v>499199.04</v>
      </c>
      <c r="L7157" s="752" t="s">
        <v>2335</v>
      </c>
      <c r="M7157" s="752">
        <v>5</v>
      </c>
    </row>
    <row r="7158" spans="3:13" customFormat="1" ht="15.6" hidden="1" customHeight="1">
      <c r="C7158" s="547">
        <v>41</v>
      </c>
      <c r="D7158" s="547" t="s">
        <v>2254</v>
      </c>
      <c r="E7158" s="748" t="s">
        <v>6714</v>
      </c>
      <c r="F7158" s="1636" t="s">
        <v>5987</v>
      </c>
      <c r="G7158" s="1637"/>
      <c r="H7158" s="748" t="s">
        <v>6715</v>
      </c>
      <c r="I7158" s="749" t="s">
        <v>3924</v>
      </c>
      <c r="J7158" s="750">
        <v>499199.04</v>
      </c>
      <c r="K7158" s="750">
        <v>499199.04</v>
      </c>
      <c r="L7158" s="752" t="s">
        <v>2335</v>
      </c>
      <c r="M7158" s="752">
        <v>5</v>
      </c>
    </row>
    <row r="7159" spans="3:13" customFormat="1" ht="15.6" hidden="1" customHeight="1">
      <c r="C7159" s="547">
        <v>42</v>
      </c>
      <c r="D7159" s="547" t="s">
        <v>2254</v>
      </c>
      <c r="E7159" s="748" t="s">
        <v>6716</v>
      </c>
      <c r="F7159" s="1636" t="s">
        <v>5987</v>
      </c>
      <c r="G7159" s="1637"/>
      <c r="H7159" s="748" t="s">
        <v>6717</v>
      </c>
      <c r="I7159" s="749" t="s">
        <v>3924</v>
      </c>
      <c r="J7159" s="750">
        <v>499199.04</v>
      </c>
      <c r="K7159" s="750">
        <v>499199.04</v>
      </c>
      <c r="L7159" s="752" t="s">
        <v>2335</v>
      </c>
      <c r="M7159" s="752">
        <v>5</v>
      </c>
    </row>
    <row r="7160" spans="3:13" customFormat="1" ht="15.6" hidden="1" customHeight="1">
      <c r="C7160" s="547">
        <v>43</v>
      </c>
      <c r="D7160" s="547" t="s">
        <v>2254</v>
      </c>
      <c r="E7160" s="748" t="s">
        <v>6718</v>
      </c>
      <c r="F7160" s="1636" t="s">
        <v>5987</v>
      </c>
      <c r="G7160" s="1637"/>
      <c r="H7160" s="748" t="s">
        <v>6719</v>
      </c>
      <c r="I7160" s="749" t="s">
        <v>3924</v>
      </c>
      <c r="J7160" s="750">
        <v>499199.04</v>
      </c>
      <c r="K7160" s="750">
        <v>499199.04</v>
      </c>
      <c r="L7160" s="752" t="s">
        <v>2335</v>
      </c>
      <c r="M7160" s="752">
        <v>5</v>
      </c>
    </row>
    <row r="7161" spans="3:13" customFormat="1" ht="15.6" hidden="1" customHeight="1">
      <c r="C7161" s="547">
        <v>44</v>
      </c>
      <c r="D7161" s="547" t="s">
        <v>2254</v>
      </c>
      <c r="E7161" s="748" t="s">
        <v>6720</v>
      </c>
      <c r="F7161" s="1636" t="s">
        <v>5987</v>
      </c>
      <c r="G7161" s="1637"/>
      <c r="H7161" s="748" t="s">
        <v>6721</v>
      </c>
      <c r="I7161" s="749" t="s">
        <v>3924</v>
      </c>
      <c r="J7161" s="750">
        <v>499199.04</v>
      </c>
      <c r="K7161" s="750">
        <v>499199.04</v>
      </c>
      <c r="L7161" s="752" t="s">
        <v>2335</v>
      </c>
      <c r="M7161" s="752">
        <v>5</v>
      </c>
    </row>
    <row r="7162" spans="3:13" customFormat="1" ht="15.6" hidden="1" customHeight="1">
      <c r="C7162" s="547">
        <v>45</v>
      </c>
      <c r="D7162" s="547" t="s">
        <v>2254</v>
      </c>
      <c r="E7162" s="748" t="s">
        <v>6722</v>
      </c>
      <c r="F7162" s="1636" t="s">
        <v>5987</v>
      </c>
      <c r="G7162" s="1637"/>
      <c r="H7162" s="748" t="s">
        <v>6723</v>
      </c>
      <c r="I7162" s="749" t="s">
        <v>3924</v>
      </c>
      <c r="J7162" s="750">
        <v>499199.04</v>
      </c>
      <c r="K7162" s="750">
        <v>499199.04</v>
      </c>
      <c r="L7162" s="752" t="s">
        <v>2335</v>
      </c>
      <c r="M7162" s="752">
        <v>5</v>
      </c>
    </row>
    <row r="7163" spans="3:13" customFormat="1" ht="15.6" hidden="1" customHeight="1">
      <c r="C7163" s="547">
        <v>46</v>
      </c>
      <c r="D7163" s="547" t="s">
        <v>2254</v>
      </c>
      <c r="E7163" s="748" t="s">
        <v>6724</v>
      </c>
      <c r="F7163" s="1636" t="s">
        <v>5987</v>
      </c>
      <c r="G7163" s="1637"/>
      <c r="H7163" s="748" t="s">
        <v>6725</v>
      </c>
      <c r="I7163" s="749" t="s">
        <v>3924</v>
      </c>
      <c r="J7163" s="750">
        <v>499199.04</v>
      </c>
      <c r="K7163" s="750">
        <v>499199.04</v>
      </c>
      <c r="L7163" s="752" t="s">
        <v>2335</v>
      </c>
      <c r="M7163" s="752">
        <v>5</v>
      </c>
    </row>
    <row r="7164" spans="3:13" customFormat="1" ht="15.6" hidden="1" customHeight="1">
      <c r="C7164" s="547">
        <v>47</v>
      </c>
      <c r="D7164" s="547" t="s">
        <v>2254</v>
      </c>
      <c r="E7164" s="748" t="s">
        <v>6726</v>
      </c>
      <c r="F7164" s="1636" t="s">
        <v>5987</v>
      </c>
      <c r="G7164" s="1637"/>
      <c r="H7164" s="748" t="s">
        <v>6727</v>
      </c>
      <c r="I7164" s="749" t="s">
        <v>3924</v>
      </c>
      <c r="J7164" s="750">
        <v>499199.04</v>
      </c>
      <c r="K7164" s="750">
        <v>499199.04</v>
      </c>
      <c r="L7164" s="752" t="s">
        <v>2335</v>
      </c>
      <c r="M7164" s="752">
        <v>5</v>
      </c>
    </row>
    <row r="7165" spans="3:13" customFormat="1" ht="15.6" hidden="1" customHeight="1">
      <c r="C7165" s="547">
        <v>48</v>
      </c>
      <c r="D7165" s="547" t="s">
        <v>2254</v>
      </c>
      <c r="E7165" s="748" t="s">
        <v>6728</v>
      </c>
      <c r="F7165" s="1636" t="s">
        <v>5987</v>
      </c>
      <c r="G7165" s="1637"/>
      <c r="H7165" s="748" t="s">
        <v>6729</v>
      </c>
      <c r="I7165" s="749" t="s">
        <v>3924</v>
      </c>
      <c r="J7165" s="750">
        <v>499199.04</v>
      </c>
      <c r="K7165" s="750">
        <v>499199.04</v>
      </c>
      <c r="L7165" s="752" t="s">
        <v>2335</v>
      </c>
      <c r="M7165" s="752">
        <v>5</v>
      </c>
    </row>
    <row r="7166" spans="3:13" customFormat="1" ht="15.6" hidden="1" customHeight="1">
      <c r="C7166" s="547">
        <v>49</v>
      </c>
      <c r="D7166" s="547" t="s">
        <v>2254</v>
      </c>
      <c r="E7166" s="748" t="s">
        <v>6730</v>
      </c>
      <c r="F7166" s="1636" t="s">
        <v>5987</v>
      </c>
      <c r="G7166" s="1637"/>
      <c r="H7166" s="748" t="s">
        <v>6731</v>
      </c>
      <c r="I7166" s="749" t="s">
        <v>3924</v>
      </c>
      <c r="J7166" s="750">
        <v>499199.04</v>
      </c>
      <c r="K7166" s="750">
        <v>499199.04</v>
      </c>
      <c r="L7166" s="752" t="s">
        <v>2335</v>
      </c>
      <c r="M7166" s="752">
        <v>5</v>
      </c>
    </row>
    <row r="7167" spans="3:13" customFormat="1" ht="15.6" hidden="1" customHeight="1">
      <c r="C7167" s="547">
        <v>50</v>
      </c>
      <c r="D7167" s="547" t="s">
        <v>2254</v>
      </c>
      <c r="E7167" s="748" t="s">
        <v>6732</v>
      </c>
      <c r="F7167" s="1636" t="s">
        <v>5987</v>
      </c>
      <c r="G7167" s="1637"/>
      <c r="H7167" s="748" t="s">
        <v>6733</v>
      </c>
      <c r="I7167" s="749" t="s">
        <v>3924</v>
      </c>
      <c r="J7167" s="750">
        <v>499199.04</v>
      </c>
      <c r="K7167" s="750">
        <v>499199.04</v>
      </c>
      <c r="L7167" s="752" t="s">
        <v>2335</v>
      </c>
      <c r="M7167" s="752">
        <v>5</v>
      </c>
    </row>
    <row r="7168" spans="3:13" customFormat="1" ht="15.6" hidden="1" customHeight="1">
      <c r="C7168" s="547">
        <v>51</v>
      </c>
      <c r="D7168" s="547" t="s">
        <v>2254</v>
      </c>
      <c r="E7168" s="748" t="s">
        <v>6734</v>
      </c>
      <c r="F7168" s="1636" t="s">
        <v>5987</v>
      </c>
      <c r="G7168" s="1637"/>
      <c r="H7168" s="748" t="s">
        <v>6735</v>
      </c>
      <c r="I7168" s="749" t="s">
        <v>3924</v>
      </c>
      <c r="J7168" s="750">
        <v>499199.04</v>
      </c>
      <c r="K7168" s="750">
        <v>499199.04</v>
      </c>
      <c r="L7168" s="752" t="s">
        <v>2335</v>
      </c>
      <c r="M7168" s="752">
        <v>5</v>
      </c>
    </row>
    <row r="7169" spans="3:14" customFormat="1" ht="15.6" hidden="1" customHeight="1">
      <c r="C7169" s="547">
        <v>52</v>
      </c>
      <c r="D7169" s="547" t="s">
        <v>2254</v>
      </c>
      <c r="E7169" s="748" t="s">
        <v>6736</v>
      </c>
      <c r="F7169" s="1636" t="s">
        <v>5987</v>
      </c>
      <c r="G7169" s="1637"/>
      <c r="H7169" s="748" t="s">
        <v>6737</v>
      </c>
      <c r="I7169" s="749" t="s">
        <v>3924</v>
      </c>
      <c r="J7169" s="750">
        <v>499199.04</v>
      </c>
      <c r="K7169" s="750">
        <v>499199.04</v>
      </c>
      <c r="L7169" s="752" t="s">
        <v>2335</v>
      </c>
      <c r="M7169" s="752">
        <v>5</v>
      </c>
    </row>
    <row r="7170" spans="3:14" customFormat="1" ht="15.6" hidden="1" customHeight="1">
      <c r="C7170" s="547">
        <v>53</v>
      </c>
      <c r="D7170" s="547" t="s">
        <v>2254</v>
      </c>
      <c r="E7170" s="748" t="s">
        <v>6738</v>
      </c>
      <c r="F7170" s="1636" t="s">
        <v>5987</v>
      </c>
      <c r="G7170" s="1637"/>
      <c r="H7170" s="748" t="s">
        <v>6739</v>
      </c>
      <c r="I7170" s="749" t="s">
        <v>3924</v>
      </c>
      <c r="J7170" s="750">
        <v>499199.04</v>
      </c>
      <c r="K7170" s="750">
        <v>499199.04</v>
      </c>
      <c r="L7170" s="752" t="s">
        <v>2335</v>
      </c>
      <c r="M7170" s="752">
        <v>5</v>
      </c>
    </row>
    <row r="7171" spans="3:14" customFormat="1" ht="15.6" hidden="1" customHeight="1">
      <c r="C7171" s="547">
        <v>54</v>
      </c>
      <c r="D7171" s="547" t="s">
        <v>2254</v>
      </c>
      <c r="E7171" s="748" t="s">
        <v>6740</v>
      </c>
      <c r="F7171" s="1636" t="s">
        <v>5987</v>
      </c>
      <c r="G7171" s="1637"/>
      <c r="H7171" s="748" t="s">
        <v>6741</v>
      </c>
      <c r="I7171" s="749" t="s">
        <v>3924</v>
      </c>
      <c r="J7171" s="750">
        <v>499199.04</v>
      </c>
      <c r="K7171" s="750">
        <v>499199.04</v>
      </c>
      <c r="L7171" s="752" t="s">
        <v>2335</v>
      </c>
      <c r="M7171" s="752">
        <v>5</v>
      </c>
    </row>
    <row r="7172" spans="3:14" customFormat="1" ht="15.6" hidden="1" customHeight="1">
      <c r="C7172" s="547">
        <v>55</v>
      </c>
      <c r="D7172" s="547" t="s">
        <v>2254</v>
      </c>
      <c r="E7172" s="748" t="s">
        <v>6742</v>
      </c>
      <c r="F7172" s="1636" t="s">
        <v>5987</v>
      </c>
      <c r="G7172" s="1637"/>
      <c r="H7172" s="748" t="s">
        <v>6743</v>
      </c>
      <c r="I7172" s="749" t="s">
        <v>3924</v>
      </c>
      <c r="J7172" s="750">
        <v>499199.04</v>
      </c>
      <c r="K7172" s="750">
        <v>499199.04</v>
      </c>
      <c r="L7172" s="752" t="s">
        <v>2335</v>
      </c>
      <c r="M7172" s="752">
        <v>5</v>
      </c>
    </row>
    <row r="7173" spans="3:14" customFormat="1" ht="15.6" hidden="1" customHeight="1">
      <c r="C7173" s="547">
        <v>56</v>
      </c>
      <c r="D7173" s="547" t="s">
        <v>2254</v>
      </c>
      <c r="E7173" s="748" t="s">
        <v>6744</v>
      </c>
      <c r="F7173" s="1636" t="s">
        <v>5987</v>
      </c>
      <c r="G7173" s="1637"/>
      <c r="H7173" s="748" t="s">
        <v>6745</v>
      </c>
      <c r="I7173" s="749" t="s">
        <v>3924</v>
      </c>
      <c r="J7173" s="750">
        <v>499199.04</v>
      </c>
      <c r="K7173" s="750">
        <v>499199.04</v>
      </c>
      <c r="L7173" s="752" t="s">
        <v>2335</v>
      </c>
      <c r="M7173" s="752">
        <v>5</v>
      </c>
    </row>
    <row r="7174" spans="3:14" customFormat="1" ht="15.6" hidden="1" customHeight="1">
      <c r="C7174" s="547">
        <v>57</v>
      </c>
      <c r="D7174" s="547" t="s">
        <v>2254</v>
      </c>
      <c r="E7174" s="748" t="s">
        <v>6746</v>
      </c>
      <c r="F7174" s="1636" t="s">
        <v>5987</v>
      </c>
      <c r="G7174" s="1637"/>
      <c r="H7174" s="748" t="s">
        <v>6747</v>
      </c>
      <c r="I7174" s="749" t="s">
        <v>3924</v>
      </c>
      <c r="J7174" s="750">
        <v>499199.04</v>
      </c>
      <c r="K7174" s="750">
        <v>499199.04</v>
      </c>
      <c r="L7174" s="752" t="s">
        <v>2335</v>
      </c>
      <c r="M7174" s="752">
        <v>5</v>
      </c>
    </row>
    <row r="7175" spans="3:14" customFormat="1" ht="15.6" hidden="1" customHeight="1">
      <c r="C7175" s="547">
        <v>58</v>
      </c>
      <c r="D7175" s="547" t="s">
        <v>2254</v>
      </c>
      <c r="E7175" s="748" t="s">
        <v>6748</v>
      </c>
      <c r="F7175" s="1636" t="s">
        <v>5987</v>
      </c>
      <c r="G7175" s="1637"/>
      <c r="H7175" s="748" t="s">
        <v>6749</v>
      </c>
      <c r="I7175" s="749" t="s">
        <v>3924</v>
      </c>
      <c r="J7175" s="750">
        <v>499199.04</v>
      </c>
      <c r="K7175" s="750">
        <v>499199.04</v>
      </c>
      <c r="L7175" s="752" t="s">
        <v>2335</v>
      </c>
      <c r="M7175" s="752">
        <v>5</v>
      </c>
    </row>
    <row r="7176" spans="3:14" customFormat="1" ht="15.6" hidden="1" customHeight="1">
      <c r="C7176" s="547">
        <v>59</v>
      </c>
      <c r="D7176" s="547" t="s">
        <v>2254</v>
      </c>
      <c r="E7176" s="748" t="s">
        <v>6750</v>
      </c>
      <c r="F7176" s="1636" t="s">
        <v>5987</v>
      </c>
      <c r="G7176" s="1637"/>
      <c r="H7176" s="748" t="s">
        <v>6751</v>
      </c>
      <c r="I7176" s="749" t="s">
        <v>3924</v>
      </c>
      <c r="J7176" s="750">
        <v>499199.04</v>
      </c>
      <c r="K7176" s="750">
        <v>499199.04</v>
      </c>
      <c r="L7176" s="752" t="s">
        <v>2335</v>
      </c>
      <c r="M7176" s="752">
        <v>5</v>
      </c>
    </row>
    <row r="7177" spans="3:14" customFormat="1" ht="15.6" hidden="1" customHeight="1">
      <c r="C7177" s="547">
        <v>60</v>
      </c>
      <c r="D7177" s="547" t="s">
        <v>2254</v>
      </c>
      <c r="E7177" s="748" t="s">
        <v>6752</v>
      </c>
      <c r="F7177" s="1636" t="s">
        <v>5987</v>
      </c>
      <c r="G7177" s="1637"/>
      <c r="H7177" s="748" t="s">
        <v>6753</v>
      </c>
      <c r="I7177" s="749" t="s">
        <v>3924</v>
      </c>
      <c r="J7177" s="750">
        <v>499199.04</v>
      </c>
      <c r="K7177" s="750">
        <v>499199.04</v>
      </c>
      <c r="L7177" s="752" t="s">
        <v>2335</v>
      </c>
      <c r="M7177" s="752">
        <v>5</v>
      </c>
    </row>
    <row r="7178" spans="3:14" customFormat="1" ht="15.6" hidden="1" customHeight="1">
      <c r="C7178" s="547">
        <v>61</v>
      </c>
      <c r="D7178" s="547" t="s">
        <v>2254</v>
      </c>
      <c r="E7178" s="748" t="s">
        <v>6754</v>
      </c>
      <c r="F7178" s="1636" t="s">
        <v>5987</v>
      </c>
      <c r="G7178" s="1637"/>
      <c r="H7178" s="748" t="s">
        <v>6755</v>
      </c>
      <c r="I7178" s="749" t="s">
        <v>3924</v>
      </c>
      <c r="J7178" s="750">
        <v>499199.04</v>
      </c>
      <c r="K7178" s="750">
        <v>499199.04</v>
      </c>
      <c r="L7178" s="752" t="s">
        <v>2335</v>
      </c>
      <c r="M7178" s="752">
        <v>5</v>
      </c>
    </row>
    <row r="7179" spans="3:14" customFormat="1" ht="15.6" hidden="1" customHeight="1">
      <c r="C7179" s="547">
        <v>62</v>
      </c>
      <c r="D7179" s="547" t="s">
        <v>2254</v>
      </c>
      <c r="E7179" s="748" t="s">
        <v>6756</v>
      </c>
      <c r="F7179" s="1636" t="s">
        <v>5987</v>
      </c>
      <c r="G7179" s="1637"/>
      <c r="H7179" s="748" t="s">
        <v>6757</v>
      </c>
      <c r="I7179" s="749" t="s">
        <v>3924</v>
      </c>
      <c r="J7179" s="750">
        <v>249599.52</v>
      </c>
      <c r="K7179" s="750">
        <v>249599.52</v>
      </c>
      <c r="L7179" s="752" t="s">
        <v>2335</v>
      </c>
      <c r="M7179" s="752">
        <v>5</v>
      </c>
    </row>
    <row r="7180" spans="3:14" customFormat="1" ht="15.6" hidden="1" customHeight="1">
      <c r="C7180" s="547">
        <v>63</v>
      </c>
      <c r="D7180" s="547" t="s">
        <v>2254</v>
      </c>
      <c r="E7180" s="748" t="s">
        <v>6758</v>
      </c>
      <c r="F7180" s="1636" t="s">
        <v>5987</v>
      </c>
      <c r="G7180" s="1637"/>
      <c r="H7180" s="748" t="s">
        <v>6759</v>
      </c>
      <c r="I7180" s="749" t="s">
        <v>3924</v>
      </c>
      <c r="J7180" s="750">
        <v>325380</v>
      </c>
      <c r="K7180" s="750">
        <v>325380</v>
      </c>
      <c r="L7180" s="752" t="s">
        <v>2335</v>
      </c>
      <c r="M7180" s="752">
        <v>5</v>
      </c>
    </row>
    <row r="7181" spans="3:14" customFormat="1" ht="15.6" hidden="1" customHeight="1">
      <c r="C7181" s="547">
        <v>64</v>
      </c>
      <c r="D7181" s="547" t="s">
        <v>2254</v>
      </c>
      <c r="E7181" s="748" t="s">
        <v>6760</v>
      </c>
      <c r="F7181" s="1636" t="s">
        <v>5987</v>
      </c>
      <c r="G7181" s="1637"/>
      <c r="H7181" s="748" t="s">
        <v>6761</v>
      </c>
      <c r="I7181" s="749" t="s">
        <v>3924</v>
      </c>
      <c r="J7181" s="750">
        <v>499199.04</v>
      </c>
      <c r="K7181" s="750">
        <v>499199.04</v>
      </c>
      <c r="L7181" s="752" t="s">
        <v>2335</v>
      </c>
      <c r="M7181" s="752">
        <v>5</v>
      </c>
    </row>
    <row r="7182" spans="3:14" customFormat="1" ht="33" hidden="1" customHeight="1">
      <c r="C7182" s="1643" t="s">
        <v>6762</v>
      </c>
      <c r="D7182" s="1644"/>
      <c r="E7182" s="1644"/>
      <c r="F7182" s="1644"/>
      <c r="G7182" s="1644"/>
      <c r="H7182" s="1644"/>
      <c r="I7182" s="1645"/>
      <c r="J7182" s="753">
        <f>SUM(J7023:J7181)</f>
        <v>57267819.480000004</v>
      </c>
      <c r="K7182" s="753">
        <f>SUM(K7023:K7181)</f>
        <v>52361707.719999976</v>
      </c>
      <c r="L7182" s="753"/>
      <c r="M7182" s="754">
        <f>SUM(M6599:M7181)</f>
        <v>7213</v>
      </c>
    </row>
    <row r="7183" spans="3:14" ht="15.6" customHeight="1">
      <c r="D7183" s="390"/>
      <c r="E7183" s="395"/>
      <c r="F7183" s="1033"/>
      <c r="G7183" s="396"/>
      <c r="H7183" s="534"/>
      <c r="I7183" s="396"/>
      <c r="J7183" s="396"/>
      <c r="K7183" s="386"/>
      <c r="L7183" s="488"/>
      <c r="M7183" s="444"/>
    </row>
    <row r="7184" spans="3:14" ht="27" customHeight="1">
      <c r="C7184" s="1646" t="s">
        <v>6763</v>
      </c>
      <c r="D7184" s="1646"/>
      <c r="E7184" s="1646"/>
      <c r="F7184" s="1646"/>
      <c r="G7184" s="1646"/>
      <c r="H7184" s="859"/>
      <c r="L7184" s="271"/>
      <c r="M7184" s="271"/>
      <c r="N7184" s="872"/>
    </row>
    <row r="7185" spans="3:14" ht="10.5" customHeight="1">
      <c r="C7185" s="398"/>
      <c r="D7185" s="398"/>
      <c r="E7185" s="398"/>
      <c r="F7185" s="398"/>
      <c r="G7185" s="398"/>
      <c r="H7185" s="407"/>
      <c r="I7185" s="398"/>
      <c r="J7185" s="398"/>
      <c r="K7185" s="398"/>
      <c r="L7185" s="398"/>
      <c r="M7185" s="398"/>
      <c r="N7185" s="398"/>
    </row>
    <row r="7186" spans="3:14" ht="15.6" customHeight="1">
      <c r="C7186" s="1647" t="s">
        <v>2337</v>
      </c>
      <c r="D7186" s="1647"/>
      <c r="E7186" s="1647"/>
      <c r="F7186" s="1040" t="s">
        <v>2255</v>
      </c>
      <c r="G7186" s="830" t="s">
        <v>2254</v>
      </c>
      <c r="H7186" s="830" t="s">
        <v>1708</v>
      </c>
      <c r="I7186" s="628" t="s">
        <v>2218</v>
      </c>
      <c r="J7186" s="628" t="s">
        <v>2339</v>
      </c>
      <c r="K7186" s="562"/>
      <c r="L7186" s="562"/>
      <c r="M7186" s="430"/>
      <c r="N7186" s="563"/>
    </row>
    <row r="7187" spans="3:14" ht="15.6" customHeight="1">
      <c r="C7187" s="1648" t="s">
        <v>1709</v>
      </c>
      <c r="D7187" s="1648"/>
      <c r="E7187" s="1648"/>
      <c r="F7187" s="1041">
        <v>402</v>
      </c>
      <c r="G7187" s="1000">
        <v>955</v>
      </c>
      <c r="H7187" s="999">
        <v>11</v>
      </c>
      <c r="I7187" s="999">
        <v>99</v>
      </c>
      <c r="J7187" s="833">
        <f>SUM(F7187:I7187)</f>
        <v>1467</v>
      </c>
      <c r="L7187" s="271"/>
      <c r="M7187" s="271"/>
    </row>
    <row r="7188" spans="3:14" ht="15.6" customHeight="1">
      <c r="C7188" s="1648" t="s">
        <v>6764</v>
      </c>
      <c r="D7188" s="1648"/>
      <c r="E7188" s="1648"/>
      <c r="F7188" s="1041">
        <v>680</v>
      </c>
      <c r="G7188" s="999">
        <v>0</v>
      </c>
      <c r="H7188" s="999">
        <v>22</v>
      </c>
      <c r="I7188" s="999">
        <v>0</v>
      </c>
      <c r="J7188" s="833">
        <f t="shared" ref="J7188:J7195" si="64">SUM(F7188:I7188)</f>
        <v>702</v>
      </c>
      <c r="L7188" s="271"/>
      <c r="M7188" s="271"/>
    </row>
    <row r="7189" spans="3:14" ht="15.6" customHeight="1">
      <c r="C7189" s="1649" t="s">
        <v>5832</v>
      </c>
      <c r="D7189" s="1650"/>
      <c r="E7189" s="1651"/>
      <c r="F7189" s="1041">
        <v>475</v>
      </c>
      <c r="G7189" s="999">
        <v>350</v>
      </c>
      <c r="H7189" s="999">
        <v>49</v>
      </c>
      <c r="I7189" s="999">
        <v>68</v>
      </c>
      <c r="J7189" s="833">
        <f t="shared" si="64"/>
        <v>942</v>
      </c>
      <c r="L7189" s="271"/>
      <c r="M7189" s="271"/>
    </row>
    <row r="7190" spans="3:14" ht="15.6" customHeight="1">
      <c r="C7190" s="1649" t="s">
        <v>1707</v>
      </c>
      <c r="D7190" s="1650"/>
      <c r="E7190" s="1651"/>
      <c r="F7190" s="1041">
        <v>30</v>
      </c>
      <c r="G7190" s="999">
        <v>490</v>
      </c>
      <c r="H7190" s="999">
        <v>9</v>
      </c>
      <c r="I7190" s="999">
        <v>312</v>
      </c>
      <c r="J7190" s="833">
        <f t="shared" si="64"/>
        <v>841</v>
      </c>
      <c r="L7190" s="271"/>
      <c r="M7190" s="271"/>
    </row>
    <row r="7191" spans="3:14" ht="15.6" customHeight="1">
      <c r="C7191" s="1649" t="s">
        <v>6765</v>
      </c>
      <c r="D7191" s="1650"/>
      <c r="E7191" s="1651"/>
      <c r="F7191" s="1041">
        <v>95</v>
      </c>
      <c r="G7191" s="999">
        <v>0</v>
      </c>
      <c r="H7191" s="999">
        <v>214</v>
      </c>
      <c r="I7191" s="999">
        <v>2485</v>
      </c>
      <c r="J7191" s="833">
        <f t="shared" si="64"/>
        <v>2794</v>
      </c>
      <c r="L7191" s="271"/>
      <c r="M7191" s="271"/>
    </row>
    <row r="7192" spans="3:14" ht="15.6" customHeight="1">
      <c r="C7192" s="1649" t="s">
        <v>6766</v>
      </c>
      <c r="D7192" s="1650"/>
      <c r="E7192" s="1651"/>
      <c r="F7192" s="1041">
        <v>85</v>
      </c>
      <c r="G7192" s="999">
        <v>0</v>
      </c>
      <c r="H7192" s="999">
        <v>0</v>
      </c>
      <c r="I7192" s="999">
        <v>0</v>
      </c>
      <c r="J7192" s="833">
        <f t="shared" si="64"/>
        <v>85</v>
      </c>
      <c r="L7192" s="271"/>
      <c r="M7192" s="271"/>
    </row>
    <row r="7193" spans="3:14" ht="15.6" customHeight="1">
      <c r="C7193" s="1648" t="s">
        <v>6767</v>
      </c>
      <c r="D7193" s="1648"/>
      <c r="E7193" s="1648"/>
      <c r="F7193" s="1042">
        <v>34</v>
      </c>
      <c r="G7193" s="834">
        <v>163</v>
      </c>
      <c r="H7193" s="834">
        <v>0</v>
      </c>
      <c r="I7193" s="834">
        <v>0</v>
      </c>
      <c r="J7193" s="833">
        <f t="shared" si="64"/>
        <v>197</v>
      </c>
      <c r="L7193" s="271"/>
      <c r="M7193" s="271"/>
    </row>
    <row r="7194" spans="3:14" ht="15.6" customHeight="1">
      <c r="C7194" s="1648" t="s">
        <v>2335</v>
      </c>
      <c r="D7194" s="1648"/>
      <c r="E7194" s="1648"/>
      <c r="F7194" s="1042">
        <v>50</v>
      </c>
      <c r="G7194" s="834">
        <v>315</v>
      </c>
      <c r="H7194" s="834">
        <v>0</v>
      </c>
      <c r="I7194" s="834">
        <v>0</v>
      </c>
      <c r="J7194" s="833">
        <f t="shared" si="64"/>
        <v>365</v>
      </c>
      <c r="L7194" s="271"/>
      <c r="M7194" s="271"/>
    </row>
    <row r="7195" spans="3:14" ht="15.6" customHeight="1">
      <c r="C7195" s="1647" t="s">
        <v>2342</v>
      </c>
      <c r="D7195" s="1647"/>
      <c r="E7195" s="1647"/>
      <c r="F7195" s="1043">
        <f>SUM(F7187:F7194)</f>
        <v>1851</v>
      </c>
      <c r="G7195" s="831">
        <f>SUM(G7187:G7194)</f>
        <v>2273</v>
      </c>
      <c r="H7195" s="832">
        <f>SUM(H7187:H7194)</f>
        <v>305</v>
      </c>
      <c r="I7195" s="832">
        <f t="shared" ref="I7195" si="65">SUM(I7187:I7194)</f>
        <v>2964</v>
      </c>
      <c r="J7195" s="832">
        <f t="shared" si="64"/>
        <v>7393</v>
      </c>
      <c r="L7195" s="271"/>
      <c r="M7195" s="271"/>
    </row>
    <row r="7196" spans="3:14" ht="15.6" customHeight="1">
      <c r="C7196" s="328"/>
      <c r="D7196" s="328"/>
      <c r="E7196" s="327"/>
      <c r="F7196" s="1013"/>
      <c r="G7196" s="328"/>
      <c r="H7196" s="405"/>
      <c r="I7196" s="328"/>
      <c r="J7196" s="393"/>
      <c r="K7196" s="393"/>
      <c r="L7196" s="328"/>
      <c r="M7196" s="328"/>
      <c r="N7196" s="328"/>
    </row>
    <row r="7197" spans="3:14" ht="15.6" customHeight="1">
      <c r="C7197" s="1646" t="s">
        <v>1715</v>
      </c>
      <c r="D7197" s="1646"/>
      <c r="E7197" s="1646"/>
      <c r="F7197" s="1646"/>
      <c r="G7197" s="1646"/>
      <c r="H7197" s="1646"/>
      <c r="I7197" s="1646"/>
      <c r="J7197" s="1646"/>
      <c r="K7197" s="1646"/>
      <c r="L7197" s="1646"/>
      <c r="M7197" s="1646"/>
      <c r="N7197" s="1646"/>
    </row>
    <row r="7198" spans="3:14" ht="15.6" customHeight="1">
      <c r="C7198" s="328"/>
      <c r="D7198" s="328"/>
      <c r="E7198" s="327"/>
      <c r="F7198" s="1561"/>
      <c r="G7198" s="1562"/>
      <c r="H7198" s="405"/>
      <c r="I7198" s="328"/>
      <c r="J7198" s="393"/>
      <c r="K7198" s="393"/>
      <c r="L7198" s="328"/>
      <c r="M7198" s="328"/>
      <c r="N7198" s="328"/>
    </row>
    <row r="7199" spans="3:14" ht="15.6" customHeight="1">
      <c r="C7199" s="1563" t="s">
        <v>1718</v>
      </c>
      <c r="D7199" s="1564"/>
      <c r="E7199" s="1522"/>
      <c r="F7199" s="1014"/>
      <c r="G7199" s="404"/>
      <c r="H7199" s="408"/>
      <c r="I7199" s="404"/>
      <c r="J7199" s="393"/>
      <c r="K7199" s="393"/>
      <c r="L7199" s="328"/>
      <c r="M7199" s="328"/>
      <c r="N7199" s="328"/>
    </row>
    <row r="7200" spans="3:14" ht="15.6" customHeight="1">
      <c r="C7200" s="571" t="s">
        <v>41</v>
      </c>
      <c r="D7200" s="571" t="s">
        <v>32</v>
      </c>
      <c r="E7200" s="878" t="s">
        <v>1720</v>
      </c>
      <c r="F7200" s="1563" t="s">
        <v>1716</v>
      </c>
      <c r="G7200" s="1565"/>
      <c r="H7200" s="1566"/>
      <c r="I7200" s="571" t="s">
        <v>1717</v>
      </c>
      <c r="J7200" s="572" t="s">
        <v>1725</v>
      </c>
      <c r="K7200" s="572" t="s">
        <v>1723</v>
      </c>
      <c r="L7200" s="328"/>
      <c r="M7200" s="328"/>
      <c r="N7200" s="328"/>
    </row>
    <row r="7201" spans="3:14" ht="15.6" customHeight="1">
      <c r="C7201" s="391">
        <v>1</v>
      </c>
      <c r="D7201" s="573" t="s">
        <v>2255</v>
      </c>
      <c r="E7201" s="417" t="s">
        <v>3151</v>
      </c>
      <c r="F7201" s="1640" t="s">
        <v>2230</v>
      </c>
      <c r="G7201" s="1641"/>
      <c r="H7201" s="1642"/>
      <c r="I7201" s="401">
        <v>84</v>
      </c>
      <c r="J7201" s="417">
        <v>1.5</v>
      </c>
      <c r="K7201" s="758">
        <v>126</v>
      </c>
      <c r="L7201" s="328"/>
      <c r="M7201" s="328"/>
      <c r="N7201" s="328"/>
    </row>
    <row r="7202" spans="3:14" ht="15.6" customHeight="1">
      <c r="C7202" s="391">
        <v>2</v>
      </c>
      <c r="D7202" s="573" t="s">
        <v>2255</v>
      </c>
      <c r="E7202" s="759" t="s">
        <v>3161</v>
      </c>
      <c r="F7202" s="1640" t="s">
        <v>2231</v>
      </c>
      <c r="G7202" s="1641"/>
      <c r="H7202" s="1642"/>
      <c r="I7202" s="401">
        <v>84</v>
      </c>
      <c r="J7202" s="417">
        <v>1.5</v>
      </c>
      <c r="K7202" s="758">
        <v>126</v>
      </c>
      <c r="L7202" s="328"/>
      <c r="M7202" s="328"/>
      <c r="N7202" s="328"/>
    </row>
    <row r="7203" spans="3:14" ht="15.6" customHeight="1">
      <c r="C7203" s="391">
        <v>3</v>
      </c>
      <c r="D7203" s="573" t="s">
        <v>2255</v>
      </c>
      <c r="E7203" s="759" t="s">
        <v>3162</v>
      </c>
      <c r="F7203" s="1640" t="s">
        <v>2232</v>
      </c>
      <c r="G7203" s="1641"/>
      <c r="H7203" s="1642"/>
      <c r="I7203" s="401">
        <v>42</v>
      </c>
      <c r="J7203" s="417">
        <v>1.5</v>
      </c>
      <c r="K7203" s="758">
        <v>63</v>
      </c>
      <c r="L7203" s="328"/>
      <c r="M7203" s="328"/>
      <c r="N7203" s="328"/>
    </row>
    <row r="7204" spans="3:14" ht="15.6" customHeight="1">
      <c r="C7204" s="391">
        <v>4</v>
      </c>
      <c r="D7204" s="573" t="s">
        <v>2255</v>
      </c>
      <c r="E7204" s="759" t="s">
        <v>3163</v>
      </c>
      <c r="F7204" s="1640" t="s">
        <v>2233</v>
      </c>
      <c r="G7204" s="1641"/>
      <c r="H7204" s="1642"/>
      <c r="I7204" s="401">
        <v>50</v>
      </c>
      <c r="J7204" s="417">
        <v>1.5</v>
      </c>
      <c r="K7204" s="758">
        <v>75</v>
      </c>
      <c r="L7204" s="328"/>
      <c r="M7204" s="328"/>
      <c r="N7204" s="328"/>
    </row>
    <row r="7205" spans="3:14" ht="15.6" customHeight="1">
      <c r="C7205" s="391">
        <v>5</v>
      </c>
      <c r="D7205" s="573" t="s">
        <v>2255</v>
      </c>
      <c r="E7205" s="759" t="s">
        <v>3228</v>
      </c>
      <c r="F7205" s="1640" t="s">
        <v>2234</v>
      </c>
      <c r="G7205" s="1641"/>
      <c r="H7205" s="1642"/>
      <c r="I7205" s="401">
        <v>3</v>
      </c>
      <c r="J7205" s="417">
        <v>1.5</v>
      </c>
      <c r="K7205" s="758">
        <v>4.5</v>
      </c>
      <c r="L7205" s="328"/>
      <c r="M7205" s="328"/>
      <c r="N7205" s="328"/>
    </row>
    <row r="7206" spans="3:14" ht="15.6" customHeight="1">
      <c r="C7206" s="391">
        <v>6</v>
      </c>
      <c r="D7206" s="573" t="s">
        <v>2255</v>
      </c>
      <c r="E7206" s="759" t="s">
        <v>5671</v>
      </c>
      <c r="F7206" s="1663" t="s">
        <v>3086</v>
      </c>
      <c r="G7206" s="1664" t="s">
        <v>3086</v>
      </c>
      <c r="H7206" s="1665" t="s">
        <v>3086</v>
      </c>
      <c r="I7206" s="401">
        <v>16</v>
      </c>
      <c r="J7206" s="417">
        <v>1.1000000000000001</v>
      </c>
      <c r="K7206" s="758">
        <v>17.600000000000001</v>
      </c>
      <c r="L7206" s="328"/>
      <c r="M7206" s="328"/>
      <c r="N7206" s="328"/>
    </row>
    <row r="7207" spans="3:14" ht="15.6" customHeight="1">
      <c r="C7207" s="391">
        <v>7</v>
      </c>
      <c r="D7207" s="573" t="s">
        <v>2255</v>
      </c>
      <c r="E7207" s="759" t="s">
        <v>6768</v>
      </c>
      <c r="F7207" s="1663" t="s">
        <v>6769</v>
      </c>
      <c r="G7207" s="1664" t="s">
        <v>6769</v>
      </c>
      <c r="H7207" s="1665" t="s">
        <v>6769</v>
      </c>
      <c r="I7207" s="401">
        <v>45</v>
      </c>
      <c r="J7207" s="417">
        <v>1.1000000000000001</v>
      </c>
      <c r="K7207" s="758">
        <v>49.5</v>
      </c>
      <c r="L7207" s="328"/>
      <c r="M7207" s="328"/>
      <c r="N7207" s="328"/>
    </row>
    <row r="7208" spans="3:14" ht="15.6" customHeight="1">
      <c r="C7208" s="391">
        <v>8</v>
      </c>
      <c r="D7208" s="573" t="s">
        <v>2255</v>
      </c>
      <c r="E7208" s="759" t="s">
        <v>6770</v>
      </c>
      <c r="F7208" s="1663" t="s">
        <v>6771</v>
      </c>
      <c r="G7208" s="1664" t="s">
        <v>6771</v>
      </c>
      <c r="H7208" s="1665" t="s">
        <v>6771</v>
      </c>
      <c r="I7208" s="401">
        <v>119</v>
      </c>
      <c r="J7208" s="417">
        <v>1.1000000000000001</v>
      </c>
      <c r="K7208" s="758">
        <v>130.9</v>
      </c>
      <c r="L7208" s="328"/>
      <c r="M7208" s="328"/>
      <c r="N7208" s="328"/>
    </row>
    <row r="7209" spans="3:14" ht="15.6" customHeight="1">
      <c r="C7209" s="391">
        <v>9</v>
      </c>
      <c r="D7209" s="573" t="s">
        <v>2255</v>
      </c>
      <c r="E7209" s="759" t="s">
        <v>3232</v>
      </c>
      <c r="F7209" s="1663" t="s">
        <v>3233</v>
      </c>
      <c r="G7209" s="1664" t="s">
        <v>3233</v>
      </c>
      <c r="H7209" s="1665" t="s">
        <v>3233</v>
      </c>
      <c r="I7209" s="760">
        <v>27</v>
      </c>
      <c r="J7209" s="417">
        <v>2.4</v>
      </c>
      <c r="K7209" s="761">
        <f t="shared" ref="K7209:K7210" si="66">I7209*J7209</f>
        <v>64.8</v>
      </c>
      <c r="L7209" s="328"/>
      <c r="M7209" s="328"/>
      <c r="N7209" s="328"/>
    </row>
    <row r="7210" spans="3:14" ht="15.6" customHeight="1">
      <c r="C7210" s="391">
        <v>10</v>
      </c>
      <c r="D7210" s="573" t="s">
        <v>2255</v>
      </c>
      <c r="E7210" s="759" t="s">
        <v>3234</v>
      </c>
      <c r="F7210" s="1663" t="s">
        <v>3148</v>
      </c>
      <c r="G7210" s="1664" t="s">
        <v>3148</v>
      </c>
      <c r="H7210" s="1665" t="s">
        <v>3148</v>
      </c>
      <c r="I7210" s="760">
        <v>33</v>
      </c>
      <c r="J7210" s="417">
        <v>2.4</v>
      </c>
      <c r="K7210" s="761">
        <f t="shared" si="66"/>
        <v>79.2</v>
      </c>
      <c r="L7210" s="328"/>
      <c r="M7210" s="328"/>
      <c r="N7210" s="328"/>
    </row>
    <row r="7211" spans="3:14" ht="15.6" customHeight="1">
      <c r="C7211" s="391">
        <v>11</v>
      </c>
      <c r="D7211" s="573" t="s">
        <v>2255</v>
      </c>
      <c r="E7211" s="759" t="s">
        <v>3193</v>
      </c>
      <c r="F7211" s="1663" t="s">
        <v>3194</v>
      </c>
      <c r="G7211" s="1664"/>
      <c r="H7211" s="1665"/>
      <c r="I7211" s="401">
        <v>180</v>
      </c>
      <c r="J7211" s="417">
        <v>0.5</v>
      </c>
      <c r="K7211" s="758">
        <v>90</v>
      </c>
      <c r="L7211" s="328"/>
      <c r="M7211" s="328"/>
      <c r="N7211" s="328"/>
    </row>
    <row r="7212" spans="3:14" ht="15.6" customHeight="1">
      <c r="C7212" s="391">
        <v>12</v>
      </c>
      <c r="D7212" s="573" t="s">
        <v>2255</v>
      </c>
      <c r="E7212" s="759" t="s">
        <v>6772</v>
      </c>
      <c r="F7212" s="1663" t="s">
        <v>3106</v>
      </c>
      <c r="G7212" s="1664"/>
      <c r="H7212" s="1665"/>
      <c r="I7212" s="401">
        <v>126</v>
      </c>
      <c r="J7212" s="417">
        <v>1.2</v>
      </c>
      <c r="K7212" s="758">
        <v>151.19999999999999</v>
      </c>
      <c r="L7212" s="328"/>
      <c r="M7212" s="328"/>
      <c r="N7212" s="328"/>
    </row>
    <row r="7213" spans="3:14" ht="15.6" customHeight="1">
      <c r="C7213" s="1659" t="s">
        <v>24</v>
      </c>
      <c r="D7213" s="1660"/>
      <c r="E7213" s="1660"/>
      <c r="F7213" s="1661"/>
      <c r="G7213" s="1660"/>
      <c r="H7213" s="1662"/>
      <c r="I7213" s="575">
        <f>SUM(I7201:I7212)</f>
        <v>809</v>
      </c>
      <c r="J7213" s="409"/>
      <c r="K7213" s="762">
        <f>SUM(K7201:K7212)</f>
        <v>977.7</v>
      </c>
      <c r="L7213" s="328"/>
      <c r="M7213" s="328"/>
      <c r="N7213" s="328"/>
    </row>
    <row r="7214" spans="3:14" ht="15.6" customHeight="1">
      <c r="D7214" s="390"/>
      <c r="E7214" s="395"/>
      <c r="F7214" s="1033"/>
      <c r="G7214" s="396"/>
      <c r="H7214" s="534"/>
      <c r="I7214" s="396"/>
      <c r="J7214" s="396"/>
      <c r="K7214" s="386"/>
      <c r="L7214" s="488"/>
      <c r="M7214" s="444"/>
    </row>
    <row r="7215" spans="3:14" ht="15.6" customHeight="1">
      <c r="C7215" s="1001" t="s">
        <v>2337</v>
      </c>
      <c r="D7215" s="837" t="s">
        <v>2255</v>
      </c>
      <c r="E7215" s="1002" t="s">
        <v>3945</v>
      </c>
      <c r="H7215" s="534"/>
      <c r="I7215" s="396"/>
      <c r="J7215" s="396"/>
      <c r="K7215" s="386"/>
      <c r="L7215" s="488"/>
      <c r="M7215" s="444"/>
    </row>
    <row r="7216" spans="3:14" ht="15.6" customHeight="1">
      <c r="C7216" s="1003" t="s">
        <v>3937</v>
      </c>
      <c r="D7216" s="934">
        <v>977.7</v>
      </c>
      <c r="E7216" s="1004">
        <f>D7216</f>
        <v>977.7</v>
      </c>
      <c r="H7216" s="534"/>
      <c r="I7216" s="396"/>
      <c r="J7216" s="396"/>
      <c r="K7216" s="386"/>
      <c r="L7216" s="488"/>
      <c r="M7216" s="444"/>
    </row>
    <row r="7217" spans="2:20" ht="15.6" customHeight="1">
      <c r="D7217" s="835"/>
      <c r="E7217" s="836"/>
      <c r="F7217" s="1033"/>
      <c r="G7217" s="396"/>
      <c r="H7217" s="534"/>
      <c r="I7217" s="396"/>
      <c r="J7217" s="396"/>
      <c r="K7217" s="386"/>
      <c r="L7217" s="488"/>
      <c r="M7217" s="444"/>
    </row>
    <row r="7218" spans="2:20" s="538" customFormat="1">
      <c r="B7218" s="1005"/>
      <c r="C7218" s="537"/>
      <c r="D7218" s="537"/>
      <c r="E7218" s="537"/>
      <c r="F7218" s="1006"/>
      <c r="G7218" s="1006"/>
      <c r="H7218" s="537"/>
      <c r="I7218" s="1006"/>
      <c r="J7218" s="1006"/>
      <c r="K7218" s="1006"/>
      <c r="L7218" s="539"/>
      <c r="M7218" s="537"/>
      <c r="O7218" s="271"/>
      <c r="P7218"/>
      <c r="Q7218" s="383"/>
      <c r="R7218" s="383"/>
      <c r="S7218" s="383"/>
      <c r="T7218" s="383"/>
    </row>
    <row r="7219" spans="2:20" s="538" customFormat="1" ht="15.75" customHeight="1">
      <c r="C7219" s="537"/>
      <c r="D7219" s="537"/>
      <c r="E7219" s="537"/>
      <c r="F7219" s="1006"/>
      <c r="G7219" s="1006"/>
      <c r="H7219" s="537"/>
      <c r="I7219" s="1006"/>
      <c r="J7219" s="1006"/>
      <c r="K7219" s="1006"/>
      <c r="L7219" s="539"/>
      <c r="M7219" s="537"/>
      <c r="O7219" s="271"/>
      <c r="P7219"/>
      <c r="Q7219" s="383"/>
      <c r="R7219" s="383"/>
      <c r="S7219" s="383"/>
      <c r="T7219" s="383"/>
    </row>
    <row r="7220" spans="2:20" s="538" customFormat="1">
      <c r="B7220" s="1005"/>
      <c r="C7220" s="537"/>
      <c r="D7220" s="537"/>
      <c r="E7220" s="537"/>
      <c r="F7220" s="1006"/>
      <c r="G7220" s="1006"/>
      <c r="H7220" s="537"/>
      <c r="I7220" s="1006"/>
      <c r="J7220" s="1006"/>
      <c r="K7220" s="1006"/>
      <c r="L7220" s="539"/>
      <c r="M7220" s="537"/>
      <c r="O7220" s="271"/>
      <c r="P7220"/>
      <c r="Q7220" s="383"/>
      <c r="R7220" s="383"/>
      <c r="S7220" s="383"/>
      <c r="T7220" s="383"/>
    </row>
    <row r="7221" spans="2:20" s="538" customFormat="1">
      <c r="C7221" s="1006" t="s">
        <v>1703</v>
      </c>
      <c r="D7221" s="1006"/>
      <c r="E7221" s="537"/>
      <c r="F7221" s="1006"/>
      <c r="G7221" s="1006"/>
      <c r="H7221" s="537"/>
      <c r="I7221" s="1006"/>
      <c r="J7221" s="1006"/>
      <c r="K7221" s="1006"/>
      <c r="L7221" s="539"/>
      <c r="M7221" s="537"/>
      <c r="O7221" s="271"/>
      <c r="P7221"/>
      <c r="Q7221" s="383"/>
      <c r="R7221" s="383"/>
      <c r="S7221" s="383"/>
      <c r="T7221" s="383"/>
    </row>
    <row r="7222" spans="2:20" s="538" customFormat="1">
      <c r="C7222" s="1006" t="s">
        <v>1704</v>
      </c>
      <c r="D7222" s="1006"/>
      <c r="E7222" s="537"/>
      <c r="F7222" s="1006"/>
      <c r="G7222" s="1006"/>
      <c r="H7222" s="537"/>
      <c r="I7222" s="1006"/>
      <c r="J7222" s="1006"/>
      <c r="K7222" s="1006"/>
      <c r="L7222" s="539"/>
      <c r="M7222" s="537"/>
      <c r="O7222" s="271"/>
      <c r="P7222"/>
      <c r="Q7222" s="383"/>
      <c r="R7222" s="383"/>
      <c r="S7222" s="383"/>
      <c r="T7222" s="383"/>
    </row>
    <row r="7223" spans="2:20" s="538" customFormat="1" ht="15" customHeight="1">
      <c r="B7223" s="1005"/>
      <c r="C7223" s="1006" t="s">
        <v>1705</v>
      </c>
      <c r="D7223" s="1006"/>
      <c r="E7223" s="537"/>
      <c r="F7223" s="1006"/>
      <c r="G7223" s="1006"/>
      <c r="H7223" s="537"/>
      <c r="I7223" s="1006"/>
      <c r="J7223" s="1006"/>
      <c r="K7223" s="1006"/>
      <c r="L7223" s="539"/>
      <c r="M7223" s="537"/>
      <c r="O7223" s="271"/>
      <c r="P7223"/>
      <c r="Q7223" s="383"/>
      <c r="R7223" s="383"/>
      <c r="S7223" s="383"/>
      <c r="T7223" s="383"/>
    </row>
    <row r="7224" spans="2:20" s="538" customFormat="1" ht="15" customHeight="1">
      <c r="B7224" s="1005"/>
      <c r="C7224" s="537"/>
      <c r="D7224" s="532"/>
      <c r="E7224" s="532"/>
      <c r="F7224" s="1044"/>
      <c r="G7224" s="382"/>
      <c r="H7224" s="532"/>
      <c r="I7224" s="382"/>
      <c r="J7224" s="382"/>
      <c r="K7224" s="399"/>
      <c r="L7224" s="447"/>
      <c r="M7224" s="662"/>
      <c r="O7224" s="271"/>
      <c r="P7224"/>
      <c r="Q7224" s="383"/>
      <c r="R7224" s="383"/>
      <c r="S7224" s="383"/>
      <c r="T7224" s="383"/>
    </row>
    <row r="7225" spans="2:20" s="272" customFormat="1">
      <c r="B7225" s="1007"/>
      <c r="C7225" s="537"/>
      <c r="D7225" s="447"/>
      <c r="E7225" s="447"/>
      <c r="F7225" s="1009"/>
      <c r="G7225" s="271"/>
      <c r="H7225" s="447"/>
      <c r="I7225" s="271"/>
      <c r="J7225" s="271"/>
      <c r="K7225" s="271"/>
      <c r="L7225" s="447"/>
      <c r="M7225" s="447"/>
      <c r="O7225" s="271"/>
      <c r="P7225"/>
      <c r="Q7225" s="68"/>
      <c r="R7225" s="68"/>
      <c r="S7225" s="68"/>
      <c r="T7225" s="68"/>
    </row>
    <row r="7226" spans="2:20" s="272" customFormat="1">
      <c r="B7226" s="1007"/>
      <c r="C7226" s="537"/>
      <c r="D7226" s="447"/>
      <c r="E7226" s="447"/>
      <c r="F7226" s="1009"/>
      <c r="G7226" s="271"/>
      <c r="H7226" s="447"/>
      <c r="I7226" s="271"/>
      <c r="J7226" s="271"/>
      <c r="K7226" s="271"/>
      <c r="L7226" s="447"/>
      <c r="M7226" s="447"/>
      <c r="O7226" s="271"/>
      <c r="P7226"/>
      <c r="Q7226" s="68"/>
      <c r="R7226" s="68"/>
      <c r="S7226" s="68"/>
      <c r="T7226" s="68"/>
    </row>
    <row r="7227" spans="2:20" s="272" customFormat="1">
      <c r="B7227" s="1007"/>
      <c r="C7227" s="537"/>
      <c r="D7227" s="447"/>
      <c r="E7227" s="447"/>
      <c r="F7227" s="1009"/>
      <c r="G7227" s="271"/>
      <c r="H7227" s="447"/>
      <c r="I7227" s="271"/>
      <c r="J7227" s="271"/>
      <c r="K7227" s="271"/>
      <c r="L7227" s="447"/>
      <c r="M7227" s="447"/>
      <c r="O7227" s="271"/>
      <c r="P7227"/>
      <c r="Q7227" s="68"/>
      <c r="R7227" s="68"/>
      <c r="S7227" s="68"/>
      <c r="T7227" s="68"/>
    </row>
    <row r="7228" spans="2:20" s="272" customFormat="1">
      <c r="B7228" s="1007"/>
      <c r="C7228" s="537"/>
      <c r="D7228" s="447"/>
      <c r="E7228" s="447"/>
      <c r="F7228" s="1009"/>
      <c r="G7228" s="271"/>
      <c r="H7228" s="447"/>
      <c r="I7228" s="271"/>
      <c r="J7228" s="271"/>
      <c r="K7228" s="271"/>
      <c r="L7228" s="447"/>
      <c r="M7228" s="447"/>
      <c r="O7228" s="271"/>
      <c r="P7228"/>
      <c r="Q7228" s="68"/>
      <c r="R7228" s="68"/>
      <c r="S7228" s="68"/>
      <c r="T7228" s="68"/>
    </row>
    <row r="7229" spans="2:20" s="272" customFormat="1">
      <c r="B7229" s="1007"/>
      <c r="C7229" s="537"/>
      <c r="D7229" s="447"/>
      <c r="E7229" s="447"/>
      <c r="F7229" s="1009"/>
      <c r="G7229" s="271"/>
      <c r="H7229" s="447"/>
      <c r="I7229" s="271"/>
      <c r="J7229" s="271"/>
      <c r="K7229" s="271"/>
      <c r="L7229" s="447"/>
      <c r="M7229" s="447"/>
      <c r="O7229" s="271"/>
      <c r="P7229"/>
      <c r="Q7229" s="68"/>
      <c r="R7229" s="68"/>
      <c r="S7229" s="68"/>
      <c r="T7229" s="68"/>
    </row>
    <row r="7230" spans="2:20" s="272" customFormat="1">
      <c r="B7230" s="1007"/>
      <c r="C7230" s="537"/>
      <c r="D7230" s="447"/>
      <c r="E7230" s="447"/>
      <c r="F7230" s="1009"/>
      <c r="G7230" s="271"/>
      <c r="H7230" s="447"/>
      <c r="I7230" s="271"/>
      <c r="J7230" s="271"/>
      <c r="K7230" s="271"/>
      <c r="L7230" s="447"/>
      <c r="M7230" s="447"/>
      <c r="O7230" s="271"/>
      <c r="P7230"/>
      <c r="Q7230" s="68"/>
      <c r="R7230" s="68"/>
      <c r="S7230" s="68"/>
      <c r="T7230" s="68"/>
    </row>
    <row r="7231" spans="2:20" s="389" customFormat="1">
      <c r="B7231" s="388"/>
      <c r="C7231" s="410"/>
      <c r="D7231" s="447"/>
      <c r="E7231" s="447"/>
      <c r="F7231" s="1009"/>
      <c r="G7231" s="271"/>
      <c r="H7231" s="447"/>
      <c r="I7231" s="271"/>
      <c r="J7231" s="271"/>
      <c r="K7231" s="271"/>
      <c r="L7231" s="447"/>
      <c r="M7231" s="447"/>
      <c r="O7231" s="271"/>
      <c r="P7231"/>
    </row>
  </sheetData>
  <autoFilter ref="C6598:M7182" xr:uid="{00000000-0001-0000-0200-000000000000}">
    <filterColumn colId="1">
      <filters>
        <filter val="BATRA2"/>
      </filters>
    </filterColumn>
    <filterColumn colId="3" showButton="0"/>
    <filterColumn colId="9">
      <filters>
        <filter val="METAL-PLASTICO"/>
      </filters>
    </filterColumn>
  </autoFilter>
  <mergeCells count="4584">
    <mergeCell ref="C2:M2"/>
    <mergeCell ref="F7174:G7174"/>
    <mergeCell ref="F7175:G7175"/>
    <mergeCell ref="F7176:G7176"/>
    <mergeCell ref="F7177:G7177"/>
    <mergeCell ref="F7178:G7178"/>
    <mergeCell ref="F7179:G7179"/>
    <mergeCell ref="F7180:G7180"/>
    <mergeCell ref="F7181:G7181"/>
    <mergeCell ref="F7080:G7080"/>
    <mergeCell ref="F7081:G7081"/>
    <mergeCell ref="F7082:G7082"/>
    <mergeCell ref="F7083:G7083"/>
    <mergeCell ref="F7084:G7084"/>
    <mergeCell ref="F7085:G7085"/>
    <mergeCell ref="F7086:G7086"/>
    <mergeCell ref="F7087:G7087"/>
    <mergeCell ref="F7157:G7157"/>
    <mergeCell ref="F7158:G7158"/>
    <mergeCell ref="F7159:G7159"/>
    <mergeCell ref="F7160:G7160"/>
    <mergeCell ref="F7161:G7161"/>
    <mergeCell ref="F7162:G7162"/>
    <mergeCell ref="F7163:G7163"/>
    <mergeCell ref="F7164:G7164"/>
    <mergeCell ref="F7165:G7165"/>
    <mergeCell ref="F7166:G7166"/>
    <mergeCell ref="F7167:G7167"/>
    <mergeCell ref="F7168:G7168"/>
    <mergeCell ref="F7169:G7169"/>
    <mergeCell ref="F7170:G7170"/>
    <mergeCell ref="F7171:G7171"/>
    <mergeCell ref="F7131:G7131"/>
    <mergeCell ref="F7132:G7132"/>
    <mergeCell ref="F7133:G7133"/>
    <mergeCell ref="F7134:G7134"/>
    <mergeCell ref="F7135:G7135"/>
    <mergeCell ref="F7136:G7136"/>
    <mergeCell ref="F7137:G7137"/>
    <mergeCell ref="F7138:G7138"/>
    <mergeCell ref="F7139:G7139"/>
    <mergeCell ref="F7173:G7173"/>
    <mergeCell ref="F7140:G7140"/>
    <mergeCell ref="F7141:G7141"/>
    <mergeCell ref="F7142:G7142"/>
    <mergeCell ref="F7143:G7143"/>
    <mergeCell ref="F7144:G7144"/>
    <mergeCell ref="F7145:G7145"/>
    <mergeCell ref="F7146:G7146"/>
    <mergeCell ref="F7147:G7147"/>
    <mergeCell ref="F7148:G7148"/>
    <mergeCell ref="F7149:G7149"/>
    <mergeCell ref="F7150:G7150"/>
    <mergeCell ref="F7151:G7151"/>
    <mergeCell ref="F7152:G7152"/>
    <mergeCell ref="F7153:G7153"/>
    <mergeCell ref="F7154:G7154"/>
    <mergeCell ref="F7155:G7155"/>
    <mergeCell ref="F7156:G7156"/>
    <mergeCell ref="F6694:G6694"/>
    <mergeCell ref="F6695:G6695"/>
    <mergeCell ref="F6696:G6696"/>
    <mergeCell ref="F7094:G7094"/>
    <mergeCell ref="F7095:G7095"/>
    <mergeCell ref="F7096:G7096"/>
    <mergeCell ref="F7097:G7097"/>
    <mergeCell ref="F7098:G7098"/>
    <mergeCell ref="F7099:G7099"/>
    <mergeCell ref="F7100:G7100"/>
    <mergeCell ref="F7101:G7101"/>
    <mergeCell ref="F7102:G7102"/>
    <mergeCell ref="F7103:G7103"/>
    <mergeCell ref="F7104:G7104"/>
    <mergeCell ref="F7105:G7105"/>
    <mergeCell ref="F7106:G7106"/>
    <mergeCell ref="F7107:G7107"/>
    <mergeCell ref="F6819:G6819"/>
    <mergeCell ref="F6744:G6744"/>
    <mergeCell ref="F6745:G6745"/>
    <mergeCell ref="F6746:G6746"/>
    <mergeCell ref="F6747:G6747"/>
    <mergeCell ref="F6748:G6748"/>
    <mergeCell ref="F6749:G6749"/>
    <mergeCell ref="F6750:G6750"/>
    <mergeCell ref="F6751:G6751"/>
    <mergeCell ref="F6718:G6718"/>
    <mergeCell ref="F6719:G6719"/>
    <mergeCell ref="F6720:G6720"/>
    <mergeCell ref="F6721:G6721"/>
    <mergeCell ref="F6722:G6722"/>
    <mergeCell ref="F6723:G6723"/>
    <mergeCell ref="C1941:D1941"/>
    <mergeCell ref="C5082:E5082"/>
    <mergeCell ref="C5228:E5228"/>
    <mergeCell ref="E5094:F5094"/>
    <mergeCell ref="C7213:H7213"/>
    <mergeCell ref="F7209:H7209"/>
    <mergeCell ref="F7210:H7210"/>
    <mergeCell ref="F7211:H7211"/>
    <mergeCell ref="F7212:H7212"/>
    <mergeCell ref="C7191:E7191"/>
    <mergeCell ref="C7192:E7192"/>
    <mergeCell ref="C7193:E7193"/>
    <mergeCell ref="C7194:E7194"/>
    <mergeCell ref="C7195:E7195"/>
    <mergeCell ref="F7204:H7204"/>
    <mergeCell ref="F7205:H7205"/>
    <mergeCell ref="F6693:G6693"/>
    <mergeCell ref="F7206:H7206"/>
    <mergeCell ref="F7207:H7207"/>
    <mergeCell ref="F7208:H7208"/>
    <mergeCell ref="F6765:G6765"/>
    <mergeCell ref="F6766:G6766"/>
    <mergeCell ref="F6767:G6767"/>
    <mergeCell ref="F6768:G6768"/>
    <mergeCell ref="F6769:G6769"/>
    <mergeCell ref="F6770:G6770"/>
    <mergeCell ref="C7197:N7197"/>
    <mergeCell ref="F7198:G7198"/>
    <mergeCell ref="C7199:E7199"/>
    <mergeCell ref="F7200:H7200"/>
    <mergeCell ref="F7201:H7201"/>
    <mergeCell ref="F7202:H7202"/>
    <mergeCell ref="N998:O998"/>
    <mergeCell ref="N999:O999"/>
    <mergeCell ref="N1000:O1000"/>
    <mergeCell ref="N1001:O1001"/>
    <mergeCell ref="N1002:O1002"/>
    <mergeCell ref="N1003:O1003"/>
    <mergeCell ref="N1004:O1004"/>
    <mergeCell ref="N1005:O1005"/>
    <mergeCell ref="N1006:O1006"/>
    <mergeCell ref="N1007:O1007"/>
    <mergeCell ref="F6758:G6758"/>
    <mergeCell ref="F6759:G6759"/>
    <mergeCell ref="F6760:G6760"/>
    <mergeCell ref="F6761:G6761"/>
    <mergeCell ref="F6762:G6762"/>
    <mergeCell ref="F6763:G6763"/>
    <mergeCell ref="F6764:G6764"/>
    <mergeCell ref="F6752:G6752"/>
    <mergeCell ref="F6753:G6753"/>
    <mergeCell ref="F6754:G6754"/>
    <mergeCell ref="F6755:G6755"/>
    <mergeCell ref="F6756:G6756"/>
    <mergeCell ref="F6757:G6757"/>
    <mergeCell ref="F6735:G6735"/>
    <mergeCell ref="F6736:G6736"/>
    <mergeCell ref="F6737:G6737"/>
    <mergeCell ref="F6738:G6738"/>
    <mergeCell ref="F6739:G6739"/>
    <mergeCell ref="F6740:G6740"/>
    <mergeCell ref="F6741:G6741"/>
    <mergeCell ref="F6742:G6742"/>
    <mergeCell ref="F6743:G6743"/>
    <mergeCell ref="F7203:H7203"/>
    <mergeCell ref="C7182:I7182"/>
    <mergeCell ref="C7184:G7184"/>
    <mergeCell ref="C7186:E7186"/>
    <mergeCell ref="C7187:E7187"/>
    <mergeCell ref="C7188:E7188"/>
    <mergeCell ref="C7189:E7189"/>
    <mergeCell ref="C7190:E7190"/>
    <mergeCell ref="F7108:G7108"/>
    <mergeCell ref="F7109:G7109"/>
    <mergeCell ref="F7110:G7110"/>
    <mergeCell ref="F7111:G7111"/>
    <mergeCell ref="F7112:G7112"/>
    <mergeCell ref="F7113:G7113"/>
    <mergeCell ref="F7114:G7114"/>
    <mergeCell ref="F7115:G7115"/>
    <mergeCell ref="F7116:G7116"/>
    <mergeCell ref="F7117:G7117"/>
    <mergeCell ref="F7118:G7118"/>
    <mergeCell ref="F7119:G7119"/>
    <mergeCell ref="F7120:G7120"/>
    <mergeCell ref="F7121:G7121"/>
    <mergeCell ref="F7122:G7122"/>
    <mergeCell ref="F7123:G7123"/>
    <mergeCell ref="F7124:G7124"/>
    <mergeCell ref="F7125:G7125"/>
    <mergeCell ref="F7126:G7126"/>
    <mergeCell ref="F7127:G7127"/>
    <mergeCell ref="F7172:G7172"/>
    <mergeCell ref="F7128:G7128"/>
    <mergeCell ref="F7129:G7129"/>
    <mergeCell ref="F7130:G7130"/>
    <mergeCell ref="F6724:G6724"/>
    <mergeCell ref="F6725:G6725"/>
    <mergeCell ref="F6726:G6726"/>
    <mergeCell ref="F6727:G6727"/>
    <mergeCell ref="F6728:G6728"/>
    <mergeCell ref="F6729:G6729"/>
    <mergeCell ref="F6730:G6730"/>
    <mergeCell ref="F6731:G6731"/>
    <mergeCell ref="F6732:G6732"/>
    <mergeCell ref="F6733:G6733"/>
    <mergeCell ref="F6734:G6734"/>
    <mergeCell ref="F6701:G6701"/>
    <mergeCell ref="F6702:G6702"/>
    <mergeCell ref="F6703:G6703"/>
    <mergeCell ref="F6704:G6704"/>
    <mergeCell ref="F6705:G6705"/>
    <mergeCell ref="F6710:G6710"/>
    <mergeCell ref="F6711:G6711"/>
    <mergeCell ref="F6712:G6712"/>
    <mergeCell ref="F6713:G6713"/>
    <mergeCell ref="F6714:G6714"/>
    <mergeCell ref="F6715:G6715"/>
    <mergeCell ref="F6716:G6716"/>
    <mergeCell ref="F6717:G6717"/>
    <mergeCell ref="F6682:G6682"/>
    <mergeCell ref="F6683:G6683"/>
    <mergeCell ref="F6684:G6684"/>
    <mergeCell ref="F6685:G6685"/>
    <mergeCell ref="F6686:G6686"/>
    <mergeCell ref="F6687:G6687"/>
    <mergeCell ref="F6688:G6688"/>
    <mergeCell ref="F6689:G6689"/>
    <mergeCell ref="F6690:G6690"/>
    <mergeCell ref="F6691:G6691"/>
    <mergeCell ref="F6692:G6692"/>
    <mergeCell ref="F6697:G6697"/>
    <mergeCell ref="F6698:G6698"/>
    <mergeCell ref="F6699:G6699"/>
    <mergeCell ref="F6700:G6700"/>
    <mergeCell ref="F6665:G6665"/>
    <mergeCell ref="F6666:G6666"/>
    <mergeCell ref="F6667:G6667"/>
    <mergeCell ref="F6668:G6668"/>
    <mergeCell ref="F6669:G6669"/>
    <mergeCell ref="F6670:G6670"/>
    <mergeCell ref="F6671:G6671"/>
    <mergeCell ref="F6672:G6672"/>
    <mergeCell ref="F6673:G6673"/>
    <mergeCell ref="F6674:G6674"/>
    <mergeCell ref="F6675:G6675"/>
    <mergeCell ref="F6676:G6676"/>
    <mergeCell ref="F6677:G6677"/>
    <mergeCell ref="F6678:G6678"/>
    <mergeCell ref="F6679:G6679"/>
    <mergeCell ref="F6680:G6680"/>
    <mergeCell ref="F6681:G6681"/>
    <mergeCell ref="F6648:G6648"/>
    <mergeCell ref="F6649:G6649"/>
    <mergeCell ref="F6650:G6650"/>
    <mergeCell ref="F6651:G6651"/>
    <mergeCell ref="F6652:G6652"/>
    <mergeCell ref="F6653:G6653"/>
    <mergeCell ref="F6654:G6654"/>
    <mergeCell ref="F6655:G6655"/>
    <mergeCell ref="F6656:G6656"/>
    <mergeCell ref="F6657:G6657"/>
    <mergeCell ref="F6658:G6658"/>
    <mergeCell ref="F6659:G6659"/>
    <mergeCell ref="F6660:G6660"/>
    <mergeCell ref="F6661:G6661"/>
    <mergeCell ref="F6662:G6662"/>
    <mergeCell ref="F6663:G6663"/>
    <mergeCell ref="F6664:G6664"/>
    <mergeCell ref="F6631:G6631"/>
    <mergeCell ref="F6632:G6632"/>
    <mergeCell ref="F6633:G6633"/>
    <mergeCell ref="F6634:G6634"/>
    <mergeCell ref="F6635:G6635"/>
    <mergeCell ref="F6636:G6636"/>
    <mergeCell ref="F6637:G6637"/>
    <mergeCell ref="F6638:G6638"/>
    <mergeCell ref="F6639:G6639"/>
    <mergeCell ref="F6640:G6640"/>
    <mergeCell ref="F6641:G6641"/>
    <mergeCell ref="F6642:G6642"/>
    <mergeCell ref="F6643:G6643"/>
    <mergeCell ref="F6644:G6644"/>
    <mergeCell ref="F6645:G6645"/>
    <mergeCell ref="F6646:G6646"/>
    <mergeCell ref="F6647:G6647"/>
    <mergeCell ref="F6614:G6614"/>
    <mergeCell ref="F6615:G6615"/>
    <mergeCell ref="F6616:G6616"/>
    <mergeCell ref="F6617:G6617"/>
    <mergeCell ref="F6618:G6618"/>
    <mergeCell ref="F6619:G6619"/>
    <mergeCell ref="F6620:G6620"/>
    <mergeCell ref="F6621:G6621"/>
    <mergeCell ref="F6622:G6622"/>
    <mergeCell ref="F6623:G6623"/>
    <mergeCell ref="F6624:G6624"/>
    <mergeCell ref="F6625:G6625"/>
    <mergeCell ref="F6626:G6626"/>
    <mergeCell ref="F6627:G6627"/>
    <mergeCell ref="F6628:G6628"/>
    <mergeCell ref="F6629:G6629"/>
    <mergeCell ref="F6630:G6630"/>
    <mergeCell ref="C6597:M6597"/>
    <mergeCell ref="F6598:G6598"/>
    <mergeCell ref="F6599:G6599"/>
    <mergeCell ref="F6600:G6600"/>
    <mergeCell ref="F6601:G6601"/>
    <mergeCell ref="F6602:G6602"/>
    <mergeCell ref="F6603:G6603"/>
    <mergeCell ref="F6604:G6604"/>
    <mergeCell ref="F6605:G6605"/>
    <mergeCell ref="F6606:G6606"/>
    <mergeCell ref="F6607:G6607"/>
    <mergeCell ref="F6608:G6608"/>
    <mergeCell ref="F6609:G6609"/>
    <mergeCell ref="F6610:G6610"/>
    <mergeCell ref="F6611:G6611"/>
    <mergeCell ref="F6612:G6612"/>
    <mergeCell ref="F6613:G6613"/>
    <mergeCell ref="F1157:H1157"/>
    <mergeCell ref="F1158:H1158"/>
    <mergeCell ref="F1159:H1159"/>
    <mergeCell ref="F1160:H1160"/>
    <mergeCell ref="F1161:H1161"/>
    <mergeCell ref="F1162:H1162"/>
    <mergeCell ref="C1165:H1165"/>
    <mergeCell ref="C1168:E1168"/>
    <mergeCell ref="C1169:E1169"/>
    <mergeCell ref="C1170:E1170"/>
    <mergeCell ref="C1171:E1171"/>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1:D1011"/>
    <mergeCell ref="C1012:D1012"/>
    <mergeCell ref="C1013:D1013"/>
    <mergeCell ref="C1014:D1014"/>
    <mergeCell ref="C1015:D1015"/>
    <mergeCell ref="C1016:D1016"/>
    <mergeCell ref="C1017:D1017"/>
    <mergeCell ref="F1138:H1138"/>
    <mergeCell ref="F1139:H1139"/>
    <mergeCell ref="F1140:H1140"/>
    <mergeCell ref="F1141:H1141"/>
    <mergeCell ref="F1142:H1142"/>
    <mergeCell ref="F1143:H1143"/>
    <mergeCell ref="F1144:H1144"/>
    <mergeCell ref="F1145:H1145"/>
    <mergeCell ref="F1146:H1146"/>
    <mergeCell ref="F1147:H1147"/>
    <mergeCell ref="F1148:H1148"/>
    <mergeCell ref="F1149:H1149"/>
    <mergeCell ref="F1150:H1150"/>
    <mergeCell ref="C1153:E1153"/>
    <mergeCell ref="F1154:H1154"/>
    <mergeCell ref="F1155:H1155"/>
    <mergeCell ref="F1156:H1156"/>
    <mergeCell ref="F1121:H1121"/>
    <mergeCell ref="F1122:H1122"/>
    <mergeCell ref="F1123:H1123"/>
    <mergeCell ref="F1124:H1124"/>
    <mergeCell ref="F1125:H1125"/>
    <mergeCell ref="F1126:H1126"/>
    <mergeCell ref="F1127:H1127"/>
    <mergeCell ref="F1128:H1128"/>
    <mergeCell ref="F1129:H1129"/>
    <mergeCell ref="F1130:H1130"/>
    <mergeCell ref="F1131:H1131"/>
    <mergeCell ref="F1132:H1132"/>
    <mergeCell ref="F1133:H1133"/>
    <mergeCell ref="F1134:H1134"/>
    <mergeCell ref="F1135:H1135"/>
    <mergeCell ref="F1136:H1136"/>
    <mergeCell ref="F1101:H1101"/>
    <mergeCell ref="F1102:H1102"/>
    <mergeCell ref="F1103:H1103"/>
    <mergeCell ref="F1137:H1137"/>
    <mergeCell ref="F1104:H1104"/>
    <mergeCell ref="F1105:H1105"/>
    <mergeCell ref="F1106:H1106"/>
    <mergeCell ref="F1107:H1107"/>
    <mergeCell ref="F1108:H1108"/>
    <mergeCell ref="F1109:H1109"/>
    <mergeCell ref="F1110:H1110"/>
    <mergeCell ref="F1111:H1111"/>
    <mergeCell ref="F1112:H1112"/>
    <mergeCell ref="F1113:H1113"/>
    <mergeCell ref="F1114:H1114"/>
    <mergeCell ref="F1115:H1115"/>
    <mergeCell ref="F1116:H1116"/>
    <mergeCell ref="F1117:H1117"/>
    <mergeCell ref="F1118:H1118"/>
    <mergeCell ref="F1119:H1119"/>
    <mergeCell ref="F1120:H1120"/>
    <mergeCell ref="F1084:H1084"/>
    <mergeCell ref="F1085:H1085"/>
    <mergeCell ref="F1086:H1086"/>
    <mergeCell ref="F1087:H1087"/>
    <mergeCell ref="F1088:H1088"/>
    <mergeCell ref="F1089:H1089"/>
    <mergeCell ref="F1090:H1090"/>
    <mergeCell ref="F1091:H1091"/>
    <mergeCell ref="F1092:H1092"/>
    <mergeCell ref="F1093:H1093"/>
    <mergeCell ref="F1094:H1094"/>
    <mergeCell ref="F1095:H1095"/>
    <mergeCell ref="F1096:H1096"/>
    <mergeCell ref="F1097:H1097"/>
    <mergeCell ref="F1098:H1098"/>
    <mergeCell ref="F1099:H1099"/>
    <mergeCell ref="F1100:H1100"/>
    <mergeCell ref="F1067:H1067"/>
    <mergeCell ref="F1068:H1068"/>
    <mergeCell ref="F1069:H1069"/>
    <mergeCell ref="F1070:H1070"/>
    <mergeCell ref="F1071:H1071"/>
    <mergeCell ref="F1072:H1072"/>
    <mergeCell ref="F1073:H1073"/>
    <mergeCell ref="F1074:H1074"/>
    <mergeCell ref="F1075:H1075"/>
    <mergeCell ref="F1076:H1076"/>
    <mergeCell ref="F1077:H1077"/>
    <mergeCell ref="F1078:H1078"/>
    <mergeCell ref="F1079:H1079"/>
    <mergeCell ref="F1080:H1080"/>
    <mergeCell ref="F1081:H1081"/>
    <mergeCell ref="F1082:H1082"/>
    <mergeCell ref="F1083:H1083"/>
    <mergeCell ref="F1050:H1050"/>
    <mergeCell ref="F1051:H1051"/>
    <mergeCell ref="F1052:H1052"/>
    <mergeCell ref="F1053:H1053"/>
    <mergeCell ref="F1054:H1054"/>
    <mergeCell ref="F1055:H1055"/>
    <mergeCell ref="F1056:H1056"/>
    <mergeCell ref="F1057:H1057"/>
    <mergeCell ref="F1058:H1058"/>
    <mergeCell ref="F1059:H1059"/>
    <mergeCell ref="F1060:H1060"/>
    <mergeCell ref="F1061:H1061"/>
    <mergeCell ref="F1062:H1062"/>
    <mergeCell ref="F1063:H1063"/>
    <mergeCell ref="F1064:H1064"/>
    <mergeCell ref="F1065:H1065"/>
    <mergeCell ref="F1066:H1066"/>
    <mergeCell ref="F991:G991"/>
    <mergeCell ref="F992:G992"/>
    <mergeCell ref="F993:G993"/>
    <mergeCell ref="F1036:H1036"/>
    <mergeCell ref="F1037:H1037"/>
    <mergeCell ref="F1038:H1038"/>
    <mergeCell ref="F1039:H1039"/>
    <mergeCell ref="F1040:H1040"/>
    <mergeCell ref="F1041:H1041"/>
    <mergeCell ref="F1042:H1042"/>
    <mergeCell ref="F1043:H1043"/>
    <mergeCell ref="F1044:H1044"/>
    <mergeCell ref="F1045:H1045"/>
    <mergeCell ref="F1046:H1046"/>
    <mergeCell ref="F1047:H1047"/>
    <mergeCell ref="F1048:H1048"/>
    <mergeCell ref="F1049:H1049"/>
    <mergeCell ref="F973:G973"/>
    <mergeCell ref="F974:G974"/>
    <mergeCell ref="F975:G975"/>
    <mergeCell ref="F976:G976"/>
    <mergeCell ref="C1021:H1021"/>
    <mergeCell ref="C1024:E1024"/>
    <mergeCell ref="F1025:H1025"/>
    <mergeCell ref="F1026:H1026"/>
    <mergeCell ref="F1027:H1027"/>
    <mergeCell ref="F1028:H1028"/>
    <mergeCell ref="F1029:H1029"/>
    <mergeCell ref="F1030:H1030"/>
    <mergeCell ref="F1031:H1031"/>
    <mergeCell ref="F1032:H1032"/>
    <mergeCell ref="F1033:H1033"/>
    <mergeCell ref="F1034:H1034"/>
    <mergeCell ref="F1035:H1035"/>
    <mergeCell ref="F994:G994"/>
    <mergeCell ref="F977:G977"/>
    <mergeCell ref="F978:G978"/>
    <mergeCell ref="F979:G979"/>
    <mergeCell ref="F980:G980"/>
    <mergeCell ref="F981:G981"/>
    <mergeCell ref="F982:G982"/>
    <mergeCell ref="F983:G983"/>
    <mergeCell ref="F984:G984"/>
    <mergeCell ref="F985:G985"/>
    <mergeCell ref="F986:G986"/>
    <mergeCell ref="F987:G987"/>
    <mergeCell ref="F988:G988"/>
    <mergeCell ref="F989:G989"/>
    <mergeCell ref="F990:G990"/>
    <mergeCell ref="F923:G923"/>
    <mergeCell ref="F924:G924"/>
    <mergeCell ref="F925:G925"/>
    <mergeCell ref="F959:G959"/>
    <mergeCell ref="F960:G960"/>
    <mergeCell ref="F961:G961"/>
    <mergeCell ref="F962:G962"/>
    <mergeCell ref="F963:G963"/>
    <mergeCell ref="F964:G964"/>
    <mergeCell ref="F965:G965"/>
    <mergeCell ref="F966:G966"/>
    <mergeCell ref="F967:G967"/>
    <mergeCell ref="F968:G968"/>
    <mergeCell ref="F969:G969"/>
    <mergeCell ref="F970:G970"/>
    <mergeCell ref="F971:G971"/>
    <mergeCell ref="F972:G972"/>
    <mergeCell ref="F906:G906"/>
    <mergeCell ref="F907:G907"/>
    <mergeCell ref="F908:G908"/>
    <mergeCell ref="F909:G909"/>
    <mergeCell ref="F910:G910"/>
    <mergeCell ref="F911:G911"/>
    <mergeCell ref="F912:G912"/>
    <mergeCell ref="F913:G913"/>
    <mergeCell ref="F914:G914"/>
    <mergeCell ref="F915:G915"/>
    <mergeCell ref="F916:G916"/>
    <mergeCell ref="F917:G917"/>
    <mergeCell ref="F918:G918"/>
    <mergeCell ref="F919:G919"/>
    <mergeCell ref="F920:G920"/>
    <mergeCell ref="F921:G921"/>
    <mergeCell ref="F922:G922"/>
    <mergeCell ref="F889:G889"/>
    <mergeCell ref="F890:G890"/>
    <mergeCell ref="F891:G891"/>
    <mergeCell ref="F892:G892"/>
    <mergeCell ref="F893:G893"/>
    <mergeCell ref="F894:G894"/>
    <mergeCell ref="F895:G895"/>
    <mergeCell ref="F896:G896"/>
    <mergeCell ref="F897:G897"/>
    <mergeCell ref="F898:G898"/>
    <mergeCell ref="F899:G899"/>
    <mergeCell ref="F900:G900"/>
    <mergeCell ref="F901:G901"/>
    <mergeCell ref="F902:G902"/>
    <mergeCell ref="F903:G903"/>
    <mergeCell ref="F904:G904"/>
    <mergeCell ref="F905:G905"/>
    <mergeCell ref="F872:G872"/>
    <mergeCell ref="F873:G873"/>
    <mergeCell ref="F874:G874"/>
    <mergeCell ref="F875:G875"/>
    <mergeCell ref="F876:G876"/>
    <mergeCell ref="F877:G877"/>
    <mergeCell ref="F878:G878"/>
    <mergeCell ref="F879:G879"/>
    <mergeCell ref="F880:G880"/>
    <mergeCell ref="F881:G881"/>
    <mergeCell ref="F882:G882"/>
    <mergeCell ref="F883:G883"/>
    <mergeCell ref="F884:G884"/>
    <mergeCell ref="F885:G885"/>
    <mergeCell ref="F886:G886"/>
    <mergeCell ref="F887:G887"/>
    <mergeCell ref="F888:G888"/>
    <mergeCell ref="F847:G847"/>
    <mergeCell ref="F848:G848"/>
    <mergeCell ref="F854:G854"/>
    <mergeCell ref="F855:G855"/>
    <mergeCell ref="F859:G859"/>
    <mergeCell ref="F860:G860"/>
    <mergeCell ref="F861:G861"/>
    <mergeCell ref="F862:G862"/>
    <mergeCell ref="F863:G863"/>
    <mergeCell ref="F864:G864"/>
    <mergeCell ref="F865:G865"/>
    <mergeCell ref="F866:G866"/>
    <mergeCell ref="F867:G867"/>
    <mergeCell ref="F868:G868"/>
    <mergeCell ref="F869:G869"/>
    <mergeCell ref="F870:G870"/>
    <mergeCell ref="F871:G871"/>
    <mergeCell ref="F830:G830"/>
    <mergeCell ref="F831:G831"/>
    <mergeCell ref="F832:G832"/>
    <mergeCell ref="F833:G833"/>
    <mergeCell ref="F834:G834"/>
    <mergeCell ref="F835:G835"/>
    <mergeCell ref="F836:G836"/>
    <mergeCell ref="F837:G837"/>
    <mergeCell ref="F838:G838"/>
    <mergeCell ref="F839:G839"/>
    <mergeCell ref="F840:G840"/>
    <mergeCell ref="F841:G841"/>
    <mergeCell ref="F842:G842"/>
    <mergeCell ref="F843:G843"/>
    <mergeCell ref="F844:G844"/>
    <mergeCell ref="F845:G845"/>
    <mergeCell ref="F846:G846"/>
    <mergeCell ref="F813:G813"/>
    <mergeCell ref="F814:G814"/>
    <mergeCell ref="F815:G815"/>
    <mergeCell ref="F816:G816"/>
    <mergeCell ref="F817:G817"/>
    <mergeCell ref="F818:G818"/>
    <mergeCell ref="F819:G819"/>
    <mergeCell ref="F820:G820"/>
    <mergeCell ref="F821:G821"/>
    <mergeCell ref="F822:G822"/>
    <mergeCell ref="F823:G823"/>
    <mergeCell ref="F824:G824"/>
    <mergeCell ref="F825:G825"/>
    <mergeCell ref="F826:G826"/>
    <mergeCell ref="F827:G827"/>
    <mergeCell ref="F828:G828"/>
    <mergeCell ref="F829:G829"/>
    <mergeCell ref="F796:G796"/>
    <mergeCell ref="F797:G797"/>
    <mergeCell ref="F798:G798"/>
    <mergeCell ref="F799:G799"/>
    <mergeCell ref="F800:G800"/>
    <mergeCell ref="F801:G801"/>
    <mergeCell ref="F802:G802"/>
    <mergeCell ref="F803:G803"/>
    <mergeCell ref="F804:G804"/>
    <mergeCell ref="F805:G805"/>
    <mergeCell ref="F806:G806"/>
    <mergeCell ref="F807:G807"/>
    <mergeCell ref="F808:G808"/>
    <mergeCell ref="F809:G809"/>
    <mergeCell ref="F810:G810"/>
    <mergeCell ref="F811:G811"/>
    <mergeCell ref="F812:G812"/>
    <mergeCell ref="F779:G779"/>
    <mergeCell ref="F780:G780"/>
    <mergeCell ref="F781:G781"/>
    <mergeCell ref="F782:G782"/>
    <mergeCell ref="F783:G783"/>
    <mergeCell ref="F784:G784"/>
    <mergeCell ref="F785:G785"/>
    <mergeCell ref="F786:G786"/>
    <mergeCell ref="F787:G787"/>
    <mergeCell ref="F788:G788"/>
    <mergeCell ref="F789:G789"/>
    <mergeCell ref="F790:G790"/>
    <mergeCell ref="F791:G791"/>
    <mergeCell ref="F792:G792"/>
    <mergeCell ref="F793:G793"/>
    <mergeCell ref="F794:G794"/>
    <mergeCell ref="F795:G795"/>
    <mergeCell ref="F760:G760"/>
    <mergeCell ref="F761:G761"/>
    <mergeCell ref="F762:G762"/>
    <mergeCell ref="F763:G763"/>
    <mergeCell ref="F764:G764"/>
    <mergeCell ref="F765:G765"/>
    <mergeCell ref="F766:G766"/>
    <mergeCell ref="F767:G767"/>
    <mergeCell ref="F768:G768"/>
    <mergeCell ref="F769:G769"/>
    <mergeCell ref="F770:G770"/>
    <mergeCell ref="F771:G771"/>
    <mergeCell ref="F772:G772"/>
    <mergeCell ref="F773:G773"/>
    <mergeCell ref="F774:G774"/>
    <mergeCell ref="F777:G777"/>
    <mergeCell ref="F778:G778"/>
    <mergeCell ref="F743:G743"/>
    <mergeCell ref="F744:G744"/>
    <mergeCell ref="F745:G745"/>
    <mergeCell ref="F746:G746"/>
    <mergeCell ref="F747:G747"/>
    <mergeCell ref="F748:G748"/>
    <mergeCell ref="F749:G749"/>
    <mergeCell ref="F750:G750"/>
    <mergeCell ref="F751:G751"/>
    <mergeCell ref="F752:G752"/>
    <mergeCell ref="F753:G753"/>
    <mergeCell ref="F754:G754"/>
    <mergeCell ref="F755:G755"/>
    <mergeCell ref="F756:G756"/>
    <mergeCell ref="F757:G757"/>
    <mergeCell ref="F758:G758"/>
    <mergeCell ref="F759:G759"/>
    <mergeCell ref="F726:G726"/>
    <mergeCell ref="F727:G727"/>
    <mergeCell ref="F728:G728"/>
    <mergeCell ref="F729:G729"/>
    <mergeCell ref="F730:G730"/>
    <mergeCell ref="F731:G731"/>
    <mergeCell ref="F732:G732"/>
    <mergeCell ref="F733:G733"/>
    <mergeCell ref="F734:G734"/>
    <mergeCell ref="F735:G735"/>
    <mergeCell ref="F736:G736"/>
    <mergeCell ref="F737:G737"/>
    <mergeCell ref="F738:G738"/>
    <mergeCell ref="F739:G739"/>
    <mergeCell ref="F740:G740"/>
    <mergeCell ref="F741:G741"/>
    <mergeCell ref="F742:G742"/>
    <mergeCell ref="F709:G709"/>
    <mergeCell ref="F710:G710"/>
    <mergeCell ref="F711:G711"/>
    <mergeCell ref="F712:G712"/>
    <mergeCell ref="F713:G713"/>
    <mergeCell ref="F714:G714"/>
    <mergeCell ref="F715:G715"/>
    <mergeCell ref="F716:G716"/>
    <mergeCell ref="F717:G717"/>
    <mergeCell ref="F718:G718"/>
    <mergeCell ref="F719:G719"/>
    <mergeCell ref="F720:G720"/>
    <mergeCell ref="F721:G721"/>
    <mergeCell ref="F722:G722"/>
    <mergeCell ref="F723:G723"/>
    <mergeCell ref="F724:G724"/>
    <mergeCell ref="F725:G725"/>
    <mergeCell ref="F692:G692"/>
    <mergeCell ref="F693:G693"/>
    <mergeCell ref="F694:G694"/>
    <mergeCell ref="F695:G695"/>
    <mergeCell ref="F696:G696"/>
    <mergeCell ref="F697:G697"/>
    <mergeCell ref="F698:G698"/>
    <mergeCell ref="F699:G699"/>
    <mergeCell ref="F700:G700"/>
    <mergeCell ref="F701:G701"/>
    <mergeCell ref="F702:G702"/>
    <mergeCell ref="F703:G703"/>
    <mergeCell ref="F704:G704"/>
    <mergeCell ref="F705:G705"/>
    <mergeCell ref="F706:G706"/>
    <mergeCell ref="F707:G707"/>
    <mergeCell ref="F708:G708"/>
    <mergeCell ref="F673:G673"/>
    <mergeCell ref="F674:G674"/>
    <mergeCell ref="F675:G675"/>
    <mergeCell ref="F676:G676"/>
    <mergeCell ref="F677:G677"/>
    <mergeCell ref="F678:G678"/>
    <mergeCell ref="F679:G679"/>
    <mergeCell ref="F680:G680"/>
    <mergeCell ref="F681:G681"/>
    <mergeCell ref="F682:G682"/>
    <mergeCell ref="F683:G683"/>
    <mergeCell ref="F684:G684"/>
    <mergeCell ref="F685:G685"/>
    <mergeCell ref="F686:G686"/>
    <mergeCell ref="F687:G687"/>
    <mergeCell ref="F688:G688"/>
    <mergeCell ref="F691:G691"/>
    <mergeCell ref="F656:G656"/>
    <mergeCell ref="F657:G657"/>
    <mergeCell ref="F658:G658"/>
    <mergeCell ref="F659:G659"/>
    <mergeCell ref="F660:G660"/>
    <mergeCell ref="F661:G661"/>
    <mergeCell ref="F662:G662"/>
    <mergeCell ref="F663:G663"/>
    <mergeCell ref="F664:G664"/>
    <mergeCell ref="F665:G665"/>
    <mergeCell ref="F666:G666"/>
    <mergeCell ref="F667:G667"/>
    <mergeCell ref="F668:G668"/>
    <mergeCell ref="F669:G669"/>
    <mergeCell ref="F670:G670"/>
    <mergeCell ref="F671:G671"/>
    <mergeCell ref="F672:G672"/>
    <mergeCell ref="F639:G639"/>
    <mergeCell ref="F640:G640"/>
    <mergeCell ref="F641:G641"/>
    <mergeCell ref="F642:G642"/>
    <mergeCell ref="F643:G643"/>
    <mergeCell ref="F644:G644"/>
    <mergeCell ref="F645:G645"/>
    <mergeCell ref="F646:G646"/>
    <mergeCell ref="F647:G647"/>
    <mergeCell ref="F648:G648"/>
    <mergeCell ref="F649:G649"/>
    <mergeCell ref="F650:G650"/>
    <mergeCell ref="F651:G651"/>
    <mergeCell ref="F652:G652"/>
    <mergeCell ref="F653:G653"/>
    <mergeCell ref="F654:G654"/>
    <mergeCell ref="F655:G655"/>
    <mergeCell ref="F622:G622"/>
    <mergeCell ref="F623:G623"/>
    <mergeCell ref="F624:G624"/>
    <mergeCell ref="F625:G625"/>
    <mergeCell ref="F626:G626"/>
    <mergeCell ref="F627:G627"/>
    <mergeCell ref="F628:G628"/>
    <mergeCell ref="F629:G629"/>
    <mergeCell ref="F630:G630"/>
    <mergeCell ref="F631:G631"/>
    <mergeCell ref="F632:G632"/>
    <mergeCell ref="F633:G633"/>
    <mergeCell ref="F634:G634"/>
    <mergeCell ref="F635:G635"/>
    <mergeCell ref="F636:G636"/>
    <mergeCell ref="F637:G637"/>
    <mergeCell ref="F638:G638"/>
    <mergeCell ref="F605:G605"/>
    <mergeCell ref="F606:G606"/>
    <mergeCell ref="F607:G607"/>
    <mergeCell ref="F608:G608"/>
    <mergeCell ref="F609:G609"/>
    <mergeCell ref="F610:G610"/>
    <mergeCell ref="F611:G611"/>
    <mergeCell ref="F612:G612"/>
    <mergeCell ref="F613:G613"/>
    <mergeCell ref="F614:G614"/>
    <mergeCell ref="F615:G615"/>
    <mergeCell ref="F616:G616"/>
    <mergeCell ref="F617:G617"/>
    <mergeCell ref="F618:G618"/>
    <mergeCell ref="F619:G619"/>
    <mergeCell ref="F620:G620"/>
    <mergeCell ref="F621:G621"/>
    <mergeCell ref="F588:G588"/>
    <mergeCell ref="F589:G589"/>
    <mergeCell ref="F590:G590"/>
    <mergeCell ref="F591:G591"/>
    <mergeCell ref="F592:G592"/>
    <mergeCell ref="F593:G593"/>
    <mergeCell ref="F594:G594"/>
    <mergeCell ref="F595:G595"/>
    <mergeCell ref="F596:G596"/>
    <mergeCell ref="F597:G597"/>
    <mergeCell ref="F598:G598"/>
    <mergeCell ref="F599:G599"/>
    <mergeCell ref="F600:G600"/>
    <mergeCell ref="F601:G601"/>
    <mergeCell ref="F602:G602"/>
    <mergeCell ref="F603:G603"/>
    <mergeCell ref="F604:G604"/>
    <mergeCell ref="F571:G571"/>
    <mergeCell ref="F572:G572"/>
    <mergeCell ref="F573:G573"/>
    <mergeCell ref="F574:G574"/>
    <mergeCell ref="F575:G575"/>
    <mergeCell ref="F576:G576"/>
    <mergeCell ref="F577:G577"/>
    <mergeCell ref="F578:G578"/>
    <mergeCell ref="F579:G579"/>
    <mergeCell ref="F580:G580"/>
    <mergeCell ref="F581:G581"/>
    <mergeCell ref="F582:G582"/>
    <mergeCell ref="F583:G583"/>
    <mergeCell ref="F584:G584"/>
    <mergeCell ref="F585:G585"/>
    <mergeCell ref="F586:G586"/>
    <mergeCell ref="F587:G587"/>
    <mergeCell ref="F554:G554"/>
    <mergeCell ref="F555:G555"/>
    <mergeCell ref="F556:G556"/>
    <mergeCell ref="F557:G557"/>
    <mergeCell ref="F558:G558"/>
    <mergeCell ref="F559:G559"/>
    <mergeCell ref="F560:G560"/>
    <mergeCell ref="F561:G561"/>
    <mergeCell ref="F562:G562"/>
    <mergeCell ref="F563:G563"/>
    <mergeCell ref="F564:G564"/>
    <mergeCell ref="F565:G565"/>
    <mergeCell ref="F566:G566"/>
    <mergeCell ref="F567:G567"/>
    <mergeCell ref="F568:G568"/>
    <mergeCell ref="F569:G569"/>
    <mergeCell ref="F570:G570"/>
    <mergeCell ref="F537:G537"/>
    <mergeCell ref="F538:G538"/>
    <mergeCell ref="F539:G539"/>
    <mergeCell ref="F540:G540"/>
    <mergeCell ref="F541:G541"/>
    <mergeCell ref="F542:G542"/>
    <mergeCell ref="F543:G543"/>
    <mergeCell ref="F544:G544"/>
    <mergeCell ref="F545:G545"/>
    <mergeCell ref="F546:G546"/>
    <mergeCell ref="F547:G547"/>
    <mergeCell ref="F548:G548"/>
    <mergeCell ref="F549:G549"/>
    <mergeCell ref="F550:G550"/>
    <mergeCell ref="F551:G551"/>
    <mergeCell ref="F552:G552"/>
    <mergeCell ref="F553:G553"/>
    <mergeCell ref="F495:G495"/>
    <mergeCell ref="F496:G496"/>
    <mergeCell ref="F497:G497"/>
    <mergeCell ref="F498:G498"/>
    <mergeCell ref="F499:G499"/>
    <mergeCell ref="F500:G500"/>
    <mergeCell ref="F501:G501"/>
    <mergeCell ref="F502:G502"/>
    <mergeCell ref="F505:G505"/>
    <mergeCell ref="F518:G518"/>
    <mergeCell ref="F530:G530"/>
    <mergeCell ref="F531:G531"/>
    <mergeCell ref="F532:G532"/>
    <mergeCell ref="F533:G533"/>
    <mergeCell ref="F534:G534"/>
    <mergeCell ref="F535:G535"/>
    <mergeCell ref="F536:G536"/>
    <mergeCell ref="F478:G478"/>
    <mergeCell ref="F479:G479"/>
    <mergeCell ref="F480:G480"/>
    <mergeCell ref="F481:G481"/>
    <mergeCell ref="F482:G482"/>
    <mergeCell ref="F483:G483"/>
    <mergeCell ref="F484:G484"/>
    <mergeCell ref="F485:G485"/>
    <mergeCell ref="F486:G486"/>
    <mergeCell ref="F487:G487"/>
    <mergeCell ref="F488:G488"/>
    <mergeCell ref="F489:G489"/>
    <mergeCell ref="F490:G490"/>
    <mergeCell ref="F491:G491"/>
    <mergeCell ref="F492:G492"/>
    <mergeCell ref="F493:G493"/>
    <mergeCell ref="F494:G494"/>
    <mergeCell ref="F461:G461"/>
    <mergeCell ref="F462:G462"/>
    <mergeCell ref="F463:G463"/>
    <mergeCell ref="F464:G464"/>
    <mergeCell ref="F465:G465"/>
    <mergeCell ref="F466:G466"/>
    <mergeCell ref="F467:G467"/>
    <mergeCell ref="F468:G468"/>
    <mergeCell ref="F469:G469"/>
    <mergeCell ref="F470:G470"/>
    <mergeCell ref="F471:G471"/>
    <mergeCell ref="F472:G472"/>
    <mergeCell ref="F473:G473"/>
    <mergeCell ref="F474:G474"/>
    <mergeCell ref="F475:G475"/>
    <mergeCell ref="F476:G476"/>
    <mergeCell ref="F477:G477"/>
    <mergeCell ref="F458:G458"/>
    <mergeCell ref="F459:G459"/>
    <mergeCell ref="F460:G460"/>
    <mergeCell ref="F434:G434"/>
    <mergeCell ref="F435:G435"/>
    <mergeCell ref="F436:G436"/>
    <mergeCell ref="F437:G437"/>
    <mergeCell ref="F438:G438"/>
    <mergeCell ref="F439:G439"/>
    <mergeCell ref="F440:G440"/>
    <mergeCell ref="F441:G441"/>
    <mergeCell ref="F442:G442"/>
    <mergeCell ref="F443:G443"/>
    <mergeCell ref="F444:G444"/>
    <mergeCell ref="F445:G445"/>
    <mergeCell ref="F446:G446"/>
    <mergeCell ref="F447:G447"/>
    <mergeCell ref="F427:G427"/>
    <mergeCell ref="F428:G428"/>
    <mergeCell ref="F429:G429"/>
    <mergeCell ref="F430:G430"/>
    <mergeCell ref="F431:G431"/>
    <mergeCell ref="F432:G432"/>
    <mergeCell ref="F433:G433"/>
    <mergeCell ref="F448:G448"/>
    <mergeCell ref="F449:G449"/>
    <mergeCell ref="F450:G450"/>
    <mergeCell ref="F451:G451"/>
    <mergeCell ref="F452:G452"/>
    <mergeCell ref="F453:G453"/>
    <mergeCell ref="F454:G454"/>
    <mergeCell ref="F455:G455"/>
    <mergeCell ref="F456:G456"/>
    <mergeCell ref="F457:G457"/>
    <mergeCell ref="F410:G410"/>
    <mergeCell ref="F411:G411"/>
    <mergeCell ref="F412:G412"/>
    <mergeCell ref="F413:G413"/>
    <mergeCell ref="F414:G414"/>
    <mergeCell ref="F415:G415"/>
    <mergeCell ref="F416:G416"/>
    <mergeCell ref="F417:G417"/>
    <mergeCell ref="F418:G418"/>
    <mergeCell ref="F419:G419"/>
    <mergeCell ref="F420:G420"/>
    <mergeCell ref="F421:G421"/>
    <mergeCell ref="F422:G422"/>
    <mergeCell ref="F423:G423"/>
    <mergeCell ref="F424:G424"/>
    <mergeCell ref="F425:G425"/>
    <mergeCell ref="F426:G426"/>
    <mergeCell ref="F393:G393"/>
    <mergeCell ref="F394:G394"/>
    <mergeCell ref="F395:G395"/>
    <mergeCell ref="F396:G396"/>
    <mergeCell ref="F397:G397"/>
    <mergeCell ref="F398:G398"/>
    <mergeCell ref="F399:G399"/>
    <mergeCell ref="F400:G400"/>
    <mergeCell ref="F401:G401"/>
    <mergeCell ref="F402:G402"/>
    <mergeCell ref="F403:G403"/>
    <mergeCell ref="F404:G404"/>
    <mergeCell ref="F405:G405"/>
    <mergeCell ref="F406:G406"/>
    <mergeCell ref="F407:G407"/>
    <mergeCell ref="F408:G408"/>
    <mergeCell ref="F409:G409"/>
    <mergeCell ref="F351:H351"/>
    <mergeCell ref="F352:H352"/>
    <mergeCell ref="F353:H353"/>
    <mergeCell ref="F354:H354"/>
    <mergeCell ref="F355:H355"/>
    <mergeCell ref="F356:H356"/>
    <mergeCell ref="F357:H357"/>
    <mergeCell ref="F383:G383"/>
    <mergeCell ref="F384:G384"/>
    <mergeCell ref="F385:G385"/>
    <mergeCell ref="F386:G386"/>
    <mergeCell ref="F387:G387"/>
    <mergeCell ref="F388:G388"/>
    <mergeCell ref="F389:G389"/>
    <mergeCell ref="F390:G390"/>
    <mergeCell ref="F391:G391"/>
    <mergeCell ref="F392:G392"/>
    <mergeCell ref="F327:G327"/>
    <mergeCell ref="C328:E328"/>
    <mergeCell ref="F329:H329"/>
    <mergeCell ref="F330:H330"/>
    <mergeCell ref="F331:H331"/>
    <mergeCell ref="F332:H332"/>
    <mergeCell ref="F333:H333"/>
    <mergeCell ref="F334:H334"/>
    <mergeCell ref="F335:H335"/>
    <mergeCell ref="C337:N337"/>
    <mergeCell ref="C342:M342"/>
    <mergeCell ref="C344:H344"/>
    <mergeCell ref="C346:E346"/>
    <mergeCell ref="F347:H347"/>
    <mergeCell ref="F348:H348"/>
    <mergeCell ref="F349:H349"/>
    <mergeCell ref="F350:H350"/>
    <mergeCell ref="F308:G308"/>
    <mergeCell ref="F309:G309"/>
    <mergeCell ref="F296:G296"/>
    <mergeCell ref="F310:G310"/>
    <mergeCell ref="F311:G311"/>
    <mergeCell ref="C313:G313"/>
    <mergeCell ref="C315:E315"/>
    <mergeCell ref="C316:E316"/>
    <mergeCell ref="C317:E317"/>
    <mergeCell ref="C318:E318"/>
    <mergeCell ref="C319:E319"/>
    <mergeCell ref="C320:E320"/>
    <mergeCell ref="C321:E321"/>
    <mergeCell ref="C322:E322"/>
    <mergeCell ref="C323:E323"/>
    <mergeCell ref="C324:E324"/>
    <mergeCell ref="C326:N326"/>
    <mergeCell ref="F276:G276"/>
    <mergeCell ref="F277:G277"/>
    <mergeCell ref="F278:G278"/>
    <mergeCell ref="F279:G279"/>
    <mergeCell ref="F280:G280"/>
    <mergeCell ref="F281:G281"/>
    <mergeCell ref="F297:G297"/>
    <mergeCell ref="F298:G298"/>
    <mergeCell ref="F299:G299"/>
    <mergeCell ref="F300:G300"/>
    <mergeCell ref="F301:G301"/>
    <mergeCell ref="F302:G302"/>
    <mergeCell ref="F303:G303"/>
    <mergeCell ref="F304:G304"/>
    <mergeCell ref="F305:G305"/>
    <mergeCell ref="F306:G306"/>
    <mergeCell ref="F307:G307"/>
    <mergeCell ref="F290:G290"/>
    <mergeCell ref="F259:G259"/>
    <mergeCell ref="F260:G260"/>
    <mergeCell ref="F261:G261"/>
    <mergeCell ref="F262:G262"/>
    <mergeCell ref="F263:G263"/>
    <mergeCell ref="F264:G264"/>
    <mergeCell ref="F265:G265"/>
    <mergeCell ref="F266:G266"/>
    <mergeCell ref="F267:G267"/>
    <mergeCell ref="F268:G268"/>
    <mergeCell ref="F269:G269"/>
    <mergeCell ref="F270:G270"/>
    <mergeCell ref="F271:G271"/>
    <mergeCell ref="F272:G272"/>
    <mergeCell ref="F273:G273"/>
    <mergeCell ref="F274:G274"/>
    <mergeCell ref="F275:G275"/>
    <mergeCell ref="F242:G242"/>
    <mergeCell ref="F243:G243"/>
    <mergeCell ref="F244:G244"/>
    <mergeCell ref="F245:G245"/>
    <mergeCell ref="F246:G246"/>
    <mergeCell ref="F247:G247"/>
    <mergeCell ref="F248:G248"/>
    <mergeCell ref="F249:G249"/>
    <mergeCell ref="F250:G250"/>
    <mergeCell ref="F251:G251"/>
    <mergeCell ref="F252:G252"/>
    <mergeCell ref="F253:G253"/>
    <mergeCell ref="F254:G254"/>
    <mergeCell ref="F255:G255"/>
    <mergeCell ref="F256:G256"/>
    <mergeCell ref="F257:G257"/>
    <mergeCell ref="F258:G258"/>
    <mergeCell ref="F225:G225"/>
    <mergeCell ref="F226:G226"/>
    <mergeCell ref="F227:G227"/>
    <mergeCell ref="F228:G228"/>
    <mergeCell ref="F229:G229"/>
    <mergeCell ref="F230:G230"/>
    <mergeCell ref="F231:G231"/>
    <mergeCell ref="F232:G232"/>
    <mergeCell ref="F233:G233"/>
    <mergeCell ref="F234:G234"/>
    <mergeCell ref="F235:G235"/>
    <mergeCell ref="F236:G236"/>
    <mergeCell ref="F237:G237"/>
    <mergeCell ref="F238:G238"/>
    <mergeCell ref="F239:G239"/>
    <mergeCell ref="F240:G240"/>
    <mergeCell ref="F241:G241"/>
    <mergeCell ref="F208:G208"/>
    <mergeCell ref="F209:G209"/>
    <mergeCell ref="F210:G210"/>
    <mergeCell ref="F211:G211"/>
    <mergeCell ref="F212:G212"/>
    <mergeCell ref="F213:G213"/>
    <mergeCell ref="F214:G214"/>
    <mergeCell ref="F215:G215"/>
    <mergeCell ref="F216:G216"/>
    <mergeCell ref="F217:G217"/>
    <mergeCell ref="F218:G218"/>
    <mergeCell ref="F219:G219"/>
    <mergeCell ref="F220:G220"/>
    <mergeCell ref="F221:G221"/>
    <mergeCell ref="F222:G222"/>
    <mergeCell ref="F223:G223"/>
    <mergeCell ref="F224:G224"/>
    <mergeCell ref="F191:G191"/>
    <mergeCell ref="F192:G192"/>
    <mergeCell ref="F193:G193"/>
    <mergeCell ref="F194:G194"/>
    <mergeCell ref="F195:G195"/>
    <mergeCell ref="F196:G196"/>
    <mergeCell ref="F197:G197"/>
    <mergeCell ref="F198:G198"/>
    <mergeCell ref="F199:G199"/>
    <mergeCell ref="F200:G200"/>
    <mergeCell ref="F201:G201"/>
    <mergeCell ref="F202:G202"/>
    <mergeCell ref="F203:G203"/>
    <mergeCell ref="F204:G204"/>
    <mergeCell ref="F205:G205"/>
    <mergeCell ref="F206:G206"/>
    <mergeCell ref="F207:G207"/>
    <mergeCell ref="F174:G174"/>
    <mergeCell ref="F175:G175"/>
    <mergeCell ref="F176:G176"/>
    <mergeCell ref="F177:G177"/>
    <mergeCell ref="F178:G178"/>
    <mergeCell ref="F179:G179"/>
    <mergeCell ref="F180:G180"/>
    <mergeCell ref="F181:G181"/>
    <mergeCell ref="F182:G182"/>
    <mergeCell ref="F183:G183"/>
    <mergeCell ref="F184:G184"/>
    <mergeCell ref="F185:G185"/>
    <mergeCell ref="F186:G186"/>
    <mergeCell ref="F187:G187"/>
    <mergeCell ref="F188:G188"/>
    <mergeCell ref="F189:G189"/>
    <mergeCell ref="F190:G190"/>
    <mergeCell ref="F146:G146"/>
    <mergeCell ref="F147:G147"/>
    <mergeCell ref="F148:G148"/>
    <mergeCell ref="F149:G149"/>
    <mergeCell ref="F150:G150"/>
    <mergeCell ref="F151:G151"/>
    <mergeCell ref="F163:G163"/>
    <mergeCell ref="F164:G164"/>
    <mergeCell ref="F165:G165"/>
    <mergeCell ref="F166:G166"/>
    <mergeCell ref="F167:G167"/>
    <mergeCell ref="F168:G168"/>
    <mergeCell ref="F169:G169"/>
    <mergeCell ref="F170:G170"/>
    <mergeCell ref="F171:G171"/>
    <mergeCell ref="F172:G172"/>
    <mergeCell ref="F173:G173"/>
    <mergeCell ref="F129:G129"/>
    <mergeCell ref="F130:G130"/>
    <mergeCell ref="F131:G131"/>
    <mergeCell ref="F132:G132"/>
    <mergeCell ref="F133:G133"/>
    <mergeCell ref="F134:G134"/>
    <mergeCell ref="F135:G135"/>
    <mergeCell ref="F136:G136"/>
    <mergeCell ref="F137:G137"/>
    <mergeCell ref="F138:G138"/>
    <mergeCell ref="F139:G139"/>
    <mergeCell ref="F140:G140"/>
    <mergeCell ref="F141:G141"/>
    <mergeCell ref="F142:G142"/>
    <mergeCell ref="F143:G143"/>
    <mergeCell ref="F144:G144"/>
    <mergeCell ref="F145:G145"/>
    <mergeCell ref="F112:G112"/>
    <mergeCell ref="F113:G113"/>
    <mergeCell ref="F114:G114"/>
    <mergeCell ref="F115:G115"/>
    <mergeCell ref="F116:G116"/>
    <mergeCell ref="F117:G117"/>
    <mergeCell ref="F118:G118"/>
    <mergeCell ref="F119:G119"/>
    <mergeCell ref="F120:G120"/>
    <mergeCell ref="F121:G121"/>
    <mergeCell ref="F122:G122"/>
    <mergeCell ref="F123:G123"/>
    <mergeCell ref="F124:G124"/>
    <mergeCell ref="F125:G125"/>
    <mergeCell ref="F126:G126"/>
    <mergeCell ref="F127:G127"/>
    <mergeCell ref="F128:G128"/>
    <mergeCell ref="F53:G53"/>
    <mergeCell ref="F54:G54"/>
    <mergeCell ref="F97:G97"/>
    <mergeCell ref="F98:G98"/>
    <mergeCell ref="F99:G99"/>
    <mergeCell ref="F100:G100"/>
    <mergeCell ref="F101:G101"/>
    <mergeCell ref="F102:G102"/>
    <mergeCell ref="F103:G103"/>
    <mergeCell ref="F104:G104"/>
    <mergeCell ref="F105:G105"/>
    <mergeCell ref="F106:G106"/>
    <mergeCell ref="F107:G107"/>
    <mergeCell ref="F108:G108"/>
    <mergeCell ref="F109:G109"/>
    <mergeCell ref="F110:G110"/>
    <mergeCell ref="F111:G111"/>
    <mergeCell ref="F90:G90"/>
    <mergeCell ref="F91:G91"/>
    <mergeCell ref="F92:G92"/>
    <mergeCell ref="F93:G93"/>
    <mergeCell ref="F94:G94"/>
    <mergeCell ref="F95:G95"/>
    <mergeCell ref="F96:G96"/>
    <mergeCell ref="F82:G82"/>
    <mergeCell ref="F83:G83"/>
    <mergeCell ref="F36:G36"/>
    <mergeCell ref="F37:G37"/>
    <mergeCell ref="F38:G38"/>
    <mergeCell ref="F39:G39"/>
    <mergeCell ref="F40:G40"/>
    <mergeCell ref="F41:G41"/>
    <mergeCell ref="F42:G42"/>
    <mergeCell ref="F43:G43"/>
    <mergeCell ref="F44:G44"/>
    <mergeCell ref="F45:G45"/>
    <mergeCell ref="F46:G46"/>
    <mergeCell ref="F47:G47"/>
    <mergeCell ref="F48:G48"/>
    <mergeCell ref="F49:G49"/>
    <mergeCell ref="F50:G50"/>
    <mergeCell ref="F51:G51"/>
    <mergeCell ref="F52:G52"/>
    <mergeCell ref="C6588:D6588"/>
    <mergeCell ref="C6586:D6586"/>
    <mergeCell ref="C6594:D6594"/>
    <mergeCell ref="F2851:H2851"/>
    <mergeCell ref="F2852:H2852"/>
    <mergeCell ref="F2853:H2853"/>
    <mergeCell ref="F2854:H2854"/>
    <mergeCell ref="F2855:H2855"/>
    <mergeCell ref="F2856:H2856"/>
    <mergeCell ref="F2857:H2857"/>
    <mergeCell ref="F2858:H2858"/>
    <mergeCell ref="F2859:H2859"/>
    <mergeCell ref="C6585:D6585"/>
    <mergeCell ref="C6593:D6593"/>
    <mergeCell ref="C6592:D6592"/>
    <mergeCell ref="C5298:L5298"/>
    <mergeCell ref="F2860:H2860"/>
    <mergeCell ref="C6583:L6583"/>
    <mergeCell ref="F2870:H2870"/>
    <mergeCell ref="F2871:H2871"/>
    <mergeCell ref="F2872:H2872"/>
    <mergeCell ref="F2873:H2873"/>
    <mergeCell ref="F2874:H2874"/>
    <mergeCell ref="F2875:H2875"/>
    <mergeCell ref="F2876:H2876"/>
    <mergeCell ref="F2877:H2877"/>
    <mergeCell ref="F2886:H2886"/>
    <mergeCell ref="F2887:H2887"/>
    <mergeCell ref="F2888:H2888"/>
    <mergeCell ref="F2889:H2889"/>
    <mergeCell ref="F2891:H2891"/>
    <mergeCell ref="F2892:H2892"/>
    <mergeCell ref="F2893:H2893"/>
    <mergeCell ref="F2861:H2861"/>
    <mergeCell ref="F2862:H2862"/>
    <mergeCell ref="F2863:H2863"/>
    <mergeCell ref="F2864:H2864"/>
    <mergeCell ref="F2865:H2865"/>
    <mergeCell ref="F2866:H2866"/>
    <mergeCell ref="F2867:H2867"/>
    <mergeCell ref="F2868:H2868"/>
    <mergeCell ref="C6591:D6591"/>
    <mergeCell ref="C6590:D6590"/>
    <mergeCell ref="C6589:D6589"/>
    <mergeCell ref="C6587:D6587"/>
    <mergeCell ref="F2878:H2878"/>
    <mergeCell ref="F2879:H2879"/>
    <mergeCell ref="F2890:H2890"/>
    <mergeCell ref="F2869:H2869"/>
    <mergeCell ref="F2894:H2894"/>
    <mergeCell ref="F2895:H2895"/>
    <mergeCell ref="F2896:H2896"/>
    <mergeCell ref="F2897:H2897"/>
    <mergeCell ref="F2898:H2898"/>
    <mergeCell ref="F2899:H2899"/>
    <mergeCell ref="F2900:H2900"/>
    <mergeCell ref="F2901:H2901"/>
    <mergeCell ref="F2902:H2902"/>
    <mergeCell ref="F2903:H2903"/>
    <mergeCell ref="F2904:H2904"/>
    <mergeCell ref="F2905:H2905"/>
    <mergeCell ref="F2906:H2906"/>
    <mergeCell ref="F2907:H2907"/>
    <mergeCell ref="F2908:H2908"/>
    <mergeCell ref="F2842:H2842"/>
    <mergeCell ref="F2843:H2843"/>
    <mergeCell ref="F2844:H2844"/>
    <mergeCell ref="F2845:H2845"/>
    <mergeCell ref="F2846:H2846"/>
    <mergeCell ref="F2847:H2847"/>
    <mergeCell ref="F2848:H2848"/>
    <mergeCell ref="F2849:H2849"/>
    <mergeCell ref="F2850:H2850"/>
    <mergeCell ref="F2833:H2833"/>
    <mergeCell ref="F2834:H2834"/>
    <mergeCell ref="F2835:H2835"/>
    <mergeCell ref="F2836:H2836"/>
    <mergeCell ref="F2837:H2837"/>
    <mergeCell ref="F2838:H2838"/>
    <mergeCell ref="F2839:H2839"/>
    <mergeCell ref="F2840:H2840"/>
    <mergeCell ref="F2841:H2841"/>
    <mergeCell ref="F2824:H2824"/>
    <mergeCell ref="F2825:H2825"/>
    <mergeCell ref="F2826:H2826"/>
    <mergeCell ref="F2827:H2827"/>
    <mergeCell ref="F2828:H2828"/>
    <mergeCell ref="F2829:H2829"/>
    <mergeCell ref="F2830:H2830"/>
    <mergeCell ref="F2831:H2831"/>
    <mergeCell ref="F2832:H2832"/>
    <mergeCell ref="F2815:H2815"/>
    <mergeCell ref="F2816:H2816"/>
    <mergeCell ref="F2817:H2817"/>
    <mergeCell ref="F2818:H2818"/>
    <mergeCell ref="F2819:H2819"/>
    <mergeCell ref="F2820:H2820"/>
    <mergeCell ref="F2821:H2821"/>
    <mergeCell ref="F2822:H2822"/>
    <mergeCell ref="F2823:H2823"/>
    <mergeCell ref="F2806:H2806"/>
    <mergeCell ref="F2807:H2807"/>
    <mergeCell ref="F2808:H2808"/>
    <mergeCell ref="F2809:H2809"/>
    <mergeCell ref="F2810:H2810"/>
    <mergeCell ref="F2811:H2811"/>
    <mergeCell ref="F2812:H2812"/>
    <mergeCell ref="F2813:H2813"/>
    <mergeCell ref="F2814:H2814"/>
    <mergeCell ref="F2797:H2797"/>
    <mergeCell ref="F2798:H2798"/>
    <mergeCell ref="F2799:H2799"/>
    <mergeCell ref="F2800:H2800"/>
    <mergeCell ref="F2801:H2801"/>
    <mergeCell ref="F2802:H2802"/>
    <mergeCell ref="F2803:H2803"/>
    <mergeCell ref="F2804:H2804"/>
    <mergeCell ref="F2805:H2805"/>
    <mergeCell ref="F2788:H2788"/>
    <mergeCell ref="F2789:H2789"/>
    <mergeCell ref="F2790:H2790"/>
    <mergeCell ref="F2791:H2791"/>
    <mergeCell ref="F2792:H2792"/>
    <mergeCell ref="F2793:H2793"/>
    <mergeCell ref="F2794:H2794"/>
    <mergeCell ref="F2795:H2795"/>
    <mergeCell ref="F2796:H2796"/>
    <mergeCell ref="F2778:H2778"/>
    <mergeCell ref="F2779:H2779"/>
    <mergeCell ref="F2780:H2780"/>
    <mergeCell ref="F2781:H2781"/>
    <mergeCell ref="F2783:H2783"/>
    <mergeCell ref="F2784:H2784"/>
    <mergeCell ref="F2785:H2785"/>
    <mergeCell ref="F2786:H2786"/>
    <mergeCell ref="F2787:H2787"/>
    <mergeCell ref="F2769:H2769"/>
    <mergeCell ref="F2770:H2770"/>
    <mergeCell ref="F2771:H2771"/>
    <mergeCell ref="F2772:H2772"/>
    <mergeCell ref="F2773:H2773"/>
    <mergeCell ref="F2774:H2774"/>
    <mergeCell ref="F2775:H2775"/>
    <mergeCell ref="F2776:H2776"/>
    <mergeCell ref="F2777:H2777"/>
    <mergeCell ref="F2760:H2760"/>
    <mergeCell ref="F2761:H2761"/>
    <mergeCell ref="F2762:H2762"/>
    <mergeCell ref="F2763:H2763"/>
    <mergeCell ref="F2764:H2764"/>
    <mergeCell ref="F2765:H2765"/>
    <mergeCell ref="F2766:H2766"/>
    <mergeCell ref="F2767:H2767"/>
    <mergeCell ref="F2768:H2768"/>
    <mergeCell ref="F2751:H2751"/>
    <mergeCell ref="F2752:H2752"/>
    <mergeCell ref="F2753:H2753"/>
    <mergeCell ref="F2754:H2754"/>
    <mergeCell ref="F2755:H2755"/>
    <mergeCell ref="F2756:H2756"/>
    <mergeCell ref="F2757:H2757"/>
    <mergeCell ref="F2758:H2758"/>
    <mergeCell ref="F2759:H2759"/>
    <mergeCell ref="F2742:H2742"/>
    <mergeCell ref="F2743:H2743"/>
    <mergeCell ref="F2744:H2744"/>
    <mergeCell ref="F2745:H2745"/>
    <mergeCell ref="F2746:H2746"/>
    <mergeCell ref="F2747:H2747"/>
    <mergeCell ref="F2748:H2748"/>
    <mergeCell ref="F2749:H2749"/>
    <mergeCell ref="F2750:H2750"/>
    <mergeCell ref="F2733:H2733"/>
    <mergeCell ref="F2734:H2734"/>
    <mergeCell ref="F2735:H2735"/>
    <mergeCell ref="F2736:H2736"/>
    <mergeCell ref="F2737:H2737"/>
    <mergeCell ref="F2738:H2738"/>
    <mergeCell ref="F2739:H2739"/>
    <mergeCell ref="F2740:H2740"/>
    <mergeCell ref="F2741:H2741"/>
    <mergeCell ref="F2724:H2724"/>
    <mergeCell ref="F2725:H2725"/>
    <mergeCell ref="F2726:H2726"/>
    <mergeCell ref="F2727:H2727"/>
    <mergeCell ref="F2728:H2728"/>
    <mergeCell ref="F2729:H2729"/>
    <mergeCell ref="F2730:H2730"/>
    <mergeCell ref="F2731:H2731"/>
    <mergeCell ref="F2732:H2732"/>
    <mergeCell ref="F2715:H2715"/>
    <mergeCell ref="F2716:H2716"/>
    <mergeCell ref="F2717:H2717"/>
    <mergeCell ref="F2718:H2718"/>
    <mergeCell ref="F2719:H2719"/>
    <mergeCell ref="F2720:H2720"/>
    <mergeCell ref="F2721:H2721"/>
    <mergeCell ref="F2722:H2722"/>
    <mergeCell ref="F2723:H2723"/>
    <mergeCell ref="F2706:H2706"/>
    <mergeCell ref="F2707:H2707"/>
    <mergeCell ref="F2708:H2708"/>
    <mergeCell ref="F2709:H2709"/>
    <mergeCell ref="F2710:H2710"/>
    <mergeCell ref="F2711:H2711"/>
    <mergeCell ref="F2712:H2712"/>
    <mergeCell ref="F2713:H2713"/>
    <mergeCell ref="F2714:H2714"/>
    <mergeCell ref="F2697:H2697"/>
    <mergeCell ref="F2698:H2698"/>
    <mergeCell ref="F2699:H2699"/>
    <mergeCell ref="F2700:H2700"/>
    <mergeCell ref="F2701:H2701"/>
    <mergeCell ref="F2702:H2702"/>
    <mergeCell ref="F2703:H2703"/>
    <mergeCell ref="F2704:H2704"/>
    <mergeCell ref="F2705:H2705"/>
    <mergeCell ref="F2688:H2688"/>
    <mergeCell ref="F2689:H2689"/>
    <mergeCell ref="F2690:H2690"/>
    <mergeCell ref="F2691:H2691"/>
    <mergeCell ref="F2692:H2692"/>
    <mergeCell ref="F2693:H2693"/>
    <mergeCell ref="F2694:H2694"/>
    <mergeCell ref="F2695:H2695"/>
    <mergeCell ref="F2696:H2696"/>
    <mergeCell ref="F2679:H2679"/>
    <mergeCell ref="F2680:H2680"/>
    <mergeCell ref="F2681:H2681"/>
    <mergeCell ref="F2682:H2682"/>
    <mergeCell ref="F2683:H2683"/>
    <mergeCell ref="F2684:H2684"/>
    <mergeCell ref="F2685:H2685"/>
    <mergeCell ref="F2686:H2686"/>
    <mergeCell ref="F2687:H2687"/>
    <mergeCell ref="F2670:H2670"/>
    <mergeCell ref="F2671:H2671"/>
    <mergeCell ref="F2672:H2672"/>
    <mergeCell ref="F2673:H2673"/>
    <mergeCell ref="F2674:H2674"/>
    <mergeCell ref="F2675:H2675"/>
    <mergeCell ref="F2676:H2676"/>
    <mergeCell ref="F2677:H2677"/>
    <mergeCell ref="F2678:H2678"/>
    <mergeCell ref="F2661:H2661"/>
    <mergeCell ref="F2662:H2662"/>
    <mergeCell ref="F2663:H2663"/>
    <mergeCell ref="F2664:H2664"/>
    <mergeCell ref="F2665:H2665"/>
    <mergeCell ref="F2666:H2666"/>
    <mergeCell ref="F2667:H2667"/>
    <mergeCell ref="F2668:H2668"/>
    <mergeCell ref="F2669:H2669"/>
    <mergeCell ref="F2652:H2652"/>
    <mergeCell ref="F2653:H2653"/>
    <mergeCell ref="F2654:H2654"/>
    <mergeCell ref="F2655:H2655"/>
    <mergeCell ref="F2656:H2656"/>
    <mergeCell ref="F2657:H2657"/>
    <mergeCell ref="F2658:H2658"/>
    <mergeCell ref="F2659:H2659"/>
    <mergeCell ref="F2660:H2660"/>
    <mergeCell ref="F2643:H2643"/>
    <mergeCell ref="F2644:H2644"/>
    <mergeCell ref="F2645:H2645"/>
    <mergeCell ref="F2646:H2646"/>
    <mergeCell ref="F2647:H2647"/>
    <mergeCell ref="F2648:H2648"/>
    <mergeCell ref="F2649:H2649"/>
    <mergeCell ref="F2650:H2650"/>
    <mergeCell ref="F2651:H2651"/>
    <mergeCell ref="F2634:H2634"/>
    <mergeCell ref="F2635:H2635"/>
    <mergeCell ref="F2636:H2636"/>
    <mergeCell ref="F2637:H2637"/>
    <mergeCell ref="F2638:H2638"/>
    <mergeCell ref="F2639:H2639"/>
    <mergeCell ref="F2640:H2640"/>
    <mergeCell ref="F2641:H2641"/>
    <mergeCell ref="F2642:H2642"/>
    <mergeCell ref="F2625:H2625"/>
    <mergeCell ref="F2626:H2626"/>
    <mergeCell ref="F2627:H2627"/>
    <mergeCell ref="F2628:H2628"/>
    <mergeCell ref="F2629:H2629"/>
    <mergeCell ref="F2630:H2630"/>
    <mergeCell ref="F2631:H2631"/>
    <mergeCell ref="F2632:H2632"/>
    <mergeCell ref="F2633:H2633"/>
    <mergeCell ref="F2616:H2616"/>
    <mergeCell ref="F2617:H2617"/>
    <mergeCell ref="F2618:H2618"/>
    <mergeCell ref="F2619:H2619"/>
    <mergeCell ref="F2620:H2620"/>
    <mergeCell ref="F2621:H2621"/>
    <mergeCell ref="F2622:H2622"/>
    <mergeCell ref="F2623:H2623"/>
    <mergeCell ref="F2624:H2624"/>
    <mergeCell ref="F2607:H2607"/>
    <mergeCell ref="F2608:H2608"/>
    <mergeCell ref="F2609:H2609"/>
    <mergeCell ref="F2610:H2610"/>
    <mergeCell ref="F2611:H2611"/>
    <mergeCell ref="F2612:H2612"/>
    <mergeCell ref="F2613:H2613"/>
    <mergeCell ref="F2614:H2614"/>
    <mergeCell ref="F2615:H2615"/>
    <mergeCell ref="F2598:H2598"/>
    <mergeCell ref="F2599:H2599"/>
    <mergeCell ref="F2600:H2600"/>
    <mergeCell ref="F2601:H2601"/>
    <mergeCell ref="F2602:H2602"/>
    <mergeCell ref="F2603:H2603"/>
    <mergeCell ref="F2604:H2604"/>
    <mergeCell ref="F2605:H2605"/>
    <mergeCell ref="F2606:H2606"/>
    <mergeCell ref="F2589:H2589"/>
    <mergeCell ref="F2590:H2590"/>
    <mergeCell ref="F2591:H2591"/>
    <mergeCell ref="F2592:H2592"/>
    <mergeCell ref="F2593:H2593"/>
    <mergeCell ref="F2594:H2594"/>
    <mergeCell ref="F2595:H2595"/>
    <mergeCell ref="F2596:H2596"/>
    <mergeCell ref="F2597:H2597"/>
    <mergeCell ref="F2580:H2580"/>
    <mergeCell ref="F2581:H2581"/>
    <mergeCell ref="F2582:H2582"/>
    <mergeCell ref="F2583:H2583"/>
    <mergeCell ref="F2584:H2584"/>
    <mergeCell ref="F2585:H2585"/>
    <mergeCell ref="F2586:H2586"/>
    <mergeCell ref="F2587:H2587"/>
    <mergeCell ref="F2588:H2588"/>
    <mergeCell ref="F2571:H2571"/>
    <mergeCell ref="F2572:H2572"/>
    <mergeCell ref="F2573:H2573"/>
    <mergeCell ref="F2574:H2574"/>
    <mergeCell ref="F2575:H2575"/>
    <mergeCell ref="F2576:H2576"/>
    <mergeCell ref="F2577:H2577"/>
    <mergeCell ref="F2578:H2578"/>
    <mergeCell ref="F2579:H2579"/>
    <mergeCell ref="F2562:H2562"/>
    <mergeCell ref="F2563:H2563"/>
    <mergeCell ref="F2564:H2564"/>
    <mergeCell ref="F2565:H2565"/>
    <mergeCell ref="F2566:H2566"/>
    <mergeCell ref="F2567:H2567"/>
    <mergeCell ref="F2568:H2568"/>
    <mergeCell ref="F2569:H2569"/>
    <mergeCell ref="F2570:H2570"/>
    <mergeCell ref="F2553:H2553"/>
    <mergeCell ref="F2554:H2554"/>
    <mergeCell ref="F2555:H2555"/>
    <mergeCell ref="F2556:H2556"/>
    <mergeCell ref="F2557:H2557"/>
    <mergeCell ref="F2558:H2558"/>
    <mergeCell ref="F2559:H2559"/>
    <mergeCell ref="F2560:H2560"/>
    <mergeCell ref="F2561:H2561"/>
    <mergeCell ref="F2544:H2544"/>
    <mergeCell ref="F2545:H2545"/>
    <mergeCell ref="F2546:H2546"/>
    <mergeCell ref="F2547:H2547"/>
    <mergeCell ref="F2548:H2548"/>
    <mergeCell ref="F2549:H2549"/>
    <mergeCell ref="F2550:H2550"/>
    <mergeCell ref="F2551:H2551"/>
    <mergeCell ref="F2552:H2552"/>
    <mergeCell ref="F2535:H2535"/>
    <mergeCell ref="F2536:H2536"/>
    <mergeCell ref="F2537:H2537"/>
    <mergeCell ref="F2538:H2538"/>
    <mergeCell ref="F2539:H2539"/>
    <mergeCell ref="F2540:H2540"/>
    <mergeCell ref="F2541:H2541"/>
    <mergeCell ref="F2542:H2542"/>
    <mergeCell ref="F2543:H2543"/>
    <mergeCell ref="F2526:H2526"/>
    <mergeCell ref="F2527:H2527"/>
    <mergeCell ref="F2528:H2528"/>
    <mergeCell ref="F2529:H2529"/>
    <mergeCell ref="F2530:H2530"/>
    <mergeCell ref="F2531:H2531"/>
    <mergeCell ref="F2532:H2532"/>
    <mergeCell ref="F2533:H2533"/>
    <mergeCell ref="F2534:H2534"/>
    <mergeCell ref="F2517:H2517"/>
    <mergeCell ref="F2518:H2518"/>
    <mergeCell ref="F2519:H2519"/>
    <mergeCell ref="F2520:H2520"/>
    <mergeCell ref="F2521:H2521"/>
    <mergeCell ref="F2522:H2522"/>
    <mergeCell ref="F2523:H2523"/>
    <mergeCell ref="F2524:H2524"/>
    <mergeCell ref="F2525:H2525"/>
    <mergeCell ref="F2508:H2508"/>
    <mergeCell ref="F2509:H2509"/>
    <mergeCell ref="F2510:H2510"/>
    <mergeCell ref="F2511:H2511"/>
    <mergeCell ref="F2512:H2512"/>
    <mergeCell ref="F2513:H2513"/>
    <mergeCell ref="F2514:H2514"/>
    <mergeCell ref="F2515:H2515"/>
    <mergeCell ref="F2516:H2516"/>
    <mergeCell ref="F2499:H2499"/>
    <mergeCell ref="F2500:H2500"/>
    <mergeCell ref="F2501:H2501"/>
    <mergeCell ref="F2502:H2502"/>
    <mergeCell ref="F2503:H2503"/>
    <mergeCell ref="F2504:H2504"/>
    <mergeCell ref="F2505:H2505"/>
    <mergeCell ref="F2506:H2506"/>
    <mergeCell ref="F2507:H2507"/>
    <mergeCell ref="F2490:H2490"/>
    <mergeCell ref="F2491:H2491"/>
    <mergeCell ref="F2492:H2492"/>
    <mergeCell ref="F2493:H2493"/>
    <mergeCell ref="F2494:H2494"/>
    <mergeCell ref="F2495:H2495"/>
    <mergeCell ref="F2496:H2496"/>
    <mergeCell ref="F2497:H2497"/>
    <mergeCell ref="F2498:H2498"/>
    <mergeCell ref="F2481:H2481"/>
    <mergeCell ref="F2482:H2482"/>
    <mergeCell ref="F2483:H2483"/>
    <mergeCell ref="F2484:H2484"/>
    <mergeCell ref="F2485:H2485"/>
    <mergeCell ref="F2486:H2486"/>
    <mergeCell ref="F2487:H2487"/>
    <mergeCell ref="F2488:H2488"/>
    <mergeCell ref="F2489:H2489"/>
    <mergeCell ref="F2472:H2472"/>
    <mergeCell ref="F2473:H2473"/>
    <mergeCell ref="F2474:H2474"/>
    <mergeCell ref="F2475:H2475"/>
    <mergeCell ref="F2476:H2476"/>
    <mergeCell ref="F2477:H2477"/>
    <mergeCell ref="F2478:H2478"/>
    <mergeCell ref="F2479:H2479"/>
    <mergeCell ref="F2480:H2480"/>
    <mergeCell ref="F2463:H2463"/>
    <mergeCell ref="F2464:H2464"/>
    <mergeCell ref="F2465:H2465"/>
    <mergeCell ref="F2466:H2466"/>
    <mergeCell ref="F2467:H2467"/>
    <mergeCell ref="F2468:H2468"/>
    <mergeCell ref="F2469:H2469"/>
    <mergeCell ref="F2470:H2470"/>
    <mergeCell ref="F2471:H2471"/>
    <mergeCell ref="F2454:H2454"/>
    <mergeCell ref="F2455:H2455"/>
    <mergeCell ref="F2456:H2456"/>
    <mergeCell ref="F2457:H2457"/>
    <mergeCell ref="F2458:H2458"/>
    <mergeCell ref="F2459:H2459"/>
    <mergeCell ref="F2460:H2460"/>
    <mergeCell ref="F2461:H2461"/>
    <mergeCell ref="F2462:H2462"/>
    <mergeCell ref="F2445:H2445"/>
    <mergeCell ref="F2446:H2446"/>
    <mergeCell ref="F2447:H2447"/>
    <mergeCell ref="F2448:H2448"/>
    <mergeCell ref="F2449:H2449"/>
    <mergeCell ref="F2450:H2450"/>
    <mergeCell ref="F2451:H2451"/>
    <mergeCell ref="F2452:H2452"/>
    <mergeCell ref="F2453:H2453"/>
    <mergeCell ref="F2436:H2436"/>
    <mergeCell ref="F2437:H2437"/>
    <mergeCell ref="F2438:H2438"/>
    <mergeCell ref="F2439:H2439"/>
    <mergeCell ref="F2440:H2440"/>
    <mergeCell ref="F2441:H2441"/>
    <mergeCell ref="F2442:H2442"/>
    <mergeCell ref="F2443:H2443"/>
    <mergeCell ref="F2444:H2444"/>
    <mergeCell ref="F2427:H2427"/>
    <mergeCell ref="F2428:H2428"/>
    <mergeCell ref="F2429:H2429"/>
    <mergeCell ref="F2430:H2430"/>
    <mergeCell ref="F2431:H2431"/>
    <mergeCell ref="F2432:H2432"/>
    <mergeCell ref="F2433:H2433"/>
    <mergeCell ref="F2434:H2434"/>
    <mergeCell ref="F2435:H2435"/>
    <mergeCell ref="F2418:H2418"/>
    <mergeCell ref="F2419:H2419"/>
    <mergeCell ref="F2420:H2420"/>
    <mergeCell ref="F2421:H2421"/>
    <mergeCell ref="F2422:H2422"/>
    <mergeCell ref="F2423:H2423"/>
    <mergeCell ref="F2424:H2424"/>
    <mergeCell ref="F2425:H2425"/>
    <mergeCell ref="F2426:H2426"/>
    <mergeCell ref="F2409:H2409"/>
    <mergeCell ref="F2410:H2410"/>
    <mergeCell ref="F2411:H2411"/>
    <mergeCell ref="F2412:H2412"/>
    <mergeCell ref="F2413:H2413"/>
    <mergeCell ref="F2414:H2414"/>
    <mergeCell ref="F2415:H2415"/>
    <mergeCell ref="F2416:H2416"/>
    <mergeCell ref="F2417:H2417"/>
    <mergeCell ref="F2400:H2400"/>
    <mergeCell ref="F2401:H2401"/>
    <mergeCell ref="F2402:H2402"/>
    <mergeCell ref="F2403:H2403"/>
    <mergeCell ref="F2404:H2404"/>
    <mergeCell ref="F2405:H2405"/>
    <mergeCell ref="F2406:H2406"/>
    <mergeCell ref="F2407:H2407"/>
    <mergeCell ref="F2408:H2408"/>
    <mergeCell ref="F2391:H2391"/>
    <mergeCell ref="F2392:H2392"/>
    <mergeCell ref="F2393:H2393"/>
    <mergeCell ref="F2394:H2394"/>
    <mergeCell ref="F2395:H2395"/>
    <mergeCell ref="F2396:H2396"/>
    <mergeCell ref="F2397:H2397"/>
    <mergeCell ref="F2398:H2398"/>
    <mergeCell ref="F2399:H2399"/>
    <mergeCell ref="F2382:H2382"/>
    <mergeCell ref="F2383:H2383"/>
    <mergeCell ref="F2384:H2384"/>
    <mergeCell ref="F2385:H2385"/>
    <mergeCell ref="F2386:H2386"/>
    <mergeCell ref="F2387:H2387"/>
    <mergeCell ref="F2388:H2388"/>
    <mergeCell ref="F2389:H2389"/>
    <mergeCell ref="F2390:H2390"/>
    <mergeCell ref="F2373:H2373"/>
    <mergeCell ref="F2374:H2374"/>
    <mergeCell ref="F2375:H2375"/>
    <mergeCell ref="F2376:H2376"/>
    <mergeCell ref="F2377:H2377"/>
    <mergeCell ref="F2378:H2378"/>
    <mergeCell ref="F2379:H2379"/>
    <mergeCell ref="F2380:H2380"/>
    <mergeCell ref="F2381:H2381"/>
    <mergeCell ref="F2364:H2364"/>
    <mergeCell ref="F2365:H2365"/>
    <mergeCell ref="F2366:H2366"/>
    <mergeCell ref="F2367:H2367"/>
    <mergeCell ref="F2368:H2368"/>
    <mergeCell ref="F2369:H2369"/>
    <mergeCell ref="F2370:H2370"/>
    <mergeCell ref="F2371:H2371"/>
    <mergeCell ref="F2372:H2372"/>
    <mergeCell ref="F2355:H2355"/>
    <mergeCell ref="F2356:H2356"/>
    <mergeCell ref="F2357:H2357"/>
    <mergeCell ref="F2358:H2358"/>
    <mergeCell ref="F2359:H2359"/>
    <mergeCell ref="F2360:H2360"/>
    <mergeCell ref="F2361:H2361"/>
    <mergeCell ref="F2362:H2362"/>
    <mergeCell ref="F2363:H2363"/>
    <mergeCell ref="F2346:H2346"/>
    <mergeCell ref="F2347:H2347"/>
    <mergeCell ref="F2348:H2348"/>
    <mergeCell ref="F2349:H2349"/>
    <mergeCell ref="F2350:H2350"/>
    <mergeCell ref="F2351:H2351"/>
    <mergeCell ref="F2352:H2352"/>
    <mergeCell ref="F2353:H2353"/>
    <mergeCell ref="F2354:H2354"/>
    <mergeCell ref="F2337:H2337"/>
    <mergeCell ref="F2338:H2338"/>
    <mergeCell ref="F2339:H2339"/>
    <mergeCell ref="F2340:H2340"/>
    <mergeCell ref="F2341:H2341"/>
    <mergeCell ref="F2342:H2342"/>
    <mergeCell ref="F2343:H2343"/>
    <mergeCell ref="F2344:H2344"/>
    <mergeCell ref="F2345:H2345"/>
    <mergeCell ref="F2328:H2328"/>
    <mergeCell ref="F2329:H2329"/>
    <mergeCell ref="F2330:H2330"/>
    <mergeCell ref="F2331:H2331"/>
    <mergeCell ref="F2332:H2332"/>
    <mergeCell ref="F2333:H2333"/>
    <mergeCell ref="F2334:H2334"/>
    <mergeCell ref="F2335:H2335"/>
    <mergeCell ref="F2336:H2336"/>
    <mergeCell ref="F2319:H2319"/>
    <mergeCell ref="F2320:H2320"/>
    <mergeCell ref="F2321:H2321"/>
    <mergeCell ref="F2322:H2322"/>
    <mergeCell ref="F2323:H2323"/>
    <mergeCell ref="F2324:H2324"/>
    <mergeCell ref="F2325:H2325"/>
    <mergeCell ref="F2326:H2326"/>
    <mergeCell ref="F2327:H2327"/>
    <mergeCell ref="F2310:H2310"/>
    <mergeCell ref="F2311:H2311"/>
    <mergeCell ref="F2312:H2312"/>
    <mergeCell ref="F2313:H2313"/>
    <mergeCell ref="F2314:H2314"/>
    <mergeCell ref="F2315:H2315"/>
    <mergeCell ref="F2316:H2316"/>
    <mergeCell ref="F2317:H2317"/>
    <mergeCell ref="F2318:H2318"/>
    <mergeCell ref="F2301:H2301"/>
    <mergeCell ref="F2302:H2302"/>
    <mergeCell ref="F2303:H2303"/>
    <mergeCell ref="F2304:H2304"/>
    <mergeCell ref="F2305:H2305"/>
    <mergeCell ref="F2306:H2306"/>
    <mergeCell ref="F2307:H2307"/>
    <mergeCell ref="F2308:H2308"/>
    <mergeCell ref="F2309:H2309"/>
    <mergeCell ref="F2292:H2292"/>
    <mergeCell ref="F2293:H2293"/>
    <mergeCell ref="F2294:H2294"/>
    <mergeCell ref="F2295:H2295"/>
    <mergeCell ref="F2296:H2296"/>
    <mergeCell ref="F2297:H2297"/>
    <mergeCell ref="F2298:H2298"/>
    <mergeCell ref="F2299:H2299"/>
    <mergeCell ref="F2300:H2300"/>
    <mergeCell ref="F2283:H2283"/>
    <mergeCell ref="F2284:H2284"/>
    <mergeCell ref="F2285:H2285"/>
    <mergeCell ref="F2286:H2286"/>
    <mergeCell ref="F2287:H2287"/>
    <mergeCell ref="F2288:H2288"/>
    <mergeCell ref="F2289:H2289"/>
    <mergeCell ref="F2290:H2290"/>
    <mergeCell ref="F2291:H2291"/>
    <mergeCell ref="F2274:H2274"/>
    <mergeCell ref="F2275:H2275"/>
    <mergeCell ref="F2276:H2276"/>
    <mergeCell ref="F2277:H2277"/>
    <mergeCell ref="F2278:H2278"/>
    <mergeCell ref="F2279:H2279"/>
    <mergeCell ref="F2280:H2280"/>
    <mergeCell ref="F2281:H2281"/>
    <mergeCell ref="F2282:H2282"/>
    <mergeCell ref="F2265:H2265"/>
    <mergeCell ref="F2266:H2266"/>
    <mergeCell ref="F2267:H2267"/>
    <mergeCell ref="F2268:H2268"/>
    <mergeCell ref="F2269:H2269"/>
    <mergeCell ref="F2270:H2270"/>
    <mergeCell ref="F2271:H2271"/>
    <mergeCell ref="F2272:H2272"/>
    <mergeCell ref="F2273:H2273"/>
    <mergeCell ref="F2256:H2256"/>
    <mergeCell ref="F2257:H2257"/>
    <mergeCell ref="F2258:H2258"/>
    <mergeCell ref="F2259:H2259"/>
    <mergeCell ref="F2260:H2260"/>
    <mergeCell ref="F2261:H2261"/>
    <mergeCell ref="F2262:H2262"/>
    <mergeCell ref="F2263:H2263"/>
    <mergeCell ref="F2264:H2264"/>
    <mergeCell ref="F2247:H2247"/>
    <mergeCell ref="F2248:H2248"/>
    <mergeCell ref="F2249:H2249"/>
    <mergeCell ref="F2250:H2250"/>
    <mergeCell ref="F2251:H2251"/>
    <mergeCell ref="F2252:H2252"/>
    <mergeCell ref="F2253:H2253"/>
    <mergeCell ref="F2254:H2254"/>
    <mergeCell ref="F2255:H2255"/>
    <mergeCell ref="F2238:H2238"/>
    <mergeCell ref="F2239:H2239"/>
    <mergeCell ref="F2240:H2240"/>
    <mergeCell ref="F2241:H2241"/>
    <mergeCell ref="F2242:H2242"/>
    <mergeCell ref="F2243:H2243"/>
    <mergeCell ref="F2244:H2244"/>
    <mergeCell ref="F2245:H2245"/>
    <mergeCell ref="F2246:H2246"/>
    <mergeCell ref="F2229:H2229"/>
    <mergeCell ref="F2230:H2230"/>
    <mergeCell ref="F2231:H2231"/>
    <mergeCell ref="F2232:H2232"/>
    <mergeCell ref="F2233:H2233"/>
    <mergeCell ref="F2234:H2234"/>
    <mergeCell ref="F2235:H2235"/>
    <mergeCell ref="F2236:H2236"/>
    <mergeCell ref="F2237:H2237"/>
    <mergeCell ref="F2220:H2220"/>
    <mergeCell ref="F2221:H2221"/>
    <mergeCell ref="F2222:H2222"/>
    <mergeCell ref="F2223:H2223"/>
    <mergeCell ref="F2224:H2224"/>
    <mergeCell ref="F2225:H2225"/>
    <mergeCell ref="F2226:H2226"/>
    <mergeCell ref="F2227:H2227"/>
    <mergeCell ref="F2228:H2228"/>
    <mergeCell ref="F2211:H2211"/>
    <mergeCell ref="F2212:H2212"/>
    <mergeCell ref="F2213:H2213"/>
    <mergeCell ref="F2214:H2214"/>
    <mergeCell ref="F2215:H2215"/>
    <mergeCell ref="F2216:H2216"/>
    <mergeCell ref="F2217:H2217"/>
    <mergeCell ref="F2218:H2218"/>
    <mergeCell ref="F2219:H2219"/>
    <mergeCell ref="F2202:H2202"/>
    <mergeCell ref="F2203:H2203"/>
    <mergeCell ref="F2204:H2204"/>
    <mergeCell ref="F2205:H2205"/>
    <mergeCell ref="F2206:H2206"/>
    <mergeCell ref="F2207:H2207"/>
    <mergeCell ref="F2208:H2208"/>
    <mergeCell ref="F2209:H2209"/>
    <mergeCell ref="F2210:H2210"/>
    <mergeCell ref="F2193:H2193"/>
    <mergeCell ref="F2194:H2194"/>
    <mergeCell ref="F2195:H2195"/>
    <mergeCell ref="F2196:H2196"/>
    <mergeCell ref="F2197:H2197"/>
    <mergeCell ref="F2198:H2198"/>
    <mergeCell ref="F2199:H2199"/>
    <mergeCell ref="F2200:H2200"/>
    <mergeCell ref="F2201:H2201"/>
    <mergeCell ref="F2184:H2184"/>
    <mergeCell ref="F2185:H2185"/>
    <mergeCell ref="F2186:H2186"/>
    <mergeCell ref="F2187:H2187"/>
    <mergeCell ref="F2188:H2188"/>
    <mergeCell ref="F2189:H2189"/>
    <mergeCell ref="F2190:H2190"/>
    <mergeCell ref="F2191:H2191"/>
    <mergeCell ref="F2192:H2192"/>
    <mergeCell ref="F2175:H2175"/>
    <mergeCell ref="F2176:H2176"/>
    <mergeCell ref="F2177:H2177"/>
    <mergeCell ref="F2178:H2178"/>
    <mergeCell ref="F2179:H2179"/>
    <mergeCell ref="F2180:H2180"/>
    <mergeCell ref="F2181:H2181"/>
    <mergeCell ref="F2182:H2182"/>
    <mergeCell ref="F2183:H2183"/>
    <mergeCell ref="F2166:H2166"/>
    <mergeCell ref="F2167:H2167"/>
    <mergeCell ref="F2168:H2168"/>
    <mergeCell ref="F2169:H2169"/>
    <mergeCell ref="F2170:H2170"/>
    <mergeCell ref="F2171:H2171"/>
    <mergeCell ref="F2172:H2172"/>
    <mergeCell ref="F2173:H2173"/>
    <mergeCell ref="F2174:H2174"/>
    <mergeCell ref="F2157:H2157"/>
    <mergeCell ref="F2158:H2158"/>
    <mergeCell ref="F2159:H2159"/>
    <mergeCell ref="F2160:H2160"/>
    <mergeCell ref="F2161:H2161"/>
    <mergeCell ref="F2162:H2162"/>
    <mergeCell ref="F2163:H2163"/>
    <mergeCell ref="F2164:H2164"/>
    <mergeCell ref="F2165:H2165"/>
    <mergeCell ref="F2148:H2148"/>
    <mergeCell ref="F2149:H2149"/>
    <mergeCell ref="F2150:H2150"/>
    <mergeCell ref="F2151:H2151"/>
    <mergeCell ref="F2152:H2152"/>
    <mergeCell ref="F2153:H2153"/>
    <mergeCell ref="F2154:H2154"/>
    <mergeCell ref="F2155:H2155"/>
    <mergeCell ref="F2156:H2156"/>
    <mergeCell ref="F2139:H2139"/>
    <mergeCell ref="F2140:H2140"/>
    <mergeCell ref="F2141:H2141"/>
    <mergeCell ref="F2142:H2142"/>
    <mergeCell ref="F2143:H2143"/>
    <mergeCell ref="F2144:H2144"/>
    <mergeCell ref="F2145:H2145"/>
    <mergeCell ref="F2146:H2146"/>
    <mergeCell ref="F2147:H2147"/>
    <mergeCell ref="F2130:H2130"/>
    <mergeCell ref="F2131:H2131"/>
    <mergeCell ref="F2132:H2132"/>
    <mergeCell ref="F2133:H2133"/>
    <mergeCell ref="F2134:H2134"/>
    <mergeCell ref="F2135:H2135"/>
    <mergeCell ref="F2136:H2136"/>
    <mergeCell ref="F2137:H2137"/>
    <mergeCell ref="F2138:H2138"/>
    <mergeCell ref="F2121:H2121"/>
    <mergeCell ref="F2122:H2122"/>
    <mergeCell ref="F2123:H2123"/>
    <mergeCell ref="F2124:H2124"/>
    <mergeCell ref="F2125:H2125"/>
    <mergeCell ref="F2126:H2126"/>
    <mergeCell ref="F2127:H2127"/>
    <mergeCell ref="F2128:H2128"/>
    <mergeCell ref="F2129:H2129"/>
    <mergeCell ref="F2112:H2112"/>
    <mergeCell ref="F2113:H2113"/>
    <mergeCell ref="F2114:H2114"/>
    <mergeCell ref="F2115:H2115"/>
    <mergeCell ref="F2116:H2116"/>
    <mergeCell ref="F2117:H2117"/>
    <mergeCell ref="F2118:H2118"/>
    <mergeCell ref="F2119:H2119"/>
    <mergeCell ref="F2120:H2120"/>
    <mergeCell ref="F2103:H2103"/>
    <mergeCell ref="F2104:H2104"/>
    <mergeCell ref="F2105:H2105"/>
    <mergeCell ref="F2106:H2106"/>
    <mergeCell ref="F2107:H2107"/>
    <mergeCell ref="F2108:H2108"/>
    <mergeCell ref="F2109:H2109"/>
    <mergeCell ref="F2110:H2110"/>
    <mergeCell ref="F2111:H2111"/>
    <mergeCell ref="F2094:H2094"/>
    <mergeCell ref="F2095:H2095"/>
    <mergeCell ref="F2096:H2096"/>
    <mergeCell ref="F2097:H2097"/>
    <mergeCell ref="F2098:H2098"/>
    <mergeCell ref="F2099:H2099"/>
    <mergeCell ref="F2100:H2100"/>
    <mergeCell ref="F2101:H2101"/>
    <mergeCell ref="F2102:H2102"/>
    <mergeCell ref="F2085:H2085"/>
    <mergeCell ref="F2086:H2086"/>
    <mergeCell ref="F2087:H2087"/>
    <mergeCell ref="F2088:H2088"/>
    <mergeCell ref="F2089:H2089"/>
    <mergeCell ref="F2090:H2090"/>
    <mergeCell ref="F2091:H2091"/>
    <mergeCell ref="F2092:H2092"/>
    <mergeCell ref="F2093:H2093"/>
    <mergeCell ref="F2076:H2076"/>
    <mergeCell ref="F2077:H2077"/>
    <mergeCell ref="F2078:H2078"/>
    <mergeCell ref="F2079:H2079"/>
    <mergeCell ref="F2080:H2080"/>
    <mergeCell ref="F2081:H2081"/>
    <mergeCell ref="F2082:H2082"/>
    <mergeCell ref="F2083:H2083"/>
    <mergeCell ref="F2084:H2084"/>
    <mergeCell ref="F2067:H2067"/>
    <mergeCell ref="F2068:H2068"/>
    <mergeCell ref="F2069:H2069"/>
    <mergeCell ref="F2070:H2070"/>
    <mergeCell ref="F2071:H2071"/>
    <mergeCell ref="F2072:H2072"/>
    <mergeCell ref="F2073:H2073"/>
    <mergeCell ref="F2074:H2074"/>
    <mergeCell ref="F2075:H2075"/>
    <mergeCell ref="F2058:H2058"/>
    <mergeCell ref="F2059:H2059"/>
    <mergeCell ref="F2060:H2060"/>
    <mergeCell ref="F2061:H2061"/>
    <mergeCell ref="F2062:H2062"/>
    <mergeCell ref="F2063:H2063"/>
    <mergeCell ref="F2064:H2064"/>
    <mergeCell ref="F2065:H2065"/>
    <mergeCell ref="F2066:H2066"/>
    <mergeCell ref="F2049:H2049"/>
    <mergeCell ref="F2050:H2050"/>
    <mergeCell ref="F2051:H2051"/>
    <mergeCell ref="F2052:H2052"/>
    <mergeCell ref="F2053:H2053"/>
    <mergeCell ref="F2054:H2054"/>
    <mergeCell ref="F2055:H2055"/>
    <mergeCell ref="F2056:H2056"/>
    <mergeCell ref="F2057:H2057"/>
    <mergeCell ref="F2040:H2040"/>
    <mergeCell ref="F2041:H2041"/>
    <mergeCell ref="F2042:H2042"/>
    <mergeCell ref="F2043:H2043"/>
    <mergeCell ref="F2044:H2044"/>
    <mergeCell ref="F2045:H2045"/>
    <mergeCell ref="F2046:H2046"/>
    <mergeCell ref="F2047:H2047"/>
    <mergeCell ref="F2048:H2048"/>
    <mergeCell ref="F2012:H2012"/>
    <mergeCell ref="F2031:H2031"/>
    <mergeCell ref="F2032:H2032"/>
    <mergeCell ref="F2033:H2033"/>
    <mergeCell ref="F2034:H2034"/>
    <mergeCell ref="F2035:H2035"/>
    <mergeCell ref="F2036:H2036"/>
    <mergeCell ref="F2037:H2037"/>
    <mergeCell ref="F2038:H2038"/>
    <mergeCell ref="F2039:H2039"/>
    <mergeCell ref="F2022:H2022"/>
    <mergeCell ref="F2023:H2023"/>
    <mergeCell ref="F2024:H2024"/>
    <mergeCell ref="F2025:H2025"/>
    <mergeCell ref="F2026:H2026"/>
    <mergeCell ref="F2027:H2027"/>
    <mergeCell ref="F2028:H2028"/>
    <mergeCell ref="F2029:H2029"/>
    <mergeCell ref="F2030:H2030"/>
    <mergeCell ref="C1176:L1176"/>
    <mergeCell ref="F1979:H1979"/>
    <mergeCell ref="F1980:H1980"/>
    <mergeCell ref="F1981:H1981"/>
    <mergeCell ref="F1982:H1982"/>
    <mergeCell ref="F1983:H1983"/>
    <mergeCell ref="F1984:H1984"/>
    <mergeCell ref="F70:G70"/>
    <mergeCell ref="F71:G71"/>
    <mergeCell ref="E369:F369"/>
    <mergeCell ref="E370:F370"/>
    <mergeCell ref="E371:F371"/>
    <mergeCell ref="C373:H373"/>
    <mergeCell ref="F362:H362"/>
    <mergeCell ref="F363:H363"/>
    <mergeCell ref="F364:H364"/>
    <mergeCell ref="F365:H365"/>
    <mergeCell ref="F366:H366"/>
    <mergeCell ref="C368:E368"/>
    <mergeCell ref="G368:I368"/>
    <mergeCell ref="C379:M379"/>
    <mergeCell ref="F382:G382"/>
    <mergeCell ref="F358:H358"/>
    <mergeCell ref="F359:H359"/>
    <mergeCell ref="F360:H360"/>
    <mergeCell ref="F361:H361"/>
    <mergeCell ref="F84:G84"/>
    <mergeCell ref="F85:G85"/>
    <mergeCell ref="F86:G86"/>
    <mergeCell ref="F87:G87"/>
    <mergeCell ref="F88:G88"/>
    <mergeCell ref="F89:G89"/>
    <mergeCell ref="F20:G20"/>
    <mergeCell ref="F282:G282"/>
    <mergeCell ref="F283:G283"/>
    <mergeCell ref="F284:G284"/>
    <mergeCell ref="F285:G285"/>
    <mergeCell ref="F286:G286"/>
    <mergeCell ref="F287:G287"/>
    <mergeCell ref="F288:G288"/>
    <mergeCell ref="F289:G289"/>
    <mergeCell ref="F55:G55"/>
    <mergeCell ref="F56:G56"/>
    <mergeCell ref="F57:G57"/>
    <mergeCell ref="F58:G58"/>
    <mergeCell ref="F59:G59"/>
    <mergeCell ref="F60:G60"/>
    <mergeCell ref="F61:G61"/>
    <mergeCell ref="F62:G62"/>
    <mergeCell ref="F63:G63"/>
    <mergeCell ref="F64:G64"/>
    <mergeCell ref="F65:G65"/>
    <mergeCell ref="F66:G66"/>
    <mergeCell ref="F67:G67"/>
    <mergeCell ref="F68:G68"/>
    <mergeCell ref="F69:G69"/>
    <mergeCell ref="F74:G74"/>
    <mergeCell ref="F75:G75"/>
    <mergeCell ref="F76:G76"/>
    <mergeCell ref="F77:G77"/>
    <mergeCell ref="F78:G78"/>
    <mergeCell ref="F79:G79"/>
    <mergeCell ref="F80:G80"/>
    <mergeCell ref="F81:G81"/>
    <mergeCell ref="C4:M4"/>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72:G72"/>
    <mergeCell ref="F73:G73"/>
    <mergeCell ref="F21:G21"/>
    <mergeCell ref="F22:G22"/>
    <mergeCell ref="F23:G23"/>
    <mergeCell ref="F24:G24"/>
    <mergeCell ref="F25:G25"/>
    <mergeCell ref="F26:G26"/>
    <mergeCell ref="F27:G27"/>
    <mergeCell ref="F28:G28"/>
    <mergeCell ref="F29:G29"/>
    <mergeCell ref="F30:G30"/>
    <mergeCell ref="F31:G31"/>
    <mergeCell ref="F32:G32"/>
    <mergeCell ref="F33:G33"/>
    <mergeCell ref="F34:G34"/>
    <mergeCell ref="F35:G35"/>
    <mergeCell ref="D1964:E1964"/>
    <mergeCell ref="F2881:H2881"/>
    <mergeCell ref="F2882:H2882"/>
    <mergeCell ref="F2883:H2883"/>
    <mergeCell ref="F2884:H2884"/>
    <mergeCell ref="F2885:H2885"/>
    <mergeCell ref="F152:G152"/>
    <mergeCell ref="F153:G153"/>
    <mergeCell ref="F154:G154"/>
    <mergeCell ref="F155:G155"/>
    <mergeCell ref="F156:G156"/>
    <mergeCell ref="F157:G157"/>
    <mergeCell ref="F158:G158"/>
    <mergeCell ref="F159:G159"/>
    <mergeCell ref="F160:G160"/>
    <mergeCell ref="F161:G161"/>
    <mergeCell ref="F162:G162"/>
    <mergeCell ref="F291:G291"/>
    <mergeCell ref="F292:G292"/>
    <mergeCell ref="F293:G293"/>
    <mergeCell ref="F294:G294"/>
    <mergeCell ref="F295:G295"/>
    <mergeCell ref="F1995:H1995"/>
    <mergeCell ref="F1996:H1996"/>
    <mergeCell ref="F1997:H1997"/>
    <mergeCell ref="F1998:H1998"/>
    <mergeCell ref="F1991:H1991"/>
    <mergeCell ref="F1992:H1992"/>
    <mergeCell ref="F1993:H1993"/>
    <mergeCell ref="F1994:H1994"/>
    <mergeCell ref="F1988:H1988"/>
    <mergeCell ref="F1989:H1989"/>
    <mergeCell ref="B1943:C1943"/>
    <mergeCell ref="B1944:C1944"/>
    <mergeCell ref="B1945:C1945"/>
    <mergeCell ref="B1946:C1946"/>
    <mergeCell ref="B1947:C1947"/>
    <mergeCell ref="B1948:C1948"/>
    <mergeCell ref="B1949:C1949"/>
    <mergeCell ref="B1950:C1950"/>
    <mergeCell ref="B1951:C1951"/>
    <mergeCell ref="B1952:C1952"/>
    <mergeCell ref="B1953:C1953"/>
    <mergeCell ref="B1954:C1954"/>
    <mergeCell ref="B1955:C1955"/>
    <mergeCell ref="B1956:C1956"/>
    <mergeCell ref="B1957:C1957"/>
    <mergeCell ref="B1958:C1958"/>
    <mergeCell ref="B1959:C1959"/>
    <mergeCell ref="B1960:C1960"/>
    <mergeCell ref="B1961:C1961"/>
    <mergeCell ref="B1962:C1962"/>
    <mergeCell ref="B1964:C1964"/>
    <mergeCell ref="B1965:C1965"/>
    <mergeCell ref="B1966:C1966"/>
    <mergeCell ref="B1967:C1967"/>
    <mergeCell ref="B1968:C1968"/>
    <mergeCell ref="B1969:C1969"/>
    <mergeCell ref="B1970:C1970"/>
    <mergeCell ref="B1971:C1971"/>
    <mergeCell ref="B1972:C1972"/>
    <mergeCell ref="B1973:C1973"/>
    <mergeCell ref="C1976:L1976"/>
    <mergeCell ref="E1977:F1977"/>
    <mergeCell ref="F2782:H2782"/>
    <mergeCell ref="F2880:H2880"/>
    <mergeCell ref="D1965:E1965"/>
    <mergeCell ref="D1966:E1966"/>
    <mergeCell ref="D1967:E1967"/>
    <mergeCell ref="D1968:E1968"/>
    <mergeCell ref="D1969:E1969"/>
    <mergeCell ref="D1970:E1970"/>
    <mergeCell ref="D1971:E1971"/>
    <mergeCell ref="D1972:E1972"/>
    <mergeCell ref="F1999:H1999"/>
    <mergeCell ref="F2000:H2000"/>
    <mergeCell ref="F2001:H2001"/>
    <mergeCell ref="F2002:H2002"/>
    <mergeCell ref="F2003:H2003"/>
    <mergeCell ref="F1986:H1986"/>
    <mergeCell ref="F1987:H1987"/>
    <mergeCell ref="F1990:H1990"/>
    <mergeCell ref="F2013:H2013"/>
    <mergeCell ref="F2014:H2014"/>
    <mergeCell ref="F1985:H1985"/>
    <mergeCell ref="F2909:H2909"/>
    <mergeCell ref="F2910:H2910"/>
    <mergeCell ref="F2911:H2911"/>
    <mergeCell ref="F2912:H2912"/>
    <mergeCell ref="F2913:H2913"/>
    <mergeCell ref="F2914:H2914"/>
    <mergeCell ref="F2915:H2915"/>
    <mergeCell ref="F2916:H2916"/>
    <mergeCell ref="F2917:H2917"/>
    <mergeCell ref="F2918:H2918"/>
    <mergeCell ref="F2919:H2919"/>
    <mergeCell ref="F2920:H2920"/>
    <mergeCell ref="F2921:H2921"/>
    <mergeCell ref="F2015:H2015"/>
    <mergeCell ref="F2016:H2016"/>
    <mergeCell ref="F2017:H2017"/>
    <mergeCell ref="F2018:H2018"/>
    <mergeCell ref="F2019:H2019"/>
    <mergeCell ref="F2020:H2020"/>
    <mergeCell ref="F2021:H2021"/>
    <mergeCell ref="F2004:H2004"/>
    <mergeCell ref="F2005:H2005"/>
    <mergeCell ref="F2006:H2006"/>
    <mergeCell ref="F2007:H2007"/>
    <mergeCell ref="F2008:H2008"/>
    <mergeCell ref="F2009:H2009"/>
    <mergeCell ref="F2010:H2010"/>
    <mergeCell ref="F2011:H2011"/>
    <mergeCell ref="F2922:H2922"/>
    <mergeCell ref="F2923:H2923"/>
    <mergeCell ref="F2924:H2924"/>
    <mergeCell ref="F2925:H2925"/>
    <mergeCell ref="F2926:H2926"/>
    <mergeCell ref="F2927:H2927"/>
    <mergeCell ref="F2928:H2928"/>
    <mergeCell ref="F2929:H2929"/>
    <mergeCell ref="F2930:H2930"/>
    <mergeCell ref="F2931:H2931"/>
    <mergeCell ref="F2932:H2932"/>
    <mergeCell ref="F2933:H2933"/>
    <mergeCell ref="F2934:H2934"/>
    <mergeCell ref="F2935:H2935"/>
    <mergeCell ref="F2936:H2936"/>
    <mergeCell ref="F2937:H2937"/>
    <mergeCell ref="F2938:H2938"/>
    <mergeCell ref="F2939:H2939"/>
    <mergeCell ref="F2940:H2940"/>
    <mergeCell ref="F2941:H2941"/>
    <mergeCell ref="F2942:H2942"/>
    <mergeCell ref="F2943:H2943"/>
    <mergeCell ref="F2944:H2944"/>
    <mergeCell ref="F2945:H2945"/>
    <mergeCell ref="F2946:H2946"/>
    <mergeCell ref="F2947:H2947"/>
    <mergeCell ref="F2948:H2948"/>
    <mergeCell ref="F2949:H2949"/>
    <mergeCell ref="F2950:H2950"/>
    <mergeCell ref="F2951:H2951"/>
    <mergeCell ref="F2952:H2952"/>
    <mergeCell ref="F2953:H2953"/>
    <mergeCell ref="F2954:H2954"/>
    <mergeCell ref="F2955:H2955"/>
    <mergeCell ref="F2956:H2956"/>
    <mergeCell ref="F2957:H2957"/>
    <mergeCell ref="F2958:H2958"/>
    <mergeCell ref="F2959:H2959"/>
    <mergeCell ref="F2960:H2960"/>
    <mergeCell ref="F2961:H2961"/>
    <mergeCell ref="F2962:H2962"/>
    <mergeCell ref="F2963:H2963"/>
    <mergeCell ref="F2964:H2964"/>
    <mergeCell ref="F2965:H2965"/>
    <mergeCell ref="F2966:H2966"/>
    <mergeCell ref="F2967:H2967"/>
    <mergeCell ref="F2968:H2968"/>
    <mergeCell ref="F2969:H2969"/>
    <mergeCell ref="F2970:H2970"/>
    <mergeCell ref="F2971:H2971"/>
    <mergeCell ref="F2972:H2972"/>
    <mergeCell ref="F2973:H2973"/>
    <mergeCell ref="F2974:H2974"/>
    <mergeCell ref="F2975:H2975"/>
    <mergeCell ref="F2976:H2976"/>
    <mergeCell ref="F2977:H2977"/>
    <mergeCell ref="F2978:H2978"/>
    <mergeCell ref="F2979:H2979"/>
    <mergeCell ref="F2980:H2980"/>
    <mergeCell ref="F2981:H2981"/>
    <mergeCell ref="F2982:H2982"/>
    <mergeCell ref="F2983:H2983"/>
    <mergeCell ref="F2984:H2984"/>
    <mergeCell ref="F2985:H2985"/>
    <mergeCell ref="F2986:H2986"/>
    <mergeCell ref="F2987:H2987"/>
    <mergeCell ref="F2988:H2988"/>
    <mergeCell ref="F2989:H2989"/>
    <mergeCell ref="F2990:H2990"/>
    <mergeCell ref="F2991:H2991"/>
    <mergeCell ref="F2992:H2992"/>
    <mergeCell ref="F2993:H2993"/>
    <mergeCell ref="F2994:H2994"/>
    <mergeCell ref="F2995:H2995"/>
    <mergeCell ref="F2996:H2996"/>
    <mergeCell ref="F2997:H2997"/>
    <mergeCell ref="F2998:H2998"/>
    <mergeCell ref="F2999:H2999"/>
    <mergeCell ref="F3000:H3000"/>
    <mergeCell ref="F3001:H3001"/>
    <mergeCell ref="F3002:H3002"/>
    <mergeCell ref="F3003:H3003"/>
    <mergeCell ref="F3004:H3004"/>
    <mergeCell ref="F3005:H3005"/>
    <mergeCell ref="F3006:H3006"/>
    <mergeCell ref="F3007:H3007"/>
    <mergeCell ref="F3008:H3008"/>
    <mergeCell ref="F3009:H3009"/>
    <mergeCell ref="F3010:H3010"/>
    <mergeCell ref="F3011:H3011"/>
    <mergeCell ref="F3012:H3012"/>
    <mergeCell ref="F3013:H3013"/>
    <mergeCell ref="F3014:H3014"/>
    <mergeCell ref="F3015:H3015"/>
    <mergeCell ref="F3016:H3016"/>
    <mergeCell ref="F3017:H3017"/>
    <mergeCell ref="F3018:H3018"/>
    <mergeCell ref="F3019:H3019"/>
    <mergeCell ref="F3020:H3020"/>
    <mergeCell ref="F3021:H3021"/>
    <mergeCell ref="F3022:H3022"/>
    <mergeCell ref="F3023:H3023"/>
    <mergeCell ref="F3024:H3024"/>
    <mergeCell ref="F3025:H3025"/>
    <mergeCell ref="F3026:H3026"/>
    <mergeCell ref="F3027:H3027"/>
    <mergeCell ref="F3028:H3028"/>
    <mergeCell ref="F3029:H3029"/>
    <mergeCell ref="F3030:H3030"/>
    <mergeCell ref="F3031:H3031"/>
    <mergeCell ref="F3032:H3032"/>
    <mergeCell ref="F3033:H3033"/>
    <mergeCell ref="F3034:H3034"/>
    <mergeCell ref="F3035:H3035"/>
    <mergeCell ref="F3036:H3036"/>
    <mergeCell ref="F3037:H3037"/>
    <mergeCell ref="F3038:H3038"/>
    <mergeCell ref="F3039:H3039"/>
    <mergeCell ref="F3040:H3040"/>
    <mergeCell ref="F3041:H3041"/>
    <mergeCell ref="F3042:H3042"/>
    <mergeCell ref="F3043:H3043"/>
    <mergeCell ref="F3044:H3044"/>
    <mergeCell ref="F3045:H3045"/>
    <mergeCell ref="F3046:H3046"/>
    <mergeCell ref="F3047:H3047"/>
    <mergeCell ref="F3048:H3048"/>
    <mergeCell ref="F3049:H3049"/>
    <mergeCell ref="F3050:H3050"/>
    <mergeCell ref="F3051:H3051"/>
    <mergeCell ref="F3052:H3052"/>
    <mergeCell ref="F3053:H3053"/>
    <mergeCell ref="F3054:H3054"/>
    <mergeCell ref="F3055:H3055"/>
    <mergeCell ref="F3056:H3056"/>
    <mergeCell ref="F3057:H3057"/>
    <mergeCell ref="F3058:H3058"/>
    <mergeCell ref="F3059:H3059"/>
    <mergeCell ref="F3060:H3060"/>
    <mergeCell ref="F3061:H3061"/>
    <mergeCell ref="F3062:H3062"/>
    <mergeCell ref="F3063:H3063"/>
    <mergeCell ref="F3064:H3064"/>
    <mergeCell ref="F3065:H3065"/>
    <mergeCell ref="F3066:H3066"/>
    <mergeCell ref="F3067:H3067"/>
    <mergeCell ref="F3068:H3068"/>
    <mergeCell ref="F3069:H3069"/>
    <mergeCell ref="F3070:H3070"/>
    <mergeCell ref="F3071:H3071"/>
    <mergeCell ref="F3072:H3072"/>
    <mergeCell ref="F3073:H3073"/>
    <mergeCell ref="F3074:H3074"/>
    <mergeCell ref="F3075:H3075"/>
    <mergeCell ref="F3076:H3076"/>
    <mergeCell ref="F3077:H3077"/>
    <mergeCell ref="F3078:H3078"/>
    <mergeCell ref="F3079:H3079"/>
    <mergeCell ref="F3080:H3080"/>
    <mergeCell ref="F3081:H3081"/>
    <mergeCell ref="F3082:H3082"/>
    <mergeCell ref="F3083:H3083"/>
    <mergeCell ref="F3084:H3084"/>
    <mergeCell ref="F3085:H3085"/>
    <mergeCell ref="F3086:H3086"/>
    <mergeCell ref="F3087:H3087"/>
    <mergeCell ref="F3088:H3088"/>
    <mergeCell ref="F3089:H3089"/>
    <mergeCell ref="F3090:H3090"/>
    <mergeCell ref="F3091:H3091"/>
    <mergeCell ref="F3092:H3092"/>
    <mergeCell ref="F3093:H3093"/>
    <mergeCell ref="F3094:H3094"/>
    <mergeCell ref="F3095:H3095"/>
    <mergeCell ref="F3096:H3096"/>
    <mergeCell ref="F3097:H3097"/>
    <mergeCell ref="F3098:H3098"/>
    <mergeCell ref="F3099:H3099"/>
    <mergeCell ref="F3100:H3100"/>
    <mergeCell ref="F3101:H3101"/>
    <mergeCell ref="F3102:H3102"/>
    <mergeCell ref="F3103:H3103"/>
    <mergeCell ref="F3104:H3104"/>
    <mergeCell ref="F3105:H3105"/>
    <mergeCell ref="F3106:H3106"/>
    <mergeCell ref="F3107:H3107"/>
    <mergeCell ref="F3108:H3108"/>
    <mergeCell ref="F3109:H3109"/>
    <mergeCell ref="F3110:H3110"/>
    <mergeCell ref="F3111:H3111"/>
    <mergeCell ref="F3112:H3112"/>
    <mergeCell ref="F3113:H3113"/>
    <mergeCell ref="F3114:H3114"/>
    <mergeCell ref="F3115:H3115"/>
    <mergeCell ref="F3116:H3116"/>
    <mergeCell ref="F3117:H3117"/>
    <mergeCell ref="F3118:H3118"/>
    <mergeCell ref="F3119:H3119"/>
    <mergeCell ref="F3120:H3120"/>
    <mergeCell ref="F3121:H3121"/>
    <mergeCell ref="F3122:H3122"/>
    <mergeCell ref="F3123:H3123"/>
    <mergeCell ref="F3124:H3124"/>
    <mergeCell ref="F3125:H3125"/>
    <mergeCell ref="F3126:H3126"/>
    <mergeCell ref="F3127:H3127"/>
    <mergeCell ref="F3128:H3128"/>
    <mergeCell ref="F3129:H3129"/>
    <mergeCell ref="F3130:H3130"/>
    <mergeCell ref="F3131:H3131"/>
    <mergeCell ref="F3132:H3132"/>
    <mergeCell ref="F3133:H3133"/>
    <mergeCell ref="F3134:H3134"/>
    <mergeCell ref="F3135:H3135"/>
    <mergeCell ref="F3136:H3136"/>
    <mergeCell ref="F3137:H3137"/>
    <mergeCell ref="F3138:H3138"/>
    <mergeCell ref="F3139:H3139"/>
    <mergeCell ref="F3140:H3140"/>
    <mergeCell ref="F3141:H3141"/>
    <mergeCell ref="F3142:H3142"/>
    <mergeCell ref="F3143:H3143"/>
    <mergeCell ref="F3144:H3144"/>
    <mergeCell ref="F3145:H3145"/>
    <mergeCell ref="F3146:H3146"/>
    <mergeCell ref="F3147:H3147"/>
    <mergeCell ref="F3148:H3148"/>
    <mergeCell ref="F3149:H3149"/>
    <mergeCell ref="F3150:H3150"/>
    <mergeCell ref="F3151:H3151"/>
    <mergeCell ref="F3152:H3152"/>
    <mergeCell ref="F3153:H3153"/>
    <mergeCell ref="F3154:H3154"/>
    <mergeCell ref="F3155:H3155"/>
    <mergeCell ref="F3156:H3156"/>
    <mergeCell ref="F3157:H3157"/>
    <mergeCell ref="F3158:H3158"/>
    <mergeCell ref="F3159:H3159"/>
    <mergeCell ref="F3160:H3160"/>
    <mergeCell ref="F3161:H3161"/>
    <mergeCell ref="F3162:H3162"/>
    <mergeCell ref="F3163:H3163"/>
    <mergeCell ref="F3164:H3164"/>
    <mergeCell ref="F3165:H3165"/>
    <mergeCell ref="F3166:H3166"/>
    <mergeCell ref="F3167:H3167"/>
    <mergeCell ref="F3168:H3168"/>
    <mergeCell ref="F3169:H3169"/>
    <mergeCell ref="F3170:H3170"/>
    <mergeCell ref="F3171:H3171"/>
    <mergeCell ref="F3172:H3172"/>
    <mergeCell ref="F3173:H3173"/>
    <mergeCell ref="F3174:H3174"/>
    <mergeCell ref="F3175:H3175"/>
    <mergeCell ref="F3176:H3176"/>
    <mergeCell ref="F3177:H3177"/>
    <mergeCell ref="F3178:H3178"/>
    <mergeCell ref="F3179:H3179"/>
    <mergeCell ref="F3180:H3180"/>
    <mergeCell ref="F3181:H3181"/>
    <mergeCell ref="F3182:H3182"/>
    <mergeCell ref="F3183:H3183"/>
    <mergeCell ref="F3184:H3184"/>
    <mergeCell ref="F3185:H3185"/>
    <mergeCell ref="F3186:H3186"/>
    <mergeCell ref="F3187:H3187"/>
    <mergeCell ref="F3188:H3188"/>
    <mergeCell ref="F3189:H3189"/>
    <mergeCell ref="F3190:H3190"/>
    <mergeCell ref="F3191:H3191"/>
    <mergeCell ref="F3192:H3192"/>
    <mergeCell ref="F3193:H3193"/>
    <mergeCell ref="F3194:H3194"/>
    <mergeCell ref="F3195:H3195"/>
    <mergeCell ref="F3196:H3196"/>
    <mergeCell ref="F3197:H3197"/>
    <mergeCell ref="F3198:H3198"/>
    <mergeCell ref="F3199:H3199"/>
    <mergeCell ref="F3200:H3200"/>
    <mergeCell ref="F3201:H3201"/>
    <mergeCell ref="F3202:H3202"/>
    <mergeCell ref="F3203:H3203"/>
    <mergeCell ref="F3204:H3204"/>
    <mergeCell ref="F3205:H3205"/>
    <mergeCell ref="F3206:H3206"/>
    <mergeCell ref="F3207:H3207"/>
    <mergeCell ref="F3208:H3208"/>
    <mergeCell ref="F3209:H3209"/>
    <mergeCell ref="F3210:H3210"/>
    <mergeCell ref="F3211:H3211"/>
    <mergeCell ref="F3212:H3212"/>
    <mergeCell ref="F3213:H3213"/>
    <mergeCell ref="F3214:H3214"/>
    <mergeCell ref="F3215:H3215"/>
    <mergeCell ref="F3216:H3216"/>
    <mergeCell ref="F3217:H3217"/>
    <mergeCell ref="F3218:H3218"/>
    <mergeCell ref="F3219:H3219"/>
    <mergeCell ref="F3220:H3220"/>
    <mergeCell ref="F3221:H3221"/>
    <mergeCell ref="F3222:H3222"/>
    <mergeCell ref="F3223:H3223"/>
    <mergeCell ref="F3224:H3224"/>
    <mergeCell ref="F3225:H3225"/>
    <mergeCell ref="F3226:H3226"/>
    <mergeCell ref="F3227:H3227"/>
    <mergeCell ref="F3228:H3228"/>
    <mergeCell ref="F3229:H3229"/>
    <mergeCell ref="F3230:H3230"/>
    <mergeCell ref="F3231:H3231"/>
    <mergeCell ref="F3232:H3232"/>
    <mergeCell ref="F3233:H3233"/>
    <mergeCell ref="F3234:H3234"/>
    <mergeCell ref="F3235:H3235"/>
    <mergeCell ref="F3236:H3236"/>
    <mergeCell ref="F3237:H3237"/>
    <mergeCell ref="F3238:H3238"/>
    <mergeCell ref="F3239:H3239"/>
    <mergeCell ref="F3240:H3240"/>
    <mergeCell ref="F3241:H3241"/>
    <mergeCell ref="F3242:H3242"/>
    <mergeCell ref="F3243:H3243"/>
    <mergeCell ref="F3244:H3244"/>
    <mergeCell ref="F3245:H3245"/>
    <mergeCell ref="F3246:H3246"/>
    <mergeCell ref="F3247:H3247"/>
    <mergeCell ref="F3248:H3248"/>
    <mergeCell ref="F3249:H3249"/>
    <mergeCell ref="F3250:H3250"/>
    <mergeCell ref="F3251:H3251"/>
    <mergeCell ref="F3252:H3252"/>
    <mergeCell ref="F3253:H3253"/>
    <mergeCell ref="F3254:H3254"/>
    <mergeCell ref="F3255:H3255"/>
    <mergeCell ref="F3256:H3256"/>
    <mergeCell ref="F3257:H3257"/>
    <mergeCell ref="F3258:H3258"/>
    <mergeCell ref="F3259:H3259"/>
    <mergeCell ref="F3260:H3260"/>
    <mergeCell ref="F3261:H3261"/>
    <mergeCell ref="F3262:H3262"/>
    <mergeCell ref="F3263:H3263"/>
    <mergeCell ref="F3264:H3264"/>
    <mergeCell ref="F3265:H3265"/>
    <mergeCell ref="F3266:H3266"/>
    <mergeCell ref="F3267:H3267"/>
    <mergeCell ref="F3268:H3268"/>
    <mergeCell ref="F3269:H3269"/>
    <mergeCell ref="F3270:H3270"/>
    <mergeCell ref="F3271:H3271"/>
    <mergeCell ref="F3272:H3272"/>
    <mergeCell ref="F3273:H3273"/>
    <mergeCell ref="F3274:H3274"/>
    <mergeCell ref="F3275:H3275"/>
    <mergeCell ref="F3276:H3276"/>
    <mergeCell ref="F3277:H3277"/>
    <mergeCell ref="F3278:H3278"/>
    <mergeCell ref="F3279:H3279"/>
    <mergeCell ref="F3280:H3280"/>
    <mergeCell ref="F3281:H3281"/>
    <mergeCell ref="F3282:H3282"/>
    <mergeCell ref="F3283:H3283"/>
    <mergeCell ref="F3284:H3284"/>
    <mergeCell ref="F3285:H3285"/>
    <mergeCell ref="F3286:H3286"/>
    <mergeCell ref="F3287:H3287"/>
    <mergeCell ref="F3288:H3288"/>
    <mergeCell ref="F3289:H3289"/>
    <mergeCell ref="F3290:H3290"/>
    <mergeCell ref="F3291:H3291"/>
    <mergeCell ref="F3292:H3292"/>
    <mergeCell ref="F3293:H3293"/>
    <mergeCell ref="F3294:H3294"/>
    <mergeCell ref="F3295:H3295"/>
    <mergeCell ref="F3296:H3296"/>
    <mergeCell ref="F3297:H3297"/>
    <mergeCell ref="F3298:H3298"/>
    <mergeCell ref="F3299:H3299"/>
    <mergeCell ref="F3300:H3300"/>
    <mergeCell ref="F3301:H3301"/>
    <mergeCell ref="F3302:H3302"/>
    <mergeCell ref="F3303:H3303"/>
    <mergeCell ref="F3304:H3304"/>
    <mergeCell ref="F3305:H3305"/>
    <mergeCell ref="F3306:H3306"/>
    <mergeCell ref="F3307:H3307"/>
    <mergeCell ref="F3308:H3308"/>
    <mergeCell ref="F3309:H3309"/>
    <mergeCell ref="F3310:H3310"/>
    <mergeCell ref="F3311:H3311"/>
    <mergeCell ref="F3312:H3312"/>
    <mergeCell ref="F3313:H3313"/>
    <mergeCell ref="F3314:H3314"/>
    <mergeCell ref="F3315:H3315"/>
    <mergeCell ref="F3316:H3316"/>
    <mergeCell ref="F3317:H3317"/>
    <mergeCell ref="F3318:H3318"/>
    <mergeCell ref="F3319:H3319"/>
    <mergeCell ref="F3320:H3320"/>
    <mergeCell ref="F3321:H3321"/>
    <mergeCell ref="F3322:H3322"/>
    <mergeCell ref="F3323:H3323"/>
    <mergeCell ref="F3324:H3324"/>
    <mergeCell ref="F3325:H3325"/>
    <mergeCell ref="F3326:H3326"/>
    <mergeCell ref="F3327:H3327"/>
    <mergeCell ref="F3328:H3328"/>
    <mergeCell ref="F3329:H3329"/>
    <mergeCell ref="F3330:H3330"/>
    <mergeCell ref="F3331:H3331"/>
    <mergeCell ref="F3332:H3332"/>
    <mergeCell ref="F3333:H3333"/>
    <mergeCell ref="F3334:H3334"/>
    <mergeCell ref="F3335:H3335"/>
    <mergeCell ref="F3336:H3336"/>
    <mergeCell ref="F3337:H3337"/>
    <mergeCell ref="F3338:H3338"/>
    <mergeCell ref="F3339:H3339"/>
    <mergeCell ref="F3340:H3340"/>
    <mergeCell ref="F3341:H3341"/>
    <mergeCell ref="F3342:H3342"/>
    <mergeCell ref="F3343:H3343"/>
    <mergeCell ref="F3344:H3344"/>
    <mergeCell ref="F3345:H3345"/>
    <mergeCell ref="F3346:H3346"/>
    <mergeCell ref="F3347:H3347"/>
    <mergeCell ref="F3348:H3348"/>
    <mergeCell ref="F3349:H3349"/>
    <mergeCell ref="F3350:H3350"/>
    <mergeCell ref="F3351:H3351"/>
    <mergeCell ref="F3352:H3352"/>
    <mergeCell ref="F3353:H3353"/>
    <mergeCell ref="F3354:H3354"/>
    <mergeCell ref="F3355:H3355"/>
    <mergeCell ref="F3356:H3356"/>
    <mergeCell ref="F3357:H3357"/>
    <mergeCell ref="F3358:H3358"/>
    <mergeCell ref="F3359:H3359"/>
    <mergeCell ref="F3360:H3360"/>
    <mergeCell ref="F3361:H3361"/>
    <mergeCell ref="F3362:H3362"/>
    <mergeCell ref="F3363:H3363"/>
    <mergeCell ref="F3364:H3364"/>
    <mergeCell ref="F3365:H3365"/>
    <mergeCell ref="F3366:H3366"/>
    <mergeCell ref="F3367:H3367"/>
    <mergeCell ref="F3368:H3368"/>
    <mergeCell ref="F3369:H3369"/>
    <mergeCell ref="F3370:H3370"/>
    <mergeCell ref="F3371:H3371"/>
    <mergeCell ref="F3372:H3372"/>
    <mergeCell ref="F3373:H3373"/>
    <mergeCell ref="F3374:H3374"/>
    <mergeCell ref="F3375:H3375"/>
    <mergeCell ref="F3376:H3376"/>
    <mergeCell ref="F3377:H3377"/>
    <mergeCell ref="F3378:H3378"/>
    <mergeCell ref="F3379:H3379"/>
    <mergeCell ref="F3380:H3380"/>
    <mergeCell ref="F3381:H3381"/>
    <mergeCell ref="F3382:H3382"/>
    <mergeCell ref="F3383:H3383"/>
    <mergeCell ref="F3384:H3384"/>
    <mergeCell ref="F3385:H3385"/>
    <mergeCell ref="F3386:H3386"/>
    <mergeCell ref="F3387:H3387"/>
    <mergeCell ref="F3388:H3388"/>
    <mergeCell ref="F3389:H3389"/>
    <mergeCell ref="F3390:H3390"/>
    <mergeCell ref="F3391:H3391"/>
    <mergeCell ref="F3392:H3392"/>
    <mergeCell ref="F3393:H3393"/>
    <mergeCell ref="F3394:H3394"/>
    <mergeCell ref="F3395:H3395"/>
    <mergeCell ref="F3396:H3396"/>
    <mergeCell ref="F3397:H3397"/>
    <mergeCell ref="F3398:H3398"/>
    <mergeCell ref="F3399:H3399"/>
    <mergeCell ref="F3400:H3400"/>
    <mergeCell ref="F3401:H3401"/>
    <mergeCell ref="F3402:H3402"/>
    <mergeCell ref="F3403:H3403"/>
    <mergeCell ref="F3404:H3404"/>
    <mergeCell ref="F3405:H3405"/>
    <mergeCell ref="F3406:H3406"/>
    <mergeCell ref="F3407:H3407"/>
    <mergeCell ref="F3408:H3408"/>
    <mergeCell ref="F3409:H3409"/>
    <mergeCell ref="F3410:H3410"/>
    <mergeCell ref="F3411:H3411"/>
    <mergeCell ref="F3412:H3412"/>
    <mergeCell ref="F3413:H3413"/>
    <mergeCell ref="F3414:H3414"/>
    <mergeCell ref="F3415:H3415"/>
    <mergeCell ref="F3416:H3416"/>
    <mergeCell ref="F3417:H3417"/>
    <mergeCell ref="F3418:H3418"/>
    <mergeCell ref="F3419:H3419"/>
    <mergeCell ref="F3420:H3420"/>
    <mergeCell ref="F3421:H3421"/>
    <mergeCell ref="F3422:H3422"/>
    <mergeCell ref="F3423:H3423"/>
    <mergeCell ref="F3424:H3424"/>
    <mergeCell ref="F3425:H3425"/>
    <mergeCell ref="F3426:H3426"/>
    <mergeCell ref="F3427:H3427"/>
    <mergeCell ref="F3428:H3428"/>
    <mergeCell ref="F3429:H3429"/>
    <mergeCell ref="F3430:H3430"/>
    <mergeCell ref="F3431:H3431"/>
    <mergeCell ref="F3432:H3432"/>
    <mergeCell ref="F3433:H3433"/>
    <mergeCell ref="F3434:H3434"/>
    <mergeCell ref="F3435:H3435"/>
    <mergeCell ref="F3436:H3436"/>
    <mergeCell ref="F3437:H3437"/>
    <mergeCell ref="F3438:H3438"/>
    <mergeCell ref="F3439:H3439"/>
    <mergeCell ref="F3440:H3440"/>
    <mergeCell ref="F3441:H3441"/>
    <mergeCell ref="F3442:H3442"/>
    <mergeCell ref="F3443:H3443"/>
    <mergeCell ref="F3444:H3444"/>
    <mergeCell ref="F3445:H3445"/>
    <mergeCell ref="F3446:H3446"/>
    <mergeCell ref="F3447:H3447"/>
    <mergeCell ref="F3448:H3448"/>
    <mergeCell ref="F3449:H3449"/>
    <mergeCell ref="F3450:H3450"/>
    <mergeCell ref="F3451:H3451"/>
    <mergeCell ref="F3452:H3452"/>
    <mergeCell ref="F3453:H3453"/>
    <mergeCell ref="F3454:H3454"/>
    <mergeCell ref="F3455:H3455"/>
    <mergeCell ref="F3456:H3456"/>
    <mergeCell ref="F3457:H3457"/>
    <mergeCell ref="F3458:H3458"/>
    <mergeCell ref="F3459:H3459"/>
    <mergeCell ref="F3460:H3460"/>
    <mergeCell ref="F3461:H3461"/>
    <mergeCell ref="F3462:H3462"/>
    <mergeCell ref="F3463:H3463"/>
    <mergeCell ref="F3464:H3464"/>
    <mergeCell ref="F3465:H3465"/>
    <mergeCell ref="F3466:H3466"/>
    <mergeCell ref="F3467:H3467"/>
    <mergeCell ref="F3468:H3468"/>
    <mergeCell ref="F3469:H3469"/>
    <mergeCell ref="F3470:H3470"/>
    <mergeCell ref="F3471:H3471"/>
    <mergeCell ref="F3472:H3472"/>
    <mergeCell ref="F3473:H3473"/>
    <mergeCell ref="F3474:H3474"/>
    <mergeCell ref="F3475:H3475"/>
    <mergeCell ref="F3476:H3476"/>
    <mergeCell ref="F3477:H3477"/>
    <mergeCell ref="F3478:H3478"/>
    <mergeCell ref="F3479:H3479"/>
    <mergeCell ref="F3480:H3480"/>
    <mergeCell ref="F3481:H3481"/>
    <mergeCell ref="F3482:H3482"/>
    <mergeCell ref="F3483:H3483"/>
    <mergeCell ref="F3484:H3484"/>
    <mergeCell ref="F3485:H3485"/>
    <mergeCell ref="F3486:H3486"/>
    <mergeCell ref="F3487:H3487"/>
    <mergeCell ref="F3488:H3488"/>
    <mergeCell ref="F3489:H3489"/>
    <mergeCell ref="F3490:H3490"/>
    <mergeCell ref="F3491:H3491"/>
    <mergeCell ref="F3492:H3492"/>
    <mergeCell ref="F3493:H3493"/>
    <mergeCell ref="F3494:H3494"/>
    <mergeCell ref="F3495:H3495"/>
    <mergeCell ref="F3496:H3496"/>
    <mergeCell ref="F3497:H3497"/>
    <mergeCell ref="F3498:H3498"/>
    <mergeCell ref="F3499:H3499"/>
    <mergeCell ref="F3500:H3500"/>
    <mergeCell ref="F3501:H3501"/>
    <mergeCell ref="F3502:H3502"/>
    <mergeCell ref="F3503:H3503"/>
    <mergeCell ref="F3504:H3504"/>
    <mergeCell ref="F3505:H3505"/>
    <mergeCell ref="F3506:H3506"/>
    <mergeCell ref="F3507:H3507"/>
    <mergeCell ref="F3508:H3508"/>
    <mergeCell ref="F3509:H3509"/>
    <mergeCell ref="F3510:H3510"/>
    <mergeCell ref="F3511:H3511"/>
    <mergeCell ref="F3512:H3512"/>
    <mergeCell ref="F3513:H3513"/>
    <mergeCell ref="F3514:H3514"/>
    <mergeCell ref="F3515:H3515"/>
    <mergeCell ref="F3516:H3516"/>
    <mergeCell ref="F3517:H3517"/>
    <mergeCell ref="F3518:H3518"/>
    <mergeCell ref="F3519:H3519"/>
    <mergeCell ref="F3520:H3520"/>
    <mergeCell ref="F3521:H3521"/>
    <mergeCell ref="F3522:H3522"/>
    <mergeCell ref="F3523:H3523"/>
    <mergeCell ref="F3524:H3524"/>
    <mergeCell ref="F3525:H3525"/>
    <mergeCell ref="F3526:H3526"/>
    <mergeCell ref="F3527:H3527"/>
    <mergeCell ref="F3528:H3528"/>
    <mergeCell ref="F3529:H3529"/>
    <mergeCell ref="F3530:H3530"/>
    <mergeCell ref="F3531:H3531"/>
    <mergeCell ref="F3532:H3532"/>
    <mergeCell ref="F3533:H3533"/>
    <mergeCell ref="F3534:H3534"/>
    <mergeCell ref="F3535:H3535"/>
    <mergeCell ref="F3536:H3536"/>
    <mergeCell ref="F3537:H3537"/>
    <mergeCell ref="F3538:H3538"/>
    <mergeCell ref="F3539:H3539"/>
    <mergeCell ref="F3540:H3540"/>
    <mergeCell ref="F3541:H3541"/>
    <mergeCell ref="F3542:H3542"/>
    <mergeCell ref="F3543:H3543"/>
    <mergeCell ref="F3544:H3544"/>
    <mergeCell ref="F3545:H3545"/>
    <mergeCell ref="F3546:H3546"/>
    <mergeCell ref="F3547:H3547"/>
    <mergeCell ref="F3548:H3548"/>
    <mergeCell ref="F3549:H3549"/>
    <mergeCell ref="F3550:H3550"/>
    <mergeCell ref="F3551:H3551"/>
    <mergeCell ref="F3552:H3552"/>
    <mergeCell ref="F3553:H3553"/>
    <mergeCell ref="F3554:H3554"/>
    <mergeCell ref="F3555:H3555"/>
    <mergeCell ref="F3556:H3556"/>
    <mergeCell ref="F3557:H3557"/>
    <mergeCell ref="F3558:H3558"/>
    <mergeCell ref="F3559:H3559"/>
    <mergeCell ref="F3560:H3560"/>
    <mergeCell ref="F3561:H3561"/>
    <mergeCell ref="F3562:H3562"/>
    <mergeCell ref="F3563:H3563"/>
    <mergeCell ref="F3564:H3564"/>
    <mergeCell ref="F3565:H3565"/>
    <mergeCell ref="F3566:H3566"/>
    <mergeCell ref="F3567:H3567"/>
    <mergeCell ref="F3568:H3568"/>
    <mergeCell ref="F3569:H3569"/>
    <mergeCell ref="F3570:H3570"/>
    <mergeCell ref="F3571:H3571"/>
    <mergeCell ref="F3572:H3572"/>
    <mergeCell ref="F3573:H3573"/>
    <mergeCell ref="F3574:H3574"/>
    <mergeCell ref="F3575:H3575"/>
    <mergeCell ref="F3576:H3576"/>
    <mergeCell ref="F3577:H3577"/>
    <mergeCell ref="F3578:H3578"/>
    <mergeCell ref="F3579:H3579"/>
    <mergeCell ref="F3580:H3580"/>
    <mergeCell ref="F3581:H3581"/>
    <mergeCell ref="F3582:H3582"/>
    <mergeCell ref="F3583:H3583"/>
    <mergeCell ref="F3584:H3584"/>
    <mergeCell ref="F3585:H3585"/>
    <mergeCell ref="F3586:H3586"/>
    <mergeCell ref="F3587:H3587"/>
    <mergeCell ref="F3588:H3588"/>
    <mergeCell ref="F3589:H3589"/>
    <mergeCell ref="F3590:H3590"/>
    <mergeCell ref="F3591:H3591"/>
    <mergeCell ref="F3592:H3592"/>
    <mergeCell ref="F3593:H3593"/>
    <mergeCell ref="F3594:H3594"/>
    <mergeCell ref="F3595:H3595"/>
    <mergeCell ref="F3596:H3596"/>
    <mergeCell ref="F3597:H3597"/>
    <mergeCell ref="F3598:H3598"/>
    <mergeCell ref="F3599:H3599"/>
    <mergeCell ref="F3600:H3600"/>
    <mergeCell ref="F3601:H3601"/>
    <mergeCell ref="F3602:H3602"/>
    <mergeCell ref="F3603:H3603"/>
    <mergeCell ref="F3604:H3604"/>
    <mergeCell ref="F3605:H3605"/>
    <mergeCell ref="F3606:H3606"/>
    <mergeCell ref="F3607:H3607"/>
    <mergeCell ref="F3608:H3608"/>
    <mergeCell ref="F3609:H3609"/>
    <mergeCell ref="F3610:H3610"/>
    <mergeCell ref="F3611:H3611"/>
    <mergeCell ref="F3612:H3612"/>
    <mergeCell ref="F3613:H3613"/>
    <mergeCell ref="F3614:H3614"/>
    <mergeCell ref="F3615:H3615"/>
    <mergeCell ref="F3616:H3616"/>
    <mergeCell ref="F3617:H3617"/>
    <mergeCell ref="F3618:H3618"/>
    <mergeCell ref="F3619:H3619"/>
    <mergeCell ref="F3620:H3620"/>
    <mergeCell ref="F3621:H3621"/>
    <mergeCell ref="F3622:H3622"/>
    <mergeCell ref="F3623:H3623"/>
    <mergeCell ref="F3624:H3624"/>
    <mergeCell ref="F3625:H3625"/>
    <mergeCell ref="F3626:H3626"/>
    <mergeCell ref="F3627:H3627"/>
    <mergeCell ref="F3628:H3628"/>
    <mergeCell ref="F3629:H3629"/>
    <mergeCell ref="F3630:H3630"/>
    <mergeCell ref="F3631:H3631"/>
    <mergeCell ref="F3632:H3632"/>
    <mergeCell ref="F3633:H3633"/>
    <mergeCell ref="F3634:H3634"/>
    <mergeCell ref="F3635:H3635"/>
    <mergeCell ref="F3636:H3636"/>
    <mergeCell ref="F3637:H3637"/>
    <mergeCell ref="F3638:H3638"/>
    <mergeCell ref="F3639:H3639"/>
    <mergeCell ref="F3640:H3640"/>
    <mergeCell ref="F3641:H3641"/>
    <mergeCell ref="F3642:H3642"/>
    <mergeCell ref="F3643:H3643"/>
    <mergeCell ref="F3644:H3644"/>
    <mergeCell ref="F3645:H3645"/>
    <mergeCell ref="F3646:H3646"/>
    <mergeCell ref="F3647:H3647"/>
    <mergeCell ref="F3648:H3648"/>
    <mergeCell ref="F3649:H3649"/>
    <mergeCell ref="F3650:H3650"/>
    <mergeCell ref="F3651:H3651"/>
    <mergeCell ref="F3652:H3652"/>
    <mergeCell ref="F3653:H3653"/>
    <mergeCell ref="F3654:H3654"/>
    <mergeCell ref="F3655:H3655"/>
    <mergeCell ref="F3656:H3656"/>
    <mergeCell ref="F3657:H3657"/>
    <mergeCell ref="F3658:H3658"/>
    <mergeCell ref="F3659:H3659"/>
    <mergeCell ref="F3660:H3660"/>
    <mergeCell ref="F3661:H3661"/>
    <mergeCell ref="F3662:H3662"/>
    <mergeCell ref="F3663:H3663"/>
    <mergeCell ref="F3664:H3664"/>
    <mergeCell ref="F3665:H3665"/>
    <mergeCell ref="F3666:H3666"/>
    <mergeCell ref="F3667:H3667"/>
    <mergeCell ref="F3668:H3668"/>
    <mergeCell ref="F3669:H3669"/>
    <mergeCell ref="F3670:H3670"/>
    <mergeCell ref="F3671:H3671"/>
    <mergeCell ref="F3672:H3672"/>
    <mergeCell ref="F3673:H3673"/>
    <mergeCell ref="F3674:H3674"/>
    <mergeCell ref="F3675:H3675"/>
    <mergeCell ref="F3676:H3676"/>
    <mergeCell ref="F3677:H3677"/>
    <mergeCell ref="F3678:H3678"/>
    <mergeCell ref="F3679:H3679"/>
    <mergeCell ref="F3680:H3680"/>
    <mergeCell ref="F3681:H3681"/>
    <mergeCell ref="F3682:H3682"/>
    <mergeCell ref="F3683:H3683"/>
    <mergeCell ref="F3684:H3684"/>
    <mergeCell ref="F3685:H3685"/>
    <mergeCell ref="F3686:H3686"/>
    <mergeCell ref="F3687:H3687"/>
    <mergeCell ref="F3688:H3688"/>
    <mergeCell ref="F3689:H3689"/>
    <mergeCell ref="F3690:H3690"/>
    <mergeCell ref="F3691:H3691"/>
    <mergeCell ref="F3692:H3692"/>
    <mergeCell ref="F3693:H3693"/>
    <mergeCell ref="F3694:H3694"/>
    <mergeCell ref="F3695:H3695"/>
    <mergeCell ref="F3696:H3696"/>
    <mergeCell ref="F3697:H3697"/>
    <mergeCell ref="F3698:H3698"/>
    <mergeCell ref="F3699:H3699"/>
    <mergeCell ref="F3700:H3700"/>
    <mergeCell ref="F3701:H3701"/>
    <mergeCell ref="F3702:H3702"/>
    <mergeCell ref="F3703:H3703"/>
    <mergeCell ref="F3704:H3704"/>
    <mergeCell ref="F3705:H3705"/>
    <mergeCell ref="F3706:H3706"/>
    <mergeCell ref="F3707:H3707"/>
    <mergeCell ref="F3708:H3708"/>
    <mergeCell ref="F3709:H3709"/>
    <mergeCell ref="F3710:H3710"/>
    <mergeCell ref="F3711:H3711"/>
    <mergeCell ref="F3712:H3712"/>
    <mergeCell ref="F3713:H3713"/>
    <mergeCell ref="F3714:H3714"/>
    <mergeCell ref="F3715:H3715"/>
    <mergeCell ref="F3716:H3716"/>
    <mergeCell ref="F3717:H3717"/>
    <mergeCell ref="F3718:H3718"/>
    <mergeCell ref="F3719:H3719"/>
    <mergeCell ref="F3720:H3720"/>
    <mergeCell ref="F3721:H3721"/>
    <mergeCell ref="F3722:H3722"/>
    <mergeCell ref="F3723:H3723"/>
    <mergeCell ref="F3724:H3724"/>
    <mergeCell ref="F3725:H3725"/>
    <mergeCell ref="F3726:H3726"/>
    <mergeCell ref="F3727:H3727"/>
    <mergeCell ref="F3728:H3728"/>
    <mergeCell ref="F3729:H3729"/>
    <mergeCell ref="F3730:H3730"/>
    <mergeCell ref="F3731:H3731"/>
    <mergeCell ref="F3732:H3732"/>
    <mergeCell ref="F3733:H3733"/>
    <mergeCell ref="F3734:H3734"/>
    <mergeCell ref="F3735:H3735"/>
    <mergeCell ref="F3736:H3736"/>
    <mergeCell ref="F3737:H3737"/>
    <mergeCell ref="F3738:H3738"/>
    <mergeCell ref="F3739:H3739"/>
    <mergeCell ref="F3740:H3740"/>
    <mergeCell ref="F3741:H3741"/>
    <mergeCell ref="F3742:H3742"/>
    <mergeCell ref="F3743:H3743"/>
    <mergeCell ref="F3744:H3744"/>
    <mergeCell ref="F3745:H3745"/>
    <mergeCell ref="F3746:H3746"/>
    <mergeCell ref="F3747:H3747"/>
    <mergeCell ref="F3748:H3748"/>
    <mergeCell ref="F3749:H3749"/>
    <mergeCell ref="F3750:H3750"/>
    <mergeCell ref="F3751:H3751"/>
    <mergeCell ref="F3752:H3752"/>
    <mergeCell ref="F3753:H3753"/>
    <mergeCell ref="F3754:H3754"/>
    <mergeCell ref="F3755:H3755"/>
    <mergeCell ref="F3756:H3756"/>
    <mergeCell ref="F3757:H3757"/>
    <mergeCell ref="F3758:H3758"/>
    <mergeCell ref="F3759:H3759"/>
    <mergeCell ref="F3760:H3760"/>
    <mergeCell ref="F3761:H3761"/>
    <mergeCell ref="F3762:H3762"/>
    <mergeCell ref="F3763:H3763"/>
    <mergeCell ref="F3764:H3764"/>
    <mergeCell ref="F3765:H3765"/>
    <mergeCell ref="F3766:H3766"/>
    <mergeCell ref="F3767:H3767"/>
    <mergeCell ref="F3768:H3768"/>
    <mergeCell ref="F3769:H3769"/>
    <mergeCell ref="F3770:H3770"/>
    <mergeCell ref="F3771:H3771"/>
    <mergeCell ref="F3772:H3772"/>
    <mergeCell ref="F3773:H3773"/>
    <mergeCell ref="F3774:H3774"/>
    <mergeCell ref="F3775:H3775"/>
    <mergeCell ref="F3776:H3776"/>
    <mergeCell ref="F3777:H3777"/>
    <mergeCell ref="F3778:H3778"/>
    <mergeCell ref="F3779:H3779"/>
    <mergeCell ref="F3780:H3780"/>
    <mergeCell ref="F3781:H3781"/>
    <mergeCell ref="F3782:H3782"/>
    <mergeCell ref="F3783:H3783"/>
    <mergeCell ref="F3784:H3784"/>
    <mergeCell ref="F3785:H3785"/>
    <mergeCell ref="F3786:H3786"/>
    <mergeCell ref="F3787:H3787"/>
    <mergeCell ref="F3788:H3788"/>
    <mergeCell ref="F3789:H3789"/>
    <mergeCell ref="F3790:H3790"/>
    <mergeCell ref="F3791:H3791"/>
    <mergeCell ref="F3792:H3792"/>
    <mergeCell ref="F3793:H3793"/>
    <mergeCell ref="F3794:H3794"/>
    <mergeCell ref="F3795:H3795"/>
    <mergeCell ref="F3796:H3796"/>
    <mergeCell ref="F3797:H3797"/>
    <mergeCell ref="F3798:H3798"/>
    <mergeCell ref="F3799:H3799"/>
    <mergeCell ref="F3800:H3800"/>
    <mergeCell ref="F3801:H3801"/>
    <mergeCell ref="F3802:H3802"/>
    <mergeCell ref="F3803:H3803"/>
    <mergeCell ref="F3804:H3804"/>
    <mergeCell ref="F3805:H3805"/>
    <mergeCell ref="F3806:H3806"/>
    <mergeCell ref="F3807:H3807"/>
    <mergeCell ref="F3808:H3808"/>
    <mergeCell ref="F3809:H3809"/>
    <mergeCell ref="F3810:H3810"/>
    <mergeCell ref="F3811:H3811"/>
    <mergeCell ref="F3812:H3812"/>
    <mergeCell ref="F3813:H3813"/>
    <mergeCell ref="F3814:H3814"/>
    <mergeCell ref="F3815:H3815"/>
    <mergeCell ref="F3816:H3816"/>
    <mergeCell ref="F3817:H3817"/>
    <mergeCell ref="F3818:H3818"/>
    <mergeCell ref="F3819:H3819"/>
    <mergeCell ref="F3820:H3820"/>
    <mergeCell ref="F3821:H3821"/>
    <mergeCell ref="F3822:H3822"/>
    <mergeCell ref="F3823:H3823"/>
    <mergeCell ref="F3824:H3824"/>
    <mergeCell ref="F3825:H3825"/>
    <mergeCell ref="F3826:H3826"/>
    <mergeCell ref="F3827:H3827"/>
    <mergeCell ref="F3828:H3828"/>
    <mergeCell ref="F3829:H3829"/>
    <mergeCell ref="F3830:H3830"/>
    <mergeCell ref="F3831:H3831"/>
    <mergeCell ref="F3832:H3832"/>
    <mergeCell ref="F3833:H3833"/>
    <mergeCell ref="F3834:H3834"/>
    <mergeCell ref="F3835:H3835"/>
    <mergeCell ref="F3836:H3836"/>
    <mergeCell ref="F3837:H3837"/>
    <mergeCell ref="F3838:H3838"/>
    <mergeCell ref="F3839:H3839"/>
    <mergeCell ref="F3840:H3840"/>
    <mergeCell ref="F3841:H3841"/>
    <mergeCell ref="F3842:H3842"/>
    <mergeCell ref="F3843:H3843"/>
    <mergeCell ref="F3844:H3844"/>
    <mergeCell ref="F3845:H3845"/>
    <mergeCell ref="F3846:H3846"/>
    <mergeCell ref="F3847:H3847"/>
    <mergeCell ref="F3848:H3848"/>
    <mergeCell ref="F3849:H3849"/>
    <mergeCell ref="F3850:H3850"/>
    <mergeCell ref="F3851:H3851"/>
    <mergeCell ref="F3852:H3852"/>
    <mergeCell ref="F3853:H3853"/>
    <mergeCell ref="F3854:H3854"/>
    <mergeCell ref="F3855:H3855"/>
    <mergeCell ref="F3856:H3856"/>
    <mergeCell ref="F3857:H3857"/>
    <mergeCell ref="F3858:H3858"/>
    <mergeCell ref="F3859:H3859"/>
    <mergeCell ref="F3860:H3860"/>
    <mergeCell ref="F3861:H3861"/>
    <mergeCell ref="F3862:H3862"/>
    <mergeCell ref="F3863:H3863"/>
    <mergeCell ref="F3864:H3864"/>
    <mergeCell ref="F3865:H3865"/>
    <mergeCell ref="F3866:H3866"/>
    <mergeCell ref="F3867:H3867"/>
    <mergeCell ref="F3868:H3868"/>
    <mergeCell ref="F3869:H3869"/>
    <mergeCell ref="F3870:H3870"/>
    <mergeCell ref="F3871:H3871"/>
    <mergeCell ref="F3872:H3872"/>
    <mergeCell ref="F3873:H3873"/>
    <mergeCell ref="F3874:H3874"/>
    <mergeCell ref="F3875:H3875"/>
    <mergeCell ref="F3876:H3876"/>
    <mergeCell ref="F3877:H3877"/>
    <mergeCell ref="F3878:H3878"/>
    <mergeCell ref="F3879:H3879"/>
    <mergeCell ref="F3880:H3880"/>
    <mergeCell ref="F3881:H3881"/>
    <mergeCell ref="F3882:H3882"/>
    <mergeCell ref="F3883:H3883"/>
    <mergeCell ref="F3884:H3884"/>
    <mergeCell ref="F3885:H3885"/>
    <mergeCell ref="F3886:H3886"/>
    <mergeCell ref="F3887:H3887"/>
    <mergeCell ref="F3888:H3888"/>
    <mergeCell ref="F3889:H3889"/>
    <mergeCell ref="F3890:H3890"/>
    <mergeCell ref="F3891:H3891"/>
    <mergeCell ref="F3892:H3892"/>
    <mergeCell ref="F3893:H3893"/>
    <mergeCell ref="F3894:H3894"/>
    <mergeCell ref="F3895:H3895"/>
    <mergeCell ref="F3896:H3896"/>
    <mergeCell ref="F3897:H3897"/>
    <mergeCell ref="F3898:H3898"/>
    <mergeCell ref="F3899:H3899"/>
    <mergeCell ref="F3900:H3900"/>
    <mergeCell ref="F3901:H3901"/>
    <mergeCell ref="F3902:H3902"/>
    <mergeCell ref="F3903:H3903"/>
    <mergeCell ref="F3904:H3904"/>
    <mergeCell ref="F3905:H3905"/>
    <mergeCell ref="F3906:H3906"/>
    <mergeCell ref="F3907:H3907"/>
    <mergeCell ref="F3908:H3908"/>
    <mergeCell ref="F3909:H3909"/>
    <mergeCell ref="F3910:H3910"/>
    <mergeCell ref="F3911:H3911"/>
    <mergeCell ref="F3912:H3912"/>
    <mergeCell ref="F3913:H3913"/>
    <mergeCell ref="F3914:H3914"/>
    <mergeCell ref="F3915:H3915"/>
    <mergeCell ref="F3916:H3916"/>
    <mergeCell ref="F3917:H3917"/>
    <mergeCell ref="F3918:H3918"/>
    <mergeCell ref="F3919:H3919"/>
    <mergeCell ref="F3920:H3920"/>
    <mergeCell ref="F3921:H3921"/>
    <mergeCell ref="F3922:H3922"/>
    <mergeCell ref="F3923:H3923"/>
    <mergeCell ref="F3924:H3924"/>
    <mergeCell ref="F3925:H3925"/>
    <mergeCell ref="F3926:H3926"/>
    <mergeCell ref="F3927:H3927"/>
    <mergeCell ref="F3928:H3928"/>
    <mergeCell ref="F3929:H3929"/>
    <mergeCell ref="F3930:H3930"/>
    <mergeCell ref="F3931:H3931"/>
    <mergeCell ref="F3932:H3932"/>
    <mergeCell ref="F3933:H3933"/>
    <mergeCell ref="F3934:H3934"/>
    <mergeCell ref="F3935:H3935"/>
    <mergeCell ref="F3936:H3936"/>
    <mergeCell ref="F3937:H3937"/>
    <mergeCell ref="F3938:H3938"/>
    <mergeCell ref="F3939:H3939"/>
    <mergeCell ref="F3940:H3940"/>
    <mergeCell ref="F3941:H3941"/>
    <mergeCell ref="F3942:H3942"/>
    <mergeCell ref="F3943:H3943"/>
    <mergeCell ref="F3944:H3944"/>
    <mergeCell ref="F3945:H3945"/>
    <mergeCell ref="F3946:H3946"/>
    <mergeCell ref="F3947:H3947"/>
    <mergeCell ref="F3948:H3948"/>
    <mergeCell ref="F3949:H3949"/>
    <mergeCell ref="F3950:H3950"/>
    <mergeCell ref="F3951:H3951"/>
    <mergeCell ref="F3952:H3952"/>
    <mergeCell ref="F3953:H3953"/>
    <mergeCell ref="F3954:H3954"/>
    <mergeCell ref="F3955:H3955"/>
    <mergeCell ref="F3956:H3956"/>
    <mergeCell ref="F3957:H3957"/>
    <mergeCell ref="F3958:H3958"/>
    <mergeCell ref="F3959:H3959"/>
    <mergeCell ref="F3960:H3960"/>
    <mergeCell ref="F3961:H3961"/>
    <mergeCell ref="F3962:H3962"/>
    <mergeCell ref="F3963:H3963"/>
    <mergeCell ref="F3964:H3964"/>
    <mergeCell ref="F3965:H3965"/>
    <mergeCell ref="F3966:H3966"/>
    <mergeCell ref="F3967:H3967"/>
    <mergeCell ref="F3968:H3968"/>
    <mergeCell ref="F3969:H3969"/>
    <mergeCell ref="F3970:H3970"/>
    <mergeCell ref="F3971:H3971"/>
    <mergeCell ref="F3972:H3972"/>
    <mergeCell ref="F3973:H3973"/>
    <mergeCell ref="F3974:H3974"/>
    <mergeCell ref="F3975:H3975"/>
    <mergeCell ref="F3976:H3976"/>
    <mergeCell ref="F3977:H3977"/>
    <mergeCell ref="F3978:H3978"/>
    <mergeCell ref="F3979:H3979"/>
    <mergeCell ref="F3980:H3980"/>
    <mergeCell ref="F3981:H3981"/>
    <mergeCell ref="F3982:H3982"/>
    <mergeCell ref="F3983:H3983"/>
    <mergeCell ref="F3984:H3984"/>
    <mergeCell ref="F3985:H3985"/>
    <mergeCell ref="F3986:H3986"/>
    <mergeCell ref="F3987:H3987"/>
    <mergeCell ref="F3988:H3988"/>
    <mergeCell ref="F3989:H3989"/>
    <mergeCell ref="F3990:H3990"/>
    <mergeCell ref="F3991:H3991"/>
    <mergeCell ref="F3992:H3992"/>
    <mergeCell ref="F3993:H3993"/>
    <mergeCell ref="F3994:H3994"/>
    <mergeCell ref="F3995:H3995"/>
    <mergeCell ref="F3996:H3996"/>
    <mergeCell ref="F3997:H3997"/>
    <mergeCell ref="F3998:H3998"/>
    <mergeCell ref="F3999:H3999"/>
    <mergeCell ref="F4000:H4000"/>
    <mergeCell ref="F4001:H4001"/>
    <mergeCell ref="F4002:H4002"/>
    <mergeCell ref="F4003:H4003"/>
    <mergeCell ref="F4004:H4004"/>
    <mergeCell ref="F4005:H4005"/>
    <mergeCell ref="F4006:H4006"/>
    <mergeCell ref="F4007:H4007"/>
    <mergeCell ref="F4008:H4008"/>
    <mergeCell ref="F4009:H4009"/>
    <mergeCell ref="F4010:H4010"/>
    <mergeCell ref="F4011:H4011"/>
    <mergeCell ref="F4012:H4012"/>
    <mergeCell ref="F4013:H4013"/>
    <mergeCell ref="F4014:H4014"/>
    <mergeCell ref="F4015:H4015"/>
    <mergeCell ref="F4016:H4016"/>
    <mergeCell ref="F4017:H4017"/>
    <mergeCell ref="F4018:H4018"/>
    <mergeCell ref="F4019:H4019"/>
    <mergeCell ref="F4020:H4020"/>
    <mergeCell ref="F4021:H4021"/>
    <mergeCell ref="F4022:H4022"/>
    <mergeCell ref="F4023:H4023"/>
    <mergeCell ref="F4024:H4024"/>
    <mergeCell ref="F4025:H4025"/>
    <mergeCell ref="F4026:H4026"/>
    <mergeCell ref="F4027:H4027"/>
    <mergeCell ref="F4028:H4028"/>
    <mergeCell ref="F4029:H4029"/>
    <mergeCell ref="F4030:H4030"/>
    <mergeCell ref="F4031:H4031"/>
    <mergeCell ref="F4032:H4032"/>
    <mergeCell ref="F4033:H4033"/>
    <mergeCell ref="F4034:H4034"/>
    <mergeCell ref="F4035:H4035"/>
    <mergeCell ref="F4036:H4036"/>
    <mergeCell ref="F4037:H4037"/>
    <mergeCell ref="F4038:H4038"/>
    <mergeCell ref="F4039:H4039"/>
    <mergeCell ref="F4040:H4040"/>
    <mergeCell ref="F4041:H4041"/>
    <mergeCell ref="F4042:H4042"/>
    <mergeCell ref="F4043:H4043"/>
    <mergeCell ref="F4044:H4044"/>
    <mergeCell ref="F4045:H4045"/>
    <mergeCell ref="F4046:H4046"/>
    <mergeCell ref="F4047:H4047"/>
    <mergeCell ref="F4048:H4048"/>
    <mergeCell ref="F4049:H4049"/>
    <mergeCell ref="F4050:H4050"/>
    <mergeCell ref="F4051:H4051"/>
    <mergeCell ref="F4052:H4052"/>
    <mergeCell ref="F4053:H4053"/>
    <mergeCell ref="F4054:H4054"/>
    <mergeCell ref="F4055:H4055"/>
    <mergeCell ref="F4056:H4056"/>
    <mergeCell ref="F4057:H4057"/>
    <mergeCell ref="F4058:H4058"/>
    <mergeCell ref="F4059:H4059"/>
    <mergeCell ref="F4060:H4060"/>
    <mergeCell ref="F4061:H4061"/>
    <mergeCell ref="F4062:H4062"/>
    <mergeCell ref="F4063:H4063"/>
    <mergeCell ref="F4064:H4064"/>
    <mergeCell ref="F4065:H4065"/>
    <mergeCell ref="F4066:H4066"/>
    <mergeCell ref="F4067:H4067"/>
    <mergeCell ref="F4068:H4068"/>
    <mergeCell ref="F4069:H4069"/>
    <mergeCell ref="F4070:H4070"/>
    <mergeCell ref="F4071:H4071"/>
    <mergeCell ref="F4072:H4072"/>
    <mergeCell ref="F4073:H4073"/>
    <mergeCell ref="F4074:H4074"/>
    <mergeCell ref="F4075:H4075"/>
    <mergeCell ref="F4076:H4076"/>
    <mergeCell ref="F4077:H4077"/>
    <mergeCell ref="F4078:H4078"/>
    <mergeCell ref="F4079:H4079"/>
    <mergeCell ref="F4080:H4080"/>
    <mergeCell ref="F4081:H4081"/>
    <mergeCell ref="F4082:H4082"/>
    <mergeCell ref="F4083:H4083"/>
    <mergeCell ref="F4084:H4084"/>
    <mergeCell ref="F4085:H4085"/>
    <mergeCell ref="F4086:H4086"/>
    <mergeCell ref="F4087:H4087"/>
    <mergeCell ref="F4088:H4088"/>
    <mergeCell ref="F4089:H4089"/>
    <mergeCell ref="F4090:H4090"/>
    <mergeCell ref="F4091:H4091"/>
    <mergeCell ref="F4092:H4092"/>
    <mergeCell ref="F4093:H4093"/>
    <mergeCell ref="F4094:H4094"/>
    <mergeCell ref="F4095:H4095"/>
    <mergeCell ref="F4096:H4096"/>
    <mergeCell ref="F4097:H4097"/>
    <mergeCell ref="F4098:H4098"/>
    <mergeCell ref="F4099:H4099"/>
    <mergeCell ref="F4100:H4100"/>
    <mergeCell ref="F4101:H4101"/>
    <mergeCell ref="F4102:H4102"/>
    <mergeCell ref="F4103:H4103"/>
    <mergeCell ref="F4104:H4104"/>
    <mergeCell ref="F4105:H4105"/>
    <mergeCell ref="F4106:H4106"/>
    <mergeCell ref="F4107:H4107"/>
    <mergeCell ref="F4108:H4108"/>
    <mergeCell ref="F4109:H4109"/>
    <mergeCell ref="F4110:H4110"/>
    <mergeCell ref="F4111:H4111"/>
    <mergeCell ref="F4112:H4112"/>
    <mergeCell ref="F4113:H4113"/>
    <mergeCell ref="F4114:H4114"/>
    <mergeCell ref="F4115:H4115"/>
    <mergeCell ref="F4116:H4116"/>
    <mergeCell ref="F4117:H4117"/>
    <mergeCell ref="F4118:H4118"/>
    <mergeCell ref="F4119:H4119"/>
    <mergeCell ref="F4120:H4120"/>
    <mergeCell ref="F4121:H4121"/>
    <mergeCell ref="F4122:H4122"/>
    <mergeCell ref="F4123:H4123"/>
    <mergeCell ref="F4124:H4124"/>
    <mergeCell ref="F4125:H4125"/>
    <mergeCell ref="F4126:H4126"/>
    <mergeCell ref="F4127:H4127"/>
    <mergeCell ref="F4128:H4128"/>
    <mergeCell ref="F4129:H4129"/>
    <mergeCell ref="F4130:H4130"/>
    <mergeCell ref="F4131:H4131"/>
    <mergeCell ref="F4132:H4132"/>
    <mergeCell ref="F4133:H4133"/>
    <mergeCell ref="F4134:H4134"/>
    <mergeCell ref="F4135:H4135"/>
    <mergeCell ref="F4136:H4136"/>
    <mergeCell ref="F4137:H4137"/>
    <mergeCell ref="F4138:H4138"/>
    <mergeCell ref="F4139:H4139"/>
    <mergeCell ref="F4140:H4140"/>
    <mergeCell ref="F4141:H4141"/>
    <mergeCell ref="F4142:H4142"/>
    <mergeCell ref="F4143:H4143"/>
    <mergeCell ref="F4144:H4144"/>
    <mergeCell ref="F4145:H4145"/>
    <mergeCell ref="F4146:H4146"/>
    <mergeCell ref="F4147:H4147"/>
    <mergeCell ref="F4148:H4148"/>
    <mergeCell ref="F4149:H4149"/>
    <mergeCell ref="F4150:H4150"/>
    <mergeCell ref="F4151:H4151"/>
    <mergeCell ref="F4152:H4152"/>
    <mergeCell ref="F4153:H4153"/>
    <mergeCell ref="F4154:H4154"/>
    <mergeCell ref="F4155:H4155"/>
    <mergeCell ref="F4156:H4156"/>
    <mergeCell ref="F4157:H4157"/>
    <mergeCell ref="F4158:H4158"/>
    <mergeCell ref="F4159:H4159"/>
    <mergeCell ref="F4160:H4160"/>
    <mergeCell ref="F4161:H4161"/>
    <mergeCell ref="F4162:H4162"/>
    <mergeCell ref="F4163:H4163"/>
    <mergeCell ref="F4164:H4164"/>
    <mergeCell ref="F4165:H4165"/>
    <mergeCell ref="F4166:H4166"/>
    <mergeCell ref="F4167:H4167"/>
    <mergeCell ref="F4168:H4168"/>
    <mergeCell ref="F4169:H4169"/>
    <mergeCell ref="F4170:H4170"/>
    <mergeCell ref="F4171:H4171"/>
    <mergeCell ref="F4172:H4172"/>
    <mergeCell ref="F4173:H4173"/>
    <mergeCell ref="F4174:H4174"/>
    <mergeCell ref="F4175:H4175"/>
    <mergeCell ref="F4176:H4176"/>
    <mergeCell ref="F4177:H4177"/>
    <mergeCell ref="F4178:H4178"/>
    <mergeCell ref="F4179:H4179"/>
    <mergeCell ref="F4180:H4180"/>
    <mergeCell ref="F4181:H4181"/>
    <mergeCell ref="F4182:H4182"/>
    <mergeCell ref="F4183:H4183"/>
    <mergeCell ref="F4184:H4184"/>
    <mergeCell ref="F4185:H4185"/>
    <mergeCell ref="F4186:H4186"/>
    <mergeCell ref="F4187:H4187"/>
    <mergeCell ref="F4188:H4188"/>
    <mergeCell ref="F4189:H4189"/>
    <mergeCell ref="F4190:H4190"/>
    <mergeCell ref="F4191:H4191"/>
    <mergeCell ref="F4192:H4192"/>
    <mergeCell ref="F4193:H4193"/>
    <mergeCell ref="F4194:H4194"/>
    <mergeCell ref="F4195:H4195"/>
    <mergeCell ref="F4196:H4196"/>
    <mergeCell ref="F4197:H4197"/>
    <mergeCell ref="F4198:H4198"/>
    <mergeCell ref="F4199:H4199"/>
    <mergeCell ref="F4200:H4200"/>
    <mergeCell ref="F4201:H4201"/>
    <mergeCell ref="F4202:H4202"/>
    <mergeCell ref="F4203:H4203"/>
    <mergeCell ref="F4204:H4204"/>
    <mergeCell ref="F4205:H4205"/>
    <mergeCell ref="F4206:H4206"/>
    <mergeCell ref="F4207:H4207"/>
    <mergeCell ref="F4208:H4208"/>
    <mergeCell ref="F4209:H4209"/>
    <mergeCell ref="F4210:H4210"/>
    <mergeCell ref="F4211:H4211"/>
    <mergeCell ref="F4212:H4212"/>
    <mergeCell ref="F4213:H4213"/>
    <mergeCell ref="F4214:H4214"/>
    <mergeCell ref="F4215:H4215"/>
    <mergeCell ref="F4216:H4216"/>
    <mergeCell ref="F4217:H4217"/>
    <mergeCell ref="F4218:H4218"/>
    <mergeCell ref="F4219:H4219"/>
    <mergeCell ref="F4220:H4220"/>
    <mergeCell ref="F4221:H4221"/>
    <mergeCell ref="F4222:H4222"/>
    <mergeCell ref="F4223:H4223"/>
    <mergeCell ref="F4224:H4224"/>
    <mergeCell ref="F4225:H4225"/>
    <mergeCell ref="F4226:H4226"/>
    <mergeCell ref="F4227:H4227"/>
    <mergeCell ref="F4228:H4228"/>
    <mergeCell ref="F4229:H4229"/>
    <mergeCell ref="F4230:H4230"/>
    <mergeCell ref="F4231:H4231"/>
    <mergeCell ref="F4232:H4232"/>
    <mergeCell ref="F4233:H4233"/>
    <mergeCell ref="F4234:H4234"/>
    <mergeCell ref="F4235:H4235"/>
    <mergeCell ref="F4236:H4236"/>
    <mergeCell ref="F4237:H4237"/>
    <mergeCell ref="F4238:H4238"/>
    <mergeCell ref="F4239:H4239"/>
    <mergeCell ref="F4240:H4240"/>
    <mergeCell ref="F4241:H4241"/>
    <mergeCell ref="F4242:H4242"/>
    <mergeCell ref="F4243:H4243"/>
    <mergeCell ref="F4244:H4244"/>
    <mergeCell ref="F4245:H4245"/>
    <mergeCell ref="F4246:H4246"/>
    <mergeCell ref="F4247:H4247"/>
    <mergeCell ref="F4248:H4248"/>
    <mergeCell ref="F4249:H4249"/>
    <mergeCell ref="F4250:H4250"/>
    <mergeCell ref="F4251:H4251"/>
    <mergeCell ref="F4252:H4252"/>
    <mergeCell ref="F4253:H4253"/>
    <mergeCell ref="F4254:H4254"/>
    <mergeCell ref="F4255:H4255"/>
    <mergeCell ref="F4256:H4256"/>
    <mergeCell ref="F4257:H4257"/>
    <mergeCell ref="F4258:H4258"/>
    <mergeCell ref="F4259:H4259"/>
    <mergeCell ref="F4260:H4260"/>
    <mergeCell ref="F4261:H4261"/>
    <mergeCell ref="F4262:H4262"/>
    <mergeCell ref="F4263:H4263"/>
    <mergeCell ref="F4264:H4264"/>
    <mergeCell ref="F4265:H4265"/>
    <mergeCell ref="F4266:H4266"/>
    <mergeCell ref="F4267:H4267"/>
    <mergeCell ref="F4268:H4268"/>
    <mergeCell ref="F4269:H4269"/>
    <mergeCell ref="F4270:H4270"/>
    <mergeCell ref="F4271:H4271"/>
    <mergeCell ref="F4272:H4272"/>
    <mergeCell ref="F4273:H4273"/>
    <mergeCell ref="F4274:H4274"/>
    <mergeCell ref="F4275:H4275"/>
    <mergeCell ref="F4276:H4276"/>
    <mergeCell ref="F4277:H4277"/>
    <mergeCell ref="F4278:H4278"/>
    <mergeCell ref="F4279:H4279"/>
    <mergeCell ref="F4280:H4280"/>
    <mergeCell ref="F4281:H4281"/>
    <mergeCell ref="F4282:H4282"/>
    <mergeCell ref="F4283:H4283"/>
    <mergeCell ref="F4284:H4284"/>
    <mergeCell ref="F4285:H4285"/>
    <mergeCell ref="F4286:H4286"/>
    <mergeCell ref="F4287:H4287"/>
    <mergeCell ref="F4288:H4288"/>
    <mergeCell ref="F4289:H4289"/>
    <mergeCell ref="F4290:H4290"/>
    <mergeCell ref="F4291:H4291"/>
    <mergeCell ref="F4292:H4292"/>
    <mergeCell ref="F4293:H4293"/>
    <mergeCell ref="F4294:H4294"/>
    <mergeCell ref="F4295:H4295"/>
    <mergeCell ref="F4296:H4296"/>
    <mergeCell ref="F4297:H4297"/>
    <mergeCell ref="F4298:H4298"/>
    <mergeCell ref="F4299:H4299"/>
    <mergeCell ref="F4300:H4300"/>
    <mergeCell ref="F4301:H4301"/>
    <mergeCell ref="F4302:H4302"/>
    <mergeCell ref="F4303:H4303"/>
    <mergeCell ref="F4304:H4304"/>
    <mergeCell ref="F4305:H4305"/>
    <mergeCell ref="F4306:H4306"/>
    <mergeCell ref="F4307:H4307"/>
    <mergeCell ref="F4308:H4308"/>
    <mergeCell ref="F4309:H4309"/>
    <mergeCell ref="F4310:H4310"/>
    <mergeCell ref="F4311:H4311"/>
    <mergeCell ref="F4312:H4312"/>
    <mergeCell ref="F4313:H4313"/>
    <mergeCell ref="F4314:H4314"/>
    <mergeCell ref="F4315:H4315"/>
    <mergeCell ref="F4316:H4316"/>
    <mergeCell ref="F4317:H4317"/>
    <mergeCell ref="F4318:H4318"/>
    <mergeCell ref="F4319:H4319"/>
    <mergeCell ref="F4320:H4320"/>
    <mergeCell ref="F4321:H4321"/>
    <mergeCell ref="F4322:H4322"/>
    <mergeCell ref="F4323:H4323"/>
    <mergeCell ref="F4324:H4324"/>
    <mergeCell ref="F4325:H4325"/>
    <mergeCell ref="F4326:H4326"/>
    <mergeCell ref="F4327:H4327"/>
    <mergeCell ref="F4328:H4328"/>
    <mergeCell ref="F4329:H4329"/>
    <mergeCell ref="F4330:H4330"/>
    <mergeCell ref="F4331:H4331"/>
    <mergeCell ref="F4332:H4332"/>
    <mergeCell ref="F4333:H4333"/>
    <mergeCell ref="F4334:H4334"/>
    <mergeCell ref="F4335:H4335"/>
    <mergeCell ref="F4336:H4336"/>
    <mergeCell ref="F4337:H4337"/>
    <mergeCell ref="F4338:H4338"/>
    <mergeCell ref="F4339:H4339"/>
    <mergeCell ref="F4340:H4340"/>
    <mergeCell ref="F4341:H4341"/>
    <mergeCell ref="F4342:H4342"/>
    <mergeCell ref="F4343:H4343"/>
    <mergeCell ref="F4344:H4344"/>
    <mergeCell ref="F4345:H4345"/>
    <mergeCell ref="F4346:H4346"/>
    <mergeCell ref="F4347:H4347"/>
    <mergeCell ref="F4348:H4348"/>
    <mergeCell ref="F4349:H4349"/>
    <mergeCell ref="F4350:H4350"/>
    <mergeCell ref="F4351:H4351"/>
    <mergeCell ref="F4352:H4352"/>
    <mergeCell ref="F4353:H4353"/>
    <mergeCell ref="F4354:H4354"/>
    <mergeCell ref="F4355:H4355"/>
    <mergeCell ref="F4356:H4356"/>
    <mergeCell ref="F4357:H4357"/>
    <mergeCell ref="F4358:H4358"/>
    <mergeCell ref="F4359:H4359"/>
    <mergeCell ref="F4360:H4360"/>
    <mergeCell ref="F4361:H4361"/>
    <mergeCell ref="F4362:H4362"/>
    <mergeCell ref="F4363:H4363"/>
    <mergeCell ref="F4364:H4364"/>
    <mergeCell ref="F4365:H4365"/>
    <mergeCell ref="F4366:H4366"/>
    <mergeCell ref="F4367:H4367"/>
    <mergeCell ref="F4368:H4368"/>
    <mergeCell ref="F4369:H4369"/>
    <mergeCell ref="F4370:H4370"/>
    <mergeCell ref="F4371:H4371"/>
    <mergeCell ref="F4372:H4372"/>
    <mergeCell ref="F4373:H4373"/>
    <mergeCell ref="F4374:H4374"/>
    <mergeCell ref="F4375:H4375"/>
    <mergeCell ref="F4376:H4376"/>
    <mergeCell ref="F4377:H4377"/>
    <mergeCell ref="F4378:H4378"/>
    <mergeCell ref="F4379:H4379"/>
    <mergeCell ref="F4380:H4380"/>
    <mergeCell ref="F4381:H4381"/>
    <mergeCell ref="F4382:H4382"/>
    <mergeCell ref="F4383:H4383"/>
    <mergeCell ref="F4384:H4384"/>
    <mergeCell ref="F4385:H4385"/>
    <mergeCell ref="F4386:H4386"/>
    <mergeCell ref="F4387:H4387"/>
    <mergeCell ref="F4388:H4388"/>
    <mergeCell ref="F4389:H4389"/>
    <mergeCell ref="F4390:H4390"/>
    <mergeCell ref="F4391:H4391"/>
    <mergeCell ref="F4392:H4392"/>
    <mergeCell ref="F4393:H4393"/>
    <mergeCell ref="F4394:H4394"/>
    <mergeCell ref="F4395:H4395"/>
    <mergeCell ref="F4396:H4396"/>
    <mergeCell ref="F4397:H4397"/>
    <mergeCell ref="F4398:H4398"/>
    <mergeCell ref="F4399:H4399"/>
    <mergeCell ref="F4400:H4400"/>
    <mergeCell ref="F4401:H4401"/>
    <mergeCell ref="F4402:H4402"/>
    <mergeCell ref="F4403:H4403"/>
    <mergeCell ref="F4404:H4404"/>
    <mergeCell ref="F4405:H4405"/>
    <mergeCell ref="F4406:H4406"/>
    <mergeCell ref="F4407:H4407"/>
    <mergeCell ref="F4408:H4408"/>
    <mergeCell ref="F4409:H4409"/>
    <mergeCell ref="F4410:H4410"/>
    <mergeCell ref="F4411:H4411"/>
    <mergeCell ref="F4412:H4412"/>
    <mergeCell ref="F4413:H4413"/>
    <mergeCell ref="F4414:H4414"/>
    <mergeCell ref="F4415:H4415"/>
    <mergeCell ref="F4416:H4416"/>
    <mergeCell ref="F4417:H4417"/>
    <mergeCell ref="F4418:H4418"/>
    <mergeCell ref="F4419:H4419"/>
    <mergeCell ref="F4420:H4420"/>
    <mergeCell ref="F4421:H4421"/>
    <mergeCell ref="F4422:H4422"/>
    <mergeCell ref="F4423:H4423"/>
    <mergeCell ref="F4424:H4424"/>
    <mergeCell ref="F4425:H4425"/>
    <mergeCell ref="F4426:H4426"/>
    <mergeCell ref="F4427:H4427"/>
    <mergeCell ref="F4428:H4428"/>
    <mergeCell ref="F4429:H4429"/>
    <mergeCell ref="F4430:H4430"/>
    <mergeCell ref="F4431:H4431"/>
    <mergeCell ref="F4432:H4432"/>
    <mergeCell ref="F4433:H4433"/>
    <mergeCell ref="F4434:H4434"/>
    <mergeCell ref="F4435:H4435"/>
    <mergeCell ref="F4436:H4436"/>
    <mergeCell ref="F4437:H4437"/>
    <mergeCell ref="F4438:H4438"/>
    <mergeCell ref="F4439:H4439"/>
    <mergeCell ref="F4440:H4440"/>
    <mergeCell ref="F4441:H4441"/>
    <mergeCell ref="F4442:H4442"/>
    <mergeCell ref="F4443:H4443"/>
    <mergeCell ref="F4444:H4444"/>
    <mergeCell ref="F4445:H4445"/>
    <mergeCell ref="F4446:H4446"/>
    <mergeCell ref="F4447:H4447"/>
    <mergeCell ref="F4448:H4448"/>
    <mergeCell ref="F4449:H4449"/>
    <mergeCell ref="F4450:H4450"/>
    <mergeCell ref="F4451:H4451"/>
    <mergeCell ref="F4452:H4452"/>
    <mergeCell ref="F4453:H4453"/>
    <mergeCell ref="F4454:H4454"/>
    <mergeCell ref="F4455:H4455"/>
    <mergeCell ref="F4456:H4456"/>
    <mergeCell ref="F4457:H4457"/>
    <mergeCell ref="F4458:H4458"/>
    <mergeCell ref="F4459:H4459"/>
    <mergeCell ref="F4460:H4460"/>
    <mergeCell ref="F4461:H4461"/>
    <mergeCell ref="F4462:H4462"/>
    <mergeCell ref="F4463:H4463"/>
    <mergeCell ref="F4464:H4464"/>
    <mergeCell ref="F4465:H4465"/>
    <mergeCell ref="F4466:H4466"/>
    <mergeCell ref="F4467:H4467"/>
    <mergeCell ref="F4468:H4468"/>
    <mergeCell ref="F4469:H4469"/>
    <mergeCell ref="F4470:H4470"/>
    <mergeCell ref="F4471:H4471"/>
    <mergeCell ref="F4472:H4472"/>
    <mergeCell ref="F4473:H4473"/>
    <mergeCell ref="F4474:H4474"/>
    <mergeCell ref="F4475:H4475"/>
    <mergeCell ref="F4476:H4476"/>
    <mergeCell ref="F4477:H4477"/>
    <mergeCell ref="F4478:H4478"/>
    <mergeCell ref="F4479:H4479"/>
    <mergeCell ref="F4480:H4480"/>
    <mergeCell ref="F4481:H4481"/>
    <mergeCell ref="F4482:H4482"/>
    <mergeCell ref="F4483:H4483"/>
    <mergeCell ref="F4484:H4484"/>
    <mergeCell ref="F4485:H4485"/>
    <mergeCell ref="F4486:H4486"/>
    <mergeCell ref="F4487:H4487"/>
    <mergeCell ref="F4488:H4488"/>
    <mergeCell ref="F4489:H4489"/>
    <mergeCell ref="F4490:H4490"/>
    <mergeCell ref="F4491:H4491"/>
    <mergeCell ref="F4492:H4492"/>
    <mergeCell ref="F4493:H4493"/>
    <mergeCell ref="F4494:H4494"/>
    <mergeCell ref="F4495:H4495"/>
    <mergeCell ref="F4496:H4496"/>
    <mergeCell ref="F4497:H4497"/>
    <mergeCell ref="F4498:H4498"/>
    <mergeCell ref="F4499:H4499"/>
    <mergeCell ref="F4500:H4500"/>
    <mergeCell ref="F4501:H4501"/>
    <mergeCell ref="F4502:H4502"/>
    <mergeCell ref="F4503:H4503"/>
    <mergeCell ref="F4504:H4504"/>
    <mergeCell ref="F4505:H4505"/>
    <mergeCell ref="F4506:H4506"/>
    <mergeCell ref="F4507:H4507"/>
    <mergeCell ref="F4508:H4508"/>
    <mergeCell ref="F4509:H4509"/>
    <mergeCell ref="F4510:H4510"/>
    <mergeCell ref="F4511:H4511"/>
    <mergeCell ref="F4512:H4512"/>
    <mergeCell ref="F4513:H4513"/>
    <mergeCell ref="F4514:H4514"/>
    <mergeCell ref="F4515:H4515"/>
    <mergeCell ref="F4516:H4516"/>
    <mergeCell ref="F4517:H4517"/>
    <mergeCell ref="F4518:H4518"/>
    <mergeCell ref="F4519:H4519"/>
    <mergeCell ref="F4520:H4520"/>
    <mergeCell ref="F4521:H4521"/>
    <mergeCell ref="F4522:H4522"/>
    <mergeCell ref="F4523:H4523"/>
    <mergeCell ref="F4524:H4524"/>
    <mergeCell ref="F4525:H4525"/>
    <mergeCell ref="F4526:H4526"/>
    <mergeCell ref="F4527:H4527"/>
    <mergeCell ref="F4528:H4528"/>
    <mergeCell ref="F4529:H4529"/>
    <mergeCell ref="F4530:H4530"/>
    <mergeCell ref="F4531:H4531"/>
    <mergeCell ref="F4532:H4532"/>
    <mergeCell ref="F4533:H4533"/>
    <mergeCell ref="F4534:H4534"/>
    <mergeCell ref="F4535:H4535"/>
    <mergeCell ref="F4536:H4536"/>
    <mergeCell ref="F4537:H4537"/>
    <mergeCell ref="F4538:H4538"/>
    <mergeCell ref="F4539:H4539"/>
    <mergeCell ref="F4540:H4540"/>
    <mergeCell ref="F4541:H4541"/>
    <mergeCell ref="F4542:H4542"/>
    <mergeCell ref="F4543:H4543"/>
    <mergeCell ref="F4544:H4544"/>
    <mergeCell ref="F4545:H4545"/>
    <mergeCell ref="F4546:H4546"/>
    <mergeCell ref="F4547:H4547"/>
    <mergeCell ref="F4548:H4548"/>
    <mergeCell ref="F4549:H4549"/>
    <mergeCell ref="F4550:H4550"/>
    <mergeCell ref="F4551:H4551"/>
    <mergeCell ref="F4552:H4552"/>
    <mergeCell ref="F4553:H4553"/>
    <mergeCell ref="F4554:H4554"/>
    <mergeCell ref="F4555:H4555"/>
    <mergeCell ref="F4556:H4556"/>
    <mergeCell ref="F4557:H4557"/>
    <mergeCell ref="F4558:H4558"/>
    <mergeCell ref="F4559:H4559"/>
    <mergeCell ref="F4560:H4560"/>
    <mergeCell ref="F4561:H4561"/>
    <mergeCell ref="F4562:H4562"/>
    <mergeCell ref="F4563:H4563"/>
    <mergeCell ref="F4564:H4564"/>
    <mergeCell ref="F4565:H4565"/>
    <mergeCell ref="F4566:H4566"/>
    <mergeCell ref="F4567:H4567"/>
    <mergeCell ref="F4568:H4568"/>
    <mergeCell ref="F4569:H4569"/>
    <mergeCell ref="F4570:H4570"/>
    <mergeCell ref="F4571:H4571"/>
    <mergeCell ref="F4572:H4572"/>
    <mergeCell ref="F4573:H4573"/>
    <mergeCell ref="F4574:H4574"/>
    <mergeCell ref="F4575:H4575"/>
    <mergeCell ref="F4576:H4576"/>
    <mergeCell ref="F4577:H4577"/>
    <mergeCell ref="F4578:H4578"/>
    <mergeCell ref="F4579:H4579"/>
    <mergeCell ref="F4580:H4580"/>
    <mergeCell ref="F4581:H4581"/>
    <mergeCell ref="F4582:H4582"/>
    <mergeCell ref="F4583:H4583"/>
    <mergeCell ref="F4584:H4584"/>
    <mergeCell ref="F4585:H4585"/>
    <mergeCell ref="F4586:H4586"/>
    <mergeCell ref="F4587:H4587"/>
    <mergeCell ref="F4588:H4588"/>
    <mergeCell ref="F4589:H4589"/>
    <mergeCell ref="F4590:H4590"/>
    <mergeCell ref="F4591:H4591"/>
    <mergeCell ref="F4592:H4592"/>
    <mergeCell ref="F4593:H4593"/>
    <mergeCell ref="F4594:H4594"/>
    <mergeCell ref="F4595:H4595"/>
    <mergeCell ref="F4596:H4596"/>
    <mergeCell ref="F4597:H4597"/>
    <mergeCell ref="F4598:H4598"/>
    <mergeCell ref="F4599:H4599"/>
    <mergeCell ref="F4600:H4600"/>
    <mergeCell ref="F4601:H4601"/>
    <mergeCell ref="F4602:H4602"/>
    <mergeCell ref="F4603:H4603"/>
    <mergeCell ref="F4604:H4604"/>
    <mergeCell ref="F4605:H4605"/>
    <mergeCell ref="F4606:H4606"/>
    <mergeCell ref="F4607:H4607"/>
    <mergeCell ref="F4608:H4608"/>
    <mergeCell ref="F4609:H4609"/>
    <mergeCell ref="F4610:H4610"/>
    <mergeCell ref="F4611:H4611"/>
    <mergeCell ref="F4612:H4612"/>
    <mergeCell ref="F4613:H4613"/>
    <mergeCell ref="F4614:H4614"/>
    <mergeCell ref="F4615:H4615"/>
    <mergeCell ref="F4616:H4616"/>
    <mergeCell ref="F4617:H4617"/>
    <mergeCell ref="F4618:H4618"/>
    <mergeCell ref="F4619:H4619"/>
    <mergeCell ref="F4620:H4620"/>
    <mergeCell ref="F4621:H4621"/>
    <mergeCell ref="F4622:H4622"/>
    <mergeCell ref="F4623:H4623"/>
    <mergeCell ref="F4624:H4624"/>
    <mergeCell ref="F4625:H4625"/>
    <mergeCell ref="F4626:H4626"/>
    <mergeCell ref="F4627:H4627"/>
    <mergeCell ref="F4628:H4628"/>
    <mergeCell ref="F4629:H4629"/>
    <mergeCell ref="F4630:H4630"/>
    <mergeCell ref="F4631:H4631"/>
    <mergeCell ref="F4632:H4632"/>
    <mergeCell ref="F4633:H4633"/>
    <mergeCell ref="F4634:H4634"/>
    <mergeCell ref="F4635:H4635"/>
    <mergeCell ref="F4636:H4636"/>
    <mergeCell ref="F4637:H4637"/>
    <mergeCell ref="F4638:H4638"/>
    <mergeCell ref="F4639:H4639"/>
    <mergeCell ref="F4640:H4640"/>
    <mergeCell ref="F4641:H4641"/>
    <mergeCell ref="F4642:H4642"/>
    <mergeCell ref="F4643:H4643"/>
    <mergeCell ref="F4644:H4644"/>
    <mergeCell ref="F4645:H4645"/>
    <mergeCell ref="F4646:H4646"/>
    <mergeCell ref="F4647:H4647"/>
    <mergeCell ref="F4648:H4648"/>
    <mergeCell ref="F4649:H4649"/>
    <mergeCell ref="F4650:H4650"/>
    <mergeCell ref="F4651:H4651"/>
    <mergeCell ref="F4652:H4652"/>
    <mergeCell ref="F4653:H4653"/>
    <mergeCell ref="F4654:H4654"/>
    <mergeCell ref="F4655:H4655"/>
    <mergeCell ref="F4656:H4656"/>
    <mergeCell ref="F4657:H4657"/>
    <mergeCell ref="F4658:H4658"/>
    <mergeCell ref="F4659:H4659"/>
    <mergeCell ref="F4660:H4660"/>
    <mergeCell ref="F4661:H4661"/>
    <mergeCell ref="F4662:H4662"/>
    <mergeCell ref="F4663:H4663"/>
    <mergeCell ref="F4664:H4664"/>
    <mergeCell ref="F4665:H4665"/>
    <mergeCell ref="F4666:H4666"/>
    <mergeCell ref="F4667:H4667"/>
    <mergeCell ref="F4668:H4668"/>
    <mergeCell ref="F4669:H4669"/>
    <mergeCell ref="F4670:H4670"/>
    <mergeCell ref="F4671:H4671"/>
    <mergeCell ref="F4672:H4672"/>
    <mergeCell ref="F4673:H4673"/>
    <mergeCell ref="F4674:H4674"/>
    <mergeCell ref="F4675:H4675"/>
    <mergeCell ref="F4676:H4676"/>
    <mergeCell ref="F4677:H4677"/>
    <mergeCell ref="F4678:H4678"/>
    <mergeCell ref="F4679:H4679"/>
    <mergeCell ref="F4680:H4680"/>
    <mergeCell ref="F4681:H4681"/>
    <mergeCell ref="F4682:H4682"/>
    <mergeCell ref="F4683:H4683"/>
    <mergeCell ref="F4684:H4684"/>
    <mergeCell ref="F4685:H4685"/>
    <mergeCell ref="F4686:H4686"/>
    <mergeCell ref="F4687:H4687"/>
    <mergeCell ref="F4688:H4688"/>
    <mergeCell ref="F4689:H4689"/>
    <mergeCell ref="F4690:H4690"/>
    <mergeCell ref="F4691:H4691"/>
    <mergeCell ref="F4692:H4692"/>
    <mergeCell ref="F4693:H4693"/>
    <mergeCell ref="F4694:H4694"/>
    <mergeCell ref="F4695:H4695"/>
    <mergeCell ref="F4696:H4696"/>
    <mergeCell ref="F4697:H4697"/>
    <mergeCell ref="F4698:H4698"/>
    <mergeCell ref="F4699:H4699"/>
    <mergeCell ref="F4700:H4700"/>
    <mergeCell ref="F4701:H4701"/>
    <mergeCell ref="F4702:H4702"/>
    <mergeCell ref="F4703:H4703"/>
    <mergeCell ref="F4704:H4704"/>
    <mergeCell ref="F4705:H4705"/>
    <mergeCell ref="F4706:H4706"/>
    <mergeCell ref="F4707:H4707"/>
    <mergeCell ref="F4708:H4708"/>
    <mergeCell ref="F4709:H4709"/>
    <mergeCell ref="F4710:H4710"/>
    <mergeCell ref="F4711:H4711"/>
    <mergeCell ref="F4712:H4712"/>
    <mergeCell ref="F4713:H4713"/>
    <mergeCell ref="F4714:H4714"/>
    <mergeCell ref="F4715:H4715"/>
    <mergeCell ref="F4716:H4716"/>
    <mergeCell ref="F4717:H4717"/>
    <mergeCell ref="F4718:H4718"/>
    <mergeCell ref="F4719:H4719"/>
    <mergeCell ref="F4720:H4720"/>
    <mergeCell ref="F4721:H4721"/>
    <mergeCell ref="F4722:H4722"/>
    <mergeCell ref="F4723:H4723"/>
    <mergeCell ref="F4724:H4724"/>
    <mergeCell ref="F4725:H4725"/>
    <mergeCell ref="F4726:H4726"/>
    <mergeCell ref="F4727:H4727"/>
    <mergeCell ref="F4728:H4728"/>
    <mergeCell ref="F4729:H4729"/>
    <mergeCell ref="F4730:H4730"/>
    <mergeCell ref="F4731:H4731"/>
    <mergeCell ref="F4732:H4732"/>
    <mergeCell ref="F4733:H4733"/>
    <mergeCell ref="F4734:H4734"/>
    <mergeCell ref="F4735:H4735"/>
    <mergeCell ref="F4736:H4736"/>
    <mergeCell ref="F4737:H4737"/>
    <mergeCell ref="F4738:H4738"/>
    <mergeCell ref="F4739:H4739"/>
    <mergeCell ref="F4740:H4740"/>
    <mergeCell ref="F4741:H4741"/>
    <mergeCell ref="F4742:H4742"/>
    <mergeCell ref="F4743:H4743"/>
    <mergeCell ref="F4744:H4744"/>
    <mergeCell ref="F4745:H4745"/>
    <mergeCell ref="F4746:H4746"/>
    <mergeCell ref="F4747:H4747"/>
    <mergeCell ref="F4748:H4748"/>
    <mergeCell ref="F4749:H4749"/>
    <mergeCell ref="F4750:H4750"/>
    <mergeCell ref="F4751:H4751"/>
    <mergeCell ref="F4752:H4752"/>
    <mergeCell ref="F4753:H4753"/>
    <mergeCell ref="F4754:H4754"/>
    <mergeCell ref="F4755:H4755"/>
    <mergeCell ref="F4756:H4756"/>
    <mergeCell ref="F4757:H4757"/>
    <mergeCell ref="F4758:H4758"/>
    <mergeCell ref="F4759:H4759"/>
    <mergeCell ref="F4760:H4760"/>
    <mergeCell ref="F4761:H4761"/>
    <mergeCell ref="F4762:H4762"/>
    <mergeCell ref="F4763:H4763"/>
    <mergeCell ref="F4764:H4764"/>
    <mergeCell ref="F4765:H4765"/>
    <mergeCell ref="F4766:H4766"/>
    <mergeCell ref="F4767:H4767"/>
    <mergeCell ref="F4768:H4768"/>
    <mergeCell ref="F4769:H4769"/>
    <mergeCell ref="F4770:H4770"/>
    <mergeCell ref="F4771:H4771"/>
    <mergeCell ref="F4772:H4772"/>
    <mergeCell ref="F4773:H4773"/>
    <mergeCell ref="F4774:H4774"/>
    <mergeCell ref="F4775:H4775"/>
    <mergeCell ref="F4776:H4776"/>
    <mergeCell ref="F4777:H4777"/>
    <mergeCell ref="F4778:H4778"/>
    <mergeCell ref="F4779:H4779"/>
    <mergeCell ref="F4780:H4780"/>
    <mergeCell ref="F4781:H4781"/>
    <mergeCell ref="F4782:H4782"/>
    <mergeCell ref="F4783:H4783"/>
    <mergeCell ref="F4784:H4784"/>
    <mergeCell ref="F4785:H4785"/>
    <mergeCell ref="F4786:H4786"/>
    <mergeCell ref="F4787:H4787"/>
    <mergeCell ref="F4788:H4788"/>
    <mergeCell ref="F4789:H4789"/>
    <mergeCell ref="F4790:H4790"/>
    <mergeCell ref="F4791:H4791"/>
    <mergeCell ref="F4792:H4792"/>
    <mergeCell ref="F4793:H4793"/>
    <mergeCell ref="F4794:H4794"/>
    <mergeCell ref="F4795:H4795"/>
    <mergeCell ref="F4796:H4796"/>
    <mergeCell ref="F4797:H4797"/>
    <mergeCell ref="F4798:H4798"/>
    <mergeCell ref="F4799:H4799"/>
    <mergeCell ref="F4800:H4800"/>
    <mergeCell ref="F4801:H4801"/>
    <mergeCell ref="F4802:H4802"/>
    <mergeCell ref="F4803:H4803"/>
    <mergeCell ref="F4804:H4804"/>
    <mergeCell ref="F4805:H4805"/>
    <mergeCell ref="F4806:H4806"/>
    <mergeCell ref="F4807:H4807"/>
    <mergeCell ref="F4808:H4808"/>
    <mergeCell ref="F4809:H4809"/>
    <mergeCell ref="F4810:H4810"/>
    <mergeCell ref="F4811:H4811"/>
    <mergeCell ref="F4812:H4812"/>
    <mergeCell ref="F4813:H4813"/>
    <mergeCell ref="F4814:H4814"/>
    <mergeCell ref="F4815:H4815"/>
    <mergeCell ref="F4816:H4816"/>
    <mergeCell ref="F4817:H4817"/>
    <mergeCell ref="F4818:H4818"/>
    <mergeCell ref="F4819:H4819"/>
    <mergeCell ref="F4820:H4820"/>
    <mergeCell ref="F4821:H4821"/>
    <mergeCell ref="F4822:H4822"/>
    <mergeCell ref="F4823:H4823"/>
    <mergeCell ref="F4824:H4824"/>
    <mergeCell ref="F4825:H4825"/>
    <mergeCell ref="F4826:H4826"/>
    <mergeCell ref="F4827:H4827"/>
    <mergeCell ref="F4828:H4828"/>
    <mergeCell ref="F4829:H4829"/>
    <mergeCell ref="F4830:H4830"/>
    <mergeCell ref="F4831:H4831"/>
    <mergeCell ref="F4832:H4832"/>
    <mergeCell ref="F4833:H4833"/>
    <mergeCell ref="F4834:H4834"/>
    <mergeCell ref="F4835:H4835"/>
    <mergeCell ref="F4836:H4836"/>
    <mergeCell ref="F4837:H4837"/>
    <mergeCell ref="F4838:H4838"/>
    <mergeCell ref="F4839:H4839"/>
    <mergeCell ref="F4840:H4840"/>
    <mergeCell ref="F4841:H4841"/>
    <mergeCell ref="F4842:H4842"/>
    <mergeCell ref="F4843:H4843"/>
    <mergeCell ref="F4844:H4844"/>
    <mergeCell ref="F4845:H4845"/>
    <mergeCell ref="F4846:H4846"/>
    <mergeCell ref="F4847:H4847"/>
    <mergeCell ref="F4848:H4848"/>
    <mergeCell ref="F4849:H4849"/>
    <mergeCell ref="F4850:H4850"/>
    <mergeCell ref="F4851:H4851"/>
    <mergeCell ref="F4852:H4852"/>
    <mergeCell ref="F4853:H4853"/>
    <mergeCell ref="F4854:H4854"/>
    <mergeCell ref="F4855:H4855"/>
    <mergeCell ref="F4856:H4856"/>
    <mergeCell ref="F4857:H4857"/>
    <mergeCell ref="F4858:H4858"/>
    <mergeCell ref="F4859:H4859"/>
    <mergeCell ref="F4860:H4860"/>
    <mergeCell ref="F4861:H4861"/>
    <mergeCell ref="F4862:H4862"/>
    <mergeCell ref="F4863:H4863"/>
    <mergeCell ref="F4864:H4864"/>
    <mergeCell ref="F4865:H4865"/>
    <mergeCell ref="F4866:H4866"/>
    <mergeCell ref="F4867:H4867"/>
    <mergeCell ref="F4868:H4868"/>
    <mergeCell ref="F4869:H4869"/>
    <mergeCell ref="F4870:H4870"/>
    <mergeCell ref="F4871:H4871"/>
    <mergeCell ref="F4872:H4872"/>
    <mergeCell ref="F4873:H4873"/>
    <mergeCell ref="F4874:H4874"/>
    <mergeCell ref="F4875:H4875"/>
    <mergeCell ref="F4876:H4876"/>
    <mergeCell ref="F4877:H4877"/>
    <mergeCell ref="F4878:H4878"/>
    <mergeCell ref="F4879:H4879"/>
    <mergeCell ref="F4880:H4880"/>
    <mergeCell ref="F4881:H4881"/>
    <mergeCell ref="F4882:H4882"/>
    <mergeCell ref="F4883:H4883"/>
    <mergeCell ref="F4884:H4884"/>
    <mergeCell ref="F4885:H4885"/>
    <mergeCell ref="F4886:H4886"/>
    <mergeCell ref="F4887:H4887"/>
    <mergeCell ref="F4888:H4888"/>
    <mergeCell ref="F4889:H4889"/>
    <mergeCell ref="F4890:H4890"/>
    <mergeCell ref="F4891:H4891"/>
    <mergeCell ref="F4892:H4892"/>
    <mergeCell ref="F4893:H4893"/>
    <mergeCell ref="F4894:H4894"/>
    <mergeCell ref="F4895:H4895"/>
    <mergeCell ref="F4896:H4896"/>
    <mergeCell ref="F4897:H4897"/>
    <mergeCell ref="F4898:H4898"/>
    <mergeCell ref="F4899:H4899"/>
    <mergeCell ref="F4900:H4900"/>
    <mergeCell ref="F4901:H4901"/>
    <mergeCell ref="F4902:H4902"/>
    <mergeCell ref="F4903:H4903"/>
    <mergeCell ref="F4904:H4904"/>
    <mergeCell ref="F4905:H4905"/>
    <mergeCell ref="F4906:H4906"/>
    <mergeCell ref="F4907:H4907"/>
    <mergeCell ref="F4908:H4908"/>
    <mergeCell ref="F4909:H4909"/>
    <mergeCell ref="F4910:H4910"/>
    <mergeCell ref="F4911:H4911"/>
    <mergeCell ref="F4912:H4912"/>
    <mergeCell ref="F4913:H4913"/>
    <mergeCell ref="F4914:H4914"/>
    <mergeCell ref="F4915:H4915"/>
    <mergeCell ref="F4916:H4916"/>
    <mergeCell ref="F4917:H4917"/>
    <mergeCell ref="F4918:H4918"/>
    <mergeCell ref="F4919:H4919"/>
    <mergeCell ref="F4920:H4920"/>
    <mergeCell ref="F4921:H4921"/>
    <mergeCell ref="F4922:H4922"/>
    <mergeCell ref="F4923:H4923"/>
    <mergeCell ref="F4924:H4924"/>
    <mergeCell ref="F4925:H4925"/>
    <mergeCell ref="F4926:H4926"/>
    <mergeCell ref="F4927:H4927"/>
    <mergeCell ref="F4928:H4928"/>
    <mergeCell ref="F4929:H4929"/>
    <mergeCell ref="F4930:H4930"/>
    <mergeCell ref="F4931:H4931"/>
    <mergeCell ref="F4932:H4932"/>
    <mergeCell ref="F4933:H4933"/>
    <mergeCell ref="F4934:H4934"/>
    <mergeCell ref="F4935:H4935"/>
    <mergeCell ref="F4936:H4936"/>
    <mergeCell ref="F4937:H4937"/>
    <mergeCell ref="F4938:H4938"/>
    <mergeCell ref="F4939:H4939"/>
    <mergeCell ref="F4940:H4940"/>
    <mergeCell ref="F4941:H4941"/>
    <mergeCell ref="F4942:H4942"/>
    <mergeCell ref="F4943:H4943"/>
    <mergeCell ref="F4944:H4944"/>
    <mergeCell ref="F4945:H4945"/>
    <mergeCell ref="F4946:H4946"/>
    <mergeCell ref="F4947:H4947"/>
    <mergeCell ref="F4948:H4948"/>
    <mergeCell ref="F4949:H4949"/>
    <mergeCell ref="F4950:H4950"/>
    <mergeCell ref="F4951:H4951"/>
    <mergeCell ref="F4952:H4952"/>
    <mergeCell ref="F4953:H4953"/>
    <mergeCell ref="F4954:H4954"/>
    <mergeCell ref="F4955:H4955"/>
    <mergeCell ref="F4956:H4956"/>
    <mergeCell ref="F4957:H4957"/>
    <mergeCell ref="F4958:H4958"/>
    <mergeCell ref="F4959:H4959"/>
    <mergeCell ref="F4960:H4960"/>
    <mergeCell ref="F4961:H4961"/>
    <mergeCell ref="F4962:H4962"/>
    <mergeCell ref="F4963:H4963"/>
    <mergeCell ref="F4964:H4964"/>
    <mergeCell ref="F4965:H4965"/>
    <mergeCell ref="F4966:H4966"/>
    <mergeCell ref="F4967:H4967"/>
    <mergeCell ref="F4968:H4968"/>
    <mergeCell ref="F4969:H4969"/>
    <mergeCell ref="F4970:H4970"/>
    <mergeCell ref="F4971:H4971"/>
    <mergeCell ref="F4972:H4972"/>
    <mergeCell ref="F4973:H4973"/>
    <mergeCell ref="F4974:H4974"/>
    <mergeCell ref="F4975:H4975"/>
    <mergeCell ref="F4976:H4976"/>
    <mergeCell ref="F4977:H4977"/>
    <mergeCell ref="F4978:H4978"/>
    <mergeCell ref="F4979:H4979"/>
    <mergeCell ref="F4980:H4980"/>
    <mergeCell ref="F4981:H4981"/>
    <mergeCell ref="F4982:H4982"/>
    <mergeCell ref="F4983:H4983"/>
    <mergeCell ref="F4984:H4984"/>
    <mergeCell ref="F4985:H4985"/>
    <mergeCell ref="F4986:H4986"/>
    <mergeCell ref="F4987:H4987"/>
    <mergeCell ref="F4988:H4988"/>
    <mergeCell ref="F4989:H4989"/>
    <mergeCell ref="F4990:H4990"/>
    <mergeCell ref="F4991:H4991"/>
    <mergeCell ref="F4992:H4992"/>
    <mergeCell ref="F4993:H4993"/>
    <mergeCell ref="F4994:H4994"/>
    <mergeCell ref="F4995:H4995"/>
    <mergeCell ref="F4996:H4996"/>
    <mergeCell ref="F4997:H4997"/>
    <mergeCell ref="F4998:H4998"/>
    <mergeCell ref="F4999:H4999"/>
    <mergeCell ref="F5000:H5000"/>
    <mergeCell ref="F5001:H5001"/>
    <mergeCell ref="F5002:H5002"/>
    <mergeCell ref="F5003:H5003"/>
    <mergeCell ref="F5004:H5004"/>
    <mergeCell ref="F5005:H5005"/>
    <mergeCell ref="F5006:H5006"/>
    <mergeCell ref="F5007:H5007"/>
    <mergeCell ref="F5008:H5008"/>
    <mergeCell ref="F5009:H5009"/>
    <mergeCell ref="F5010:H5010"/>
    <mergeCell ref="F5011:H5011"/>
    <mergeCell ref="F5012:H5012"/>
    <mergeCell ref="F5013:H5013"/>
    <mergeCell ref="F5014:H5014"/>
    <mergeCell ref="F5015:H5015"/>
    <mergeCell ref="F5016:H5016"/>
    <mergeCell ref="F5017:H5017"/>
    <mergeCell ref="F5018:H5018"/>
    <mergeCell ref="F5019:H5019"/>
    <mergeCell ref="F5020:H5020"/>
    <mergeCell ref="F5021:H5021"/>
    <mergeCell ref="F5022:H5022"/>
    <mergeCell ref="F5023:H5023"/>
    <mergeCell ref="F5024:H5024"/>
    <mergeCell ref="F5025:H5025"/>
    <mergeCell ref="F5026:H5026"/>
    <mergeCell ref="F5027:H5027"/>
    <mergeCell ref="F5028:H5028"/>
    <mergeCell ref="F5029:H5029"/>
    <mergeCell ref="F5030:H5030"/>
    <mergeCell ref="F5031:H5031"/>
    <mergeCell ref="F5032:H5032"/>
    <mergeCell ref="F5033:H5033"/>
    <mergeCell ref="F5034:H5034"/>
    <mergeCell ref="F5035:H5035"/>
    <mergeCell ref="F5036:H5036"/>
    <mergeCell ref="F5037:H5037"/>
    <mergeCell ref="F5038:H5038"/>
    <mergeCell ref="F5039:H5039"/>
    <mergeCell ref="F5040:H5040"/>
    <mergeCell ref="F5041:H5041"/>
    <mergeCell ref="F5042:H5042"/>
    <mergeCell ref="F5043:H5043"/>
    <mergeCell ref="F5045:H5045"/>
    <mergeCell ref="F5046:H5046"/>
    <mergeCell ref="F5047:H5047"/>
    <mergeCell ref="F5048:H5048"/>
    <mergeCell ref="F5049:H5049"/>
    <mergeCell ref="F5050:H5050"/>
    <mergeCell ref="F5051:H5051"/>
    <mergeCell ref="F5044:H5044"/>
    <mergeCell ref="F5052:H5052"/>
    <mergeCell ref="F5080:H5080"/>
    <mergeCell ref="D5091:E5091"/>
    <mergeCell ref="F5093:H5093"/>
    <mergeCell ref="D5236:E5236"/>
    <mergeCell ref="D5237:E5237"/>
    <mergeCell ref="C5239:L5239"/>
    <mergeCell ref="F5053:H5053"/>
    <mergeCell ref="F5054:H5054"/>
    <mergeCell ref="F5055:H5055"/>
    <mergeCell ref="F5056:H5056"/>
    <mergeCell ref="F5057:H5057"/>
    <mergeCell ref="F5058:H5058"/>
    <mergeCell ref="F5059:H5059"/>
    <mergeCell ref="F5060:H5060"/>
    <mergeCell ref="F5061:H5061"/>
    <mergeCell ref="F5062:H5062"/>
    <mergeCell ref="F5063:H5063"/>
    <mergeCell ref="F5064:H5064"/>
    <mergeCell ref="F5065:H5065"/>
    <mergeCell ref="F5066:H5066"/>
    <mergeCell ref="F5067:H5067"/>
    <mergeCell ref="F5068:H5068"/>
    <mergeCell ref="F5069:H5069"/>
    <mergeCell ref="D5294:E5294"/>
    <mergeCell ref="D1973:E1973"/>
    <mergeCell ref="D5263:E5263"/>
    <mergeCell ref="D5264:E5264"/>
    <mergeCell ref="D5265:E5265"/>
    <mergeCell ref="D5266:E5266"/>
    <mergeCell ref="D5267:E5267"/>
    <mergeCell ref="D5268:E5268"/>
    <mergeCell ref="D5269:E5269"/>
    <mergeCell ref="D5270:E5270"/>
    <mergeCell ref="D5271:E5271"/>
    <mergeCell ref="D5262:E5262"/>
    <mergeCell ref="B5241:C5241"/>
    <mergeCell ref="B5242:C5242"/>
    <mergeCell ref="B5243:C5243"/>
    <mergeCell ref="B5244:C5244"/>
    <mergeCell ref="B5245:C5245"/>
    <mergeCell ref="B5246:C5246"/>
    <mergeCell ref="B5247:C5247"/>
    <mergeCell ref="B5248:C5248"/>
    <mergeCell ref="B5249:C5249"/>
    <mergeCell ref="B5250:C5250"/>
    <mergeCell ref="B5251:C5251"/>
    <mergeCell ref="B5252:C5252"/>
    <mergeCell ref="B5253:C5253"/>
    <mergeCell ref="B5254:C5254"/>
    <mergeCell ref="B5255:C5255"/>
    <mergeCell ref="B5256:C5256"/>
    <mergeCell ref="B5257:C5257"/>
    <mergeCell ref="D5090:E5090"/>
    <mergeCell ref="B5263:C5263"/>
    <mergeCell ref="B5264:C5264"/>
    <mergeCell ref="B5265:C5265"/>
    <mergeCell ref="B5266:C5266"/>
    <mergeCell ref="B5267:C5267"/>
    <mergeCell ref="B5268:C5268"/>
    <mergeCell ref="B5269:C5269"/>
    <mergeCell ref="B5270:C5270"/>
    <mergeCell ref="B5271:C5271"/>
    <mergeCell ref="D5279:E5279"/>
    <mergeCell ref="D5280:E5280"/>
    <mergeCell ref="D5293:E5293"/>
    <mergeCell ref="B5258:C5258"/>
    <mergeCell ref="B5259:C5259"/>
    <mergeCell ref="B5260:C5260"/>
    <mergeCell ref="B5261:C5261"/>
    <mergeCell ref="B5262:C5262"/>
    <mergeCell ref="F5070:H5070"/>
    <mergeCell ref="F5071:H5071"/>
    <mergeCell ref="F5072:H5072"/>
    <mergeCell ref="F5073:H5073"/>
    <mergeCell ref="F5074:H5074"/>
    <mergeCell ref="F5075:H5075"/>
    <mergeCell ref="F5076:H5076"/>
    <mergeCell ref="F5077:H5077"/>
    <mergeCell ref="F5078:H5078"/>
    <mergeCell ref="F5079:H5079"/>
  </mergeCells>
  <phoneticPr fontId="62" type="noConversion"/>
  <conditionalFormatting sqref="E383:E482">
    <cfRule type="duplicateValues" dxfId="22" priority="22"/>
  </conditionalFormatting>
  <conditionalFormatting sqref="E470:E482">
    <cfRule type="duplicateValues" dxfId="21" priority="23"/>
  </conditionalFormatting>
  <conditionalFormatting sqref="E483:E494">
    <cfRule type="duplicateValues" dxfId="20" priority="21"/>
  </conditionalFormatting>
  <conditionalFormatting sqref="E483:E582">
    <cfRule type="duplicateValues" dxfId="19" priority="20"/>
  </conditionalFormatting>
  <conditionalFormatting sqref="E583:E682">
    <cfRule type="duplicateValues" dxfId="18" priority="18"/>
  </conditionalFormatting>
  <conditionalFormatting sqref="E604:E605">
    <cfRule type="duplicateValues" dxfId="17" priority="19"/>
  </conditionalFormatting>
  <conditionalFormatting sqref="E683:E783">
    <cfRule type="duplicateValues" dxfId="16" priority="16"/>
  </conditionalFormatting>
  <conditionalFormatting sqref="E707">
    <cfRule type="duplicateValues" dxfId="15" priority="17"/>
  </conditionalFormatting>
  <conditionalFormatting sqref="E784:E983">
    <cfRule type="duplicateValues" dxfId="14" priority="10"/>
  </conditionalFormatting>
  <conditionalFormatting sqref="E908:E919">
    <cfRule type="duplicateValues" dxfId="13" priority="15"/>
  </conditionalFormatting>
  <conditionalFormatting sqref="E920">
    <cfRule type="duplicateValues" dxfId="12" priority="14"/>
  </conditionalFormatting>
  <conditionalFormatting sqref="E921:E923">
    <cfRule type="duplicateValues" dxfId="11" priority="12"/>
  </conditionalFormatting>
  <conditionalFormatting sqref="E924">
    <cfRule type="duplicateValues" dxfId="10" priority="13"/>
  </conditionalFormatting>
  <conditionalFormatting sqref="E925">
    <cfRule type="duplicateValues" dxfId="9" priority="11"/>
  </conditionalFormatting>
  <conditionalFormatting sqref="E984:E995">
    <cfRule type="duplicateValues" dxfId="8" priority="7"/>
  </conditionalFormatting>
  <conditionalFormatting sqref="E985:E993">
    <cfRule type="duplicateValues" dxfId="7" priority="9"/>
  </conditionalFormatting>
  <conditionalFormatting sqref="E994">
    <cfRule type="duplicateValues" dxfId="6" priority="8"/>
  </conditionalFormatting>
  <conditionalFormatting sqref="E6414:E6423">
    <cfRule type="duplicateValues" dxfId="5" priority="6"/>
  </conditionalFormatting>
  <conditionalFormatting sqref="E6424:E6427">
    <cfRule type="duplicateValues" dxfId="4" priority="4"/>
  </conditionalFormatting>
  <conditionalFormatting sqref="E6428:E6483">
    <cfRule type="duplicateValues" dxfId="3" priority="3"/>
  </conditionalFormatting>
  <conditionalFormatting sqref="E6488:E6508">
    <cfRule type="duplicateValues" dxfId="2" priority="2"/>
  </conditionalFormatting>
  <conditionalFormatting sqref="E6510:E6533">
    <cfRule type="duplicateValues" dxfId="1" priority="5"/>
  </conditionalFormatting>
  <conditionalFormatting sqref="E6535:E6552">
    <cfRule type="duplicateValues" dxfId="0" priority="1"/>
  </conditionalFormatting>
  <dataValidations count="1">
    <dataValidation type="list" allowBlank="1" showInputMessage="1" showErrorMessage="1" sqref="I6549:I6550 I6552" xr:uid="{00000000-0002-0000-0200-000000000000}">
      <formula1>#REF!</formula1>
    </dataValidation>
  </dataValidations>
  <printOptions horizontalCentered="1"/>
  <pageMargins left="0.23622047244094491" right="0.23622047244094491" top="0.74803149606299213" bottom="0.74803149606299213" header="0.31496062992125984" footer="0.31496062992125984"/>
  <pageSetup paperSize="124" scale="31" fitToHeight="0" orientation="portrait" r:id="rId1"/>
  <headerFooter differentFirst="1">
    <oddHeader>&amp;L&amp;"Arial,Normal"&amp;12PLAN CENTRALIZADO No. ________________________/ QUE EMITE LA CENACTOL PARA ENAJENACION DE  MATERIAL DE CAMPAÑA, Y ACTIVOS FIJOS QUE SE ENCUENTRAN OBSOLETOS, FUERA DE SERVICIO, PARA SU BAJA DEFINITIVA DURANTE LA PRESENTE VIGENCIA 2024.</oddHeader>
    <oddFooter>&amp;CPágina &amp;P</oddFooter>
  </headerFooter>
  <rowBreaks count="15" manualBreakCount="15">
    <brk id="278" min="1" max="14" man="1"/>
    <brk id="692" min="1" max="14" man="1"/>
    <brk id="1128" min="1" max="14" man="1"/>
    <brk id="1290" min="1" max="14" man="1"/>
    <brk id="1458" min="1" max="14" man="1"/>
    <brk id="1761" min="1" max="14" man="1"/>
    <brk id="1927" min="1" max="14" man="1"/>
    <brk id="2086" min="1" max="14" man="1"/>
    <brk id="2254" min="1" max="14" man="1"/>
    <brk id="2422" min="1" max="14" man="1"/>
    <brk id="2590" min="1" max="14" man="1"/>
    <brk id="5227" min="1" max="14" man="1"/>
    <brk id="6288" min="1" max="14" man="1"/>
    <brk id="6496" min="1" max="14" man="1"/>
    <brk id="7139" min="1" max="14" man="1"/>
  </row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ABCF7-8BB7-48F2-A96A-F7814B86DA39}">
  <dimension ref="B3:J21"/>
  <sheetViews>
    <sheetView topLeftCell="A5" workbookViewId="0">
      <selection activeCell="W78" sqref="W78"/>
    </sheetView>
  </sheetViews>
  <sheetFormatPr baseColWidth="10" defaultRowHeight="14.4"/>
  <cols>
    <col min="3" max="3" width="51.77734375" customWidth="1"/>
    <col min="5" max="5" width="15" customWidth="1"/>
  </cols>
  <sheetData>
    <row r="3" spans="2:10" ht="39.6">
      <c r="B3" s="1049" t="s">
        <v>41</v>
      </c>
      <c r="C3" s="1060" t="s">
        <v>6972</v>
      </c>
      <c r="D3" s="1050" t="s">
        <v>6973</v>
      </c>
      <c r="E3" s="1050" t="s">
        <v>1717</v>
      </c>
      <c r="F3" s="1051" t="s">
        <v>6974</v>
      </c>
      <c r="G3" s="1051" t="s">
        <v>6981</v>
      </c>
      <c r="H3" s="1051" t="s">
        <v>6975</v>
      </c>
      <c r="I3" s="1051" t="s">
        <v>6976</v>
      </c>
      <c r="J3" s="1051" t="s">
        <v>6977</v>
      </c>
    </row>
    <row r="4" spans="2:10" ht="15.6">
      <c r="B4" s="1045">
        <v>1</v>
      </c>
      <c r="C4" s="1139" t="s">
        <v>1709</v>
      </c>
      <c r="D4" s="1046" t="s">
        <v>237</v>
      </c>
      <c r="E4" s="1139">
        <v>10704.075000000003</v>
      </c>
      <c r="F4" s="1047"/>
      <c r="G4" s="1047"/>
      <c r="H4" s="1047"/>
      <c r="I4" s="1055">
        <f>+F4+H4</f>
        <v>0</v>
      </c>
      <c r="J4" s="1055">
        <f>+I4*E4</f>
        <v>0</v>
      </c>
    </row>
    <row r="5" spans="2:10" ht="15.6">
      <c r="B5" s="1045">
        <v>2</v>
      </c>
      <c r="C5" s="1139" t="s">
        <v>1710</v>
      </c>
      <c r="D5" s="1046" t="s">
        <v>237</v>
      </c>
      <c r="E5" s="1139">
        <v>5746.6400000000021</v>
      </c>
      <c r="F5" s="1047"/>
      <c r="G5" s="1047"/>
      <c r="H5" s="1047"/>
      <c r="I5" s="1055">
        <f t="shared" ref="I5:I17" si="0">+F5+H5</f>
        <v>0</v>
      </c>
      <c r="J5" s="1055">
        <f t="shared" ref="J5:J17" si="1">+I5*E5</f>
        <v>0</v>
      </c>
    </row>
    <row r="6" spans="2:10" ht="15.6">
      <c r="B6" s="1045">
        <v>3</v>
      </c>
      <c r="C6" s="1139" t="s">
        <v>1711</v>
      </c>
      <c r="D6" s="1046" t="s">
        <v>237</v>
      </c>
      <c r="E6" s="1139">
        <v>2812.9</v>
      </c>
      <c r="F6" s="1047"/>
      <c r="G6" s="1047"/>
      <c r="H6" s="1047"/>
      <c r="I6" s="1055">
        <f t="shared" si="0"/>
        <v>0</v>
      </c>
      <c r="J6" s="1055">
        <f t="shared" si="1"/>
        <v>0</v>
      </c>
    </row>
    <row r="7" spans="2:10" ht="15.6">
      <c r="B7" s="1045">
        <v>4</v>
      </c>
      <c r="C7" s="1139" t="s">
        <v>1737</v>
      </c>
      <c r="D7" s="1046" t="s">
        <v>237</v>
      </c>
      <c r="E7" s="1139">
        <v>8922.0589999999993</v>
      </c>
      <c r="F7" s="1047"/>
      <c r="G7" s="1047"/>
      <c r="H7" s="1047"/>
      <c r="I7" s="1055">
        <f t="shared" si="0"/>
        <v>0</v>
      </c>
      <c r="J7" s="1055">
        <f t="shared" si="1"/>
        <v>0</v>
      </c>
    </row>
    <row r="8" spans="2:10" ht="15.6">
      <c r="B8" s="1045">
        <v>5</v>
      </c>
      <c r="C8" s="1139" t="s">
        <v>6979</v>
      </c>
      <c r="D8" s="1046" t="s">
        <v>237</v>
      </c>
      <c r="E8" s="1139">
        <v>976</v>
      </c>
      <c r="F8" s="1047"/>
      <c r="G8" s="1047"/>
      <c r="H8" s="1047"/>
      <c r="I8" s="1055">
        <f t="shared" si="0"/>
        <v>0</v>
      </c>
      <c r="J8" s="1055">
        <f t="shared" si="1"/>
        <v>0</v>
      </c>
    </row>
    <row r="9" spans="2:10" ht="15.6">
      <c r="B9" s="1045">
        <v>6</v>
      </c>
      <c r="C9" s="1139" t="s">
        <v>1707</v>
      </c>
      <c r="D9" s="1046" t="s">
        <v>237</v>
      </c>
      <c r="E9" s="1139">
        <v>8035.99</v>
      </c>
      <c r="F9" s="1047"/>
      <c r="G9" s="1047"/>
      <c r="H9" s="1047"/>
      <c r="I9" s="1055">
        <f t="shared" si="0"/>
        <v>0</v>
      </c>
      <c r="J9" s="1055">
        <f t="shared" si="1"/>
        <v>0</v>
      </c>
    </row>
    <row r="10" spans="2:10" ht="15.6">
      <c r="B10" s="1045">
        <v>7</v>
      </c>
      <c r="C10" s="1139" t="s">
        <v>2340</v>
      </c>
      <c r="D10" s="1046" t="s">
        <v>237</v>
      </c>
      <c r="E10" s="1139">
        <v>1205</v>
      </c>
      <c r="F10" s="1047"/>
      <c r="G10" s="1047"/>
      <c r="H10" s="1047"/>
      <c r="I10" s="1055">
        <f t="shared" si="0"/>
        <v>0</v>
      </c>
      <c r="J10" s="1055">
        <f t="shared" si="1"/>
        <v>0</v>
      </c>
    </row>
    <row r="11" spans="2:10" ht="15.6">
      <c r="B11" s="1045">
        <v>8</v>
      </c>
      <c r="C11" s="1140" t="s">
        <v>2341</v>
      </c>
      <c r="D11" s="1046" t="s">
        <v>237</v>
      </c>
      <c r="E11" s="1140">
        <v>13093.699999999999</v>
      </c>
      <c r="F11" s="1047"/>
      <c r="G11" s="1047"/>
      <c r="H11" s="1047"/>
      <c r="I11" s="1055">
        <f t="shared" si="0"/>
        <v>0</v>
      </c>
      <c r="J11" s="1055">
        <f t="shared" si="1"/>
        <v>0</v>
      </c>
    </row>
    <row r="12" spans="2:10" ht="15.6">
      <c r="B12" s="1045">
        <v>9</v>
      </c>
      <c r="C12" s="1149" t="s">
        <v>1713</v>
      </c>
      <c r="D12" s="1046" t="s">
        <v>237</v>
      </c>
      <c r="E12" s="1141">
        <v>118.8</v>
      </c>
      <c r="F12" s="1047"/>
      <c r="G12" s="1047"/>
      <c r="H12" s="1047"/>
      <c r="I12" s="1055">
        <f t="shared" si="0"/>
        <v>0</v>
      </c>
      <c r="J12" s="1055">
        <f t="shared" si="1"/>
        <v>0</v>
      </c>
    </row>
    <row r="13" spans="2:10" ht="15.6">
      <c r="B13" s="1045">
        <v>10</v>
      </c>
      <c r="C13" s="1140" t="s">
        <v>3970</v>
      </c>
      <c r="D13" s="1046" t="s">
        <v>237</v>
      </c>
      <c r="E13" s="1142">
        <v>25</v>
      </c>
      <c r="F13" s="1047"/>
      <c r="G13" s="1047"/>
      <c r="H13" s="1047"/>
      <c r="I13" s="1055">
        <f t="shared" si="0"/>
        <v>0</v>
      </c>
      <c r="J13" s="1055">
        <f t="shared" si="1"/>
        <v>0</v>
      </c>
    </row>
    <row r="14" spans="2:10" ht="15.6">
      <c r="B14" s="1045">
        <v>11</v>
      </c>
      <c r="C14" s="1143" t="s">
        <v>6766</v>
      </c>
      <c r="D14" s="1046" t="s">
        <v>237</v>
      </c>
      <c r="E14" s="1143">
        <v>85</v>
      </c>
      <c r="F14" s="1047"/>
      <c r="G14" s="1047"/>
      <c r="H14" s="1047"/>
      <c r="I14" s="1055">
        <f t="shared" si="0"/>
        <v>0</v>
      </c>
      <c r="J14" s="1055">
        <f t="shared" si="1"/>
        <v>0</v>
      </c>
    </row>
    <row r="15" spans="2:10" ht="15.6">
      <c r="B15" s="1045">
        <v>12</v>
      </c>
      <c r="C15" s="1143" t="s">
        <v>6767</v>
      </c>
      <c r="D15" s="1046" t="s">
        <v>237</v>
      </c>
      <c r="E15" s="1143">
        <v>197</v>
      </c>
      <c r="F15" s="1047"/>
      <c r="G15" s="1047"/>
      <c r="H15" s="1047"/>
      <c r="I15" s="1055">
        <f t="shared" si="0"/>
        <v>0</v>
      </c>
      <c r="J15" s="1055">
        <f t="shared" si="1"/>
        <v>0</v>
      </c>
    </row>
    <row r="16" spans="2:10" ht="15.6">
      <c r="B16" s="1045">
        <v>13</v>
      </c>
      <c r="C16" s="1144" t="s">
        <v>4808</v>
      </c>
      <c r="D16" s="1046" t="s">
        <v>237</v>
      </c>
      <c r="E16" s="1145">
        <v>1.5</v>
      </c>
      <c r="F16" s="1047"/>
      <c r="G16" s="1047"/>
      <c r="H16" s="1047"/>
      <c r="I16" s="1055">
        <f t="shared" si="0"/>
        <v>0</v>
      </c>
      <c r="J16" s="1055">
        <f t="shared" si="1"/>
        <v>0</v>
      </c>
    </row>
    <row r="17" spans="2:10" ht="15.6">
      <c r="B17" s="1045">
        <v>14</v>
      </c>
      <c r="C17" s="1143" t="s">
        <v>2335</v>
      </c>
      <c r="D17" s="1046" t="s">
        <v>237</v>
      </c>
      <c r="E17" s="1143">
        <v>365</v>
      </c>
      <c r="F17" s="1047"/>
      <c r="G17" s="1047"/>
      <c r="H17" s="1047"/>
      <c r="I17" s="1055">
        <f t="shared" si="0"/>
        <v>0</v>
      </c>
      <c r="J17" s="1055">
        <f t="shared" si="1"/>
        <v>0</v>
      </c>
    </row>
    <row r="18" spans="2:10" ht="20.399999999999999">
      <c r="B18" s="1673" t="s">
        <v>19</v>
      </c>
      <c r="C18" s="1673"/>
      <c r="D18" s="1052" t="s">
        <v>6978</v>
      </c>
      <c r="E18" s="1147">
        <f>SUM(E4:E17)</f>
        <v>52288.664000000004</v>
      </c>
      <c r="F18" s="1053"/>
      <c r="G18" s="1053"/>
      <c r="H18" s="1053"/>
      <c r="I18" s="1056"/>
      <c r="J18" s="1057">
        <f>SUM(J4:J17)</f>
        <v>0</v>
      </c>
    </row>
    <row r="19" spans="2:10" ht="15.6">
      <c r="B19" s="1045">
        <v>11</v>
      </c>
      <c r="C19" s="1061" t="s">
        <v>1719</v>
      </c>
      <c r="D19" s="1046" t="s">
        <v>237</v>
      </c>
      <c r="E19" s="1153">
        <v>15412.474999999999</v>
      </c>
      <c r="F19" s="1048"/>
      <c r="G19" s="1048"/>
      <c r="H19" s="1048"/>
      <c r="I19" s="1055">
        <f t="shared" ref="I19:I20" si="2">+F19+H19</f>
        <v>0</v>
      </c>
      <c r="J19" s="1055">
        <f>+I19*E19</f>
        <v>0</v>
      </c>
    </row>
    <row r="20" spans="2:10" ht="15.6">
      <c r="B20" s="1045">
        <v>12</v>
      </c>
      <c r="C20" s="1061" t="s">
        <v>1718</v>
      </c>
      <c r="D20" s="1046" t="s">
        <v>237</v>
      </c>
      <c r="E20" s="1153">
        <v>115126.66999999997</v>
      </c>
      <c r="F20" s="1048"/>
      <c r="G20" s="1048"/>
      <c r="H20" s="1048"/>
      <c r="I20" s="1055">
        <f t="shared" si="2"/>
        <v>0</v>
      </c>
      <c r="J20" s="1055">
        <f>+I20*E20</f>
        <v>0</v>
      </c>
    </row>
    <row r="21" spans="2:10" ht="20.399999999999999">
      <c r="B21" s="1670" t="s">
        <v>19</v>
      </c>
      <c r="C21" s="1671"/>
      <c r="D21" s="1672"/>
      <c r="E21" s="1148">
        <f>SUM(E19:E20)</f>
        <v>130539.14499999996</v>
      </c>
      <c r="F21" s="1054"/>
      <c r="G21" s="1054"/>
      <c r="H21" s="1054"/>
      <c r="I21" s="1058"/>
      <c r="J21" s="1059">
        <f>SUM(J19:J20)</f>
        <v>0</v>
      </c>
    </row>
  </sheetData>
  <mergeCells count="2">
    <mergeCell ref="B21:D21"/>
    <mergeCell ref="B18:C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784E95-1E88-44CF-890C-9C3C0E9F2A72}">
  <dimension ref="B1:AV79"/>
  <sheetViews>
    <sheetView zoomScale="70" zoomScaleNormal="70" workbookViewId="0">
      <pane xSplit="4" ySplit="2" topLeftCell="P8" activePane="bottomRight" state="frozen"/>
      <selection activeCell="W78" sqref="W78"/>
      <selection pane="topRight" activeCell="W78" sqref="W78"/>
      <selection pane="bottomLeft" activeCell="W78" sqref="W78"/>
      <selection pane="bottomRight" activeCell="W78" sqref="W78"/>
    </sheetView>
  </sheetViews>
  <sheetFormatPr baseColWidth="10" defaultRowHeight="14.4"/>
  <cols>
    <col min="1" max="1" width="1.77734375" customWidth="1"/>
    <col min="8" max="8" width="11.88671875" customWidth="1"/>
    <col min="23" max="23" width="14.88671875" customWidth="1"/>
    <col min="28" max="28" width="17.77734375" bestFit="1" customWidth="1"/>
    <col min="48" max="48" width="17.109375" bestFit="1" customWidth="1"/>
  </cols>
  <sheetData>
    <row r="1" spans="2:48" ht="14.4" customHeight="1">
      <c r="B1" s="1722" t="s">
        <v>6980</v>
      </c>
      <c r="C1" s="1723"/>
      <c r="D1" s="1723"/>
      <c r="E1" s="1723"/>
      <c r="F1" s="1723"/>
      <c r="G1" s="1723"/>
      <c r="H1" s="1723"/>
      <c r="I1" s="1723"/>
      <c r="J1" s="1723"/>
      <c r="K1" s="1723"/>
      <c r="L1" s="1723"/>
      <c r="M1" s="1723"/>
      <c r="N1" s="1723"/>
      <c r="O1" s="1723"/>
      <c r="P1" s="1723"/>
      <c r="Q1" s="1723"/>
      <c r="R1" s="1723"/>
      <c r="S1" s="1723"/>
      <c r="T1" s="1723"/>
      <c r="U1" s="1705" t="s">
        <v>2345</v>
      </c>
      <c r="V1" s="1705"/>
      <c r="W1" s="1705"/>
      <c r="X1" s="1705"/>
      <c r="Y1" s="1705"/>
      <c r="Z1" s="1705"/>
      <c r="AA1" s="1705"/>
      <c r="AB1" s="1705"/>
      <c r="AC1" s="1705"/>
      <c r="AD1" s="1705"/>
      <c r="AE1" s="1705"/>
      <c r="AF1" s="1705"/>
      <c r="AG1" s="1705"/>
      <c r="AH1" s="1705"/>
      <c r="AI1" s="1705"/>
      <c r="AJ1" s="1705"/>
      <c r="AK1" s="1705"/>
      <c r="AL1" s="1705"/>
      <c r="AM1" s="1705"/>
      <c r="AN1" s="1707" t="s">
        <v>3373</v>
      </c>
      <c r="AO1" s="1707"/>
      <c r="AP1" s="1707"/>
      <c r="AQ1" s="1707"/>
      <c r="AR1" s="1120"/>
      <c r="AS1" s="1709" t="s">
        <v>6778</v>
      </c>
      <c r="AT1" s="1709"/>
      <c r="AU1" s="1709"/>
      <c r="AV1" s="1707" t="s">
        <v>24</v>
      </c>
    </row>
    <row r="2" spans="2:48" ht="16.8" customHeight="1">
      <c r="B2" s="1720">
        <v>2023</v>
      </c>
      <c r="C2" s="1721"/>
      <c r="D2" s="1721"/>
      <c r="E2" s="1721"/>
      <c r="F2" s="1721"/>
      <c r="G2" s="1721"/>
      <c r="H2" s="1719">
        <v>2025</v>
      </c>
      <c r="I2" s="1719"/>
      <c r="J2" s="1719"/>
      <c r="K2" s="1719"/>
      <c r="L2" s="1719"/>
      <c r="M2" s="1719"/>
      <c r="N2" s="1719"/>
      <c r="O2" s="1719"/>
      <c r="P2" s="1719"/>
      <c r="Q2" s="1719"/>
      <c r="R2" s="1719"/>
      <c r="S2" s="1719"/>
      <c r="T2" s="1719"/>
      <c r="U2" s="1706"/>
      <c r="V2" s="1706"/>
      <c r="W2" s="1706"/>
      <c r="X2" s="1706"/>
      <c r="Y2" s="1706"/>
      <c r="Z2" s="1706"/>
      <c r="AA2" s="1706"/>
      <c r="AB2" s="1706"/>
      <c r="AC2" s="1706"/>
      <c r="AD2" s="1706"/>
      <c r="AE2" s="1706"/>
      <c r="AF2" s="1706"/>
      <c r="AG2" s="1706"/>
      <c r="AH2" s="1706"/>
      <c r="AI2" s="1706"/>
      <c r="AJ2" s="1706"/>
      <c r="AK2" s="1706"/>
      <c r="AL2" s="1706"/>
      <c r="AM2" s="1706"/>
      <c r="AN2" s="1708"/>
      <c r="AO2" s="1708"/>
      <c r="AP2" s="1708"/>
      <c r="AQ2" s="1708"/>
      <c r="AR2" s="1121"/>
      <c r="AS2" s="1710"/>
      <c r="AT2" s="1710"/>
      <c r="AU2" s="1710"/>
      <c r="AV2" s="1711"/>
    </row>
    <row r="3" spans="2:48">
      <c r="B3" s="1725" t="s">
        <v>2337</v>
      </c>
      <c r="C3" s="1725"/>
      <c r="D3" s="1725"/>
      <c r="E3" s="1063" t="s">
        <v>1821</v>
      </c>
      <c r="F3" s="1063" t="s">
        <v>2338</v>
      </c>
      <c r="G3" s="1063" t="s">
        <v>3974</v>
      </c>
      <c r="H3" s="1103" t="s">
        <v>4809</v>
      </c>
      <c r="I3" s="1103" t="s">
        <v>4810</v>
      </c>
      <c r="J3" s="1103" t="s">
        <v>4617</v>
      </c>
      <c r="K3" s="1103" t="s">
        <v>4014</v>
      </c>
      <c r="L3" s="1103" t="s">
        <v>4811</v>
      </c>
      <c r="M3" s="1103" t="s">
        <v>3974</v>
      </c>
      <c r="N3" s="1103" t="s">
        <v>4038</v>
      </c>
      <c r="O3" s="1103" t="s">
        <v>4253</v>
      </c>
      <c r="P3" s="1103" t="s">
        <v>4047</v>
      </c>
      <c r="Q3" s="1103" t="s">
        <v>4453</v>
      </c>
      <c r="R3" s="1103" t="s">
        <v>4062</v>
      </c>
      <c r="S3" s="1103" t="s">
        <v>4121</v>
      </c>
      <c r="T3" s="1103" t="s">
        <v>4812</v>
      </c>
      <c r="U3" s="1104" t="s">
        <v>2228</v>
      </c>
      <c r="V3" s="1104" t="s">
        <v>2221</v>
      </c>
      <c r="W3" s="1104" t="s">
        <v>2240</v>
      </c>
      <c r="X3" s="1104" t="s">
        <v>2256</v>
      </c>
      <c r="Y3" s="1104" t="s">
        <v>2220</v>
      </c>
      <c r="Z3" s="1104" t="s">
        <v>2222</v>
      </c>
      <c r="AA3" s="1104" t="s">
        <v>2219</v>
      </c>
      <c r="AB3" s="1104" t="s">
        <v>2227</v>
      </c>
      <c r="AC3" s="1105" t="s">
        <v>2223</v>
      </c>
      <c r="AD3" s="1105" t="s">
        <v>2224</v>
      </c>
      <c r="AE3" s="1104" t="s">
        <v>2225</v>
      </c>
      <c r="AF3" s="1104" t="s">
        <v>2226</v>
      </c>
      <c r="AG3" s="1105" t="s">
        <v>2517</v>
      </c>
      <c r="AH3" s="1105" t="s">
        <v>5640</v>
      </c>
      <c r="AI3" s="1105" t="s">
        <v>5641</v>
      </c>
      <c r="AJ3" s="1105" t="s">
        <v>2352</v>
      </c>
      <c r="AK3" s="1105" t="s">
        <v>2505</v>
      </c>
      <c r="AL3" s="1105" t="s">
        <v>5231</v>
      </c>
      <c r="AM3" s="1105" t="s">
        <v>5642</v>
      </c>
      <c r="AN3" s="1106" t="s">
        <v>1730</v>
      </c>
      <c r="AO3" s="1106" t="s">
        <v>3624</v>
      </c>
      <c r="AP3" s="1106" t="s">
        <v>3871</v>
      </c>
      <c r="AQ3" s="1106" t="s">
        <v>1731</v>
      </c>
      <c r="AR3" s="1090" t="s">
        <v>2255</v>
      </c>
      <c r="AS3" s="1090" t="s">
        <v>2254</v>
      </c>
      <c r="AT3" s="1090" t="s">
        <v>1708</v>
      </c>
      <c r="AU3" s="1107" t="s">
        <v>2218</v>
      </c>
      <c r="AV3" s="1708"/>
    </row>
    <row r="4" spans="2:48" ht="18">
      <c r="B4" s="1715" t="s">
        <v>1709</v>
      </c>
      <c r="C4" s="1715"/>
      <c r="D4" s="1715"/>
      <c r="E4" s="1108">
        <v>797</v>
      </c>
      <c r="F4" s="1109">
        <v>39.075000000000003</v>
      </c>
      <c r="G4" s="1108">
        <v>60</v>
      </c>
      <c r="H4" s="1110">
        <v>75.399999999999991</v>
      </c>
      <c r="I4" s="1111" t="s">
        <v>3975</v>
      </c>
      <c r="J4" s="1111" t="s">
        <v>3975</v>
      </c>
      <c r="K4" s="1110">
        <v>51.599999999999987</v>
      </c>
      <c r="L4" s="1110">
        <v>156</v>
      </c>
      <c r="M4" s="1110">
        <v>24</v>
      </c>
      <c r="N4" s="1111" t="s">
        <v>3975</v>
      </c>
      <c r="O4" s="1110">
        <v>290</v>
      </c>
      <c r="P4" s="1110">
        <v>37</v>
      </c>
      <c r="Q4" s="1111" t="s">
        <v>3975</v>
      </c>
      <c r="R4" s="1110">
        <v>40</v>
      </c>
      <c r="S4" s="1110">
        <v>25</v>
      </c>
      <c r="T4" s="1110">
        <v>16</v>
      </c>
      <c r="U4" s="1100">
        <v>144</v>
      </c>
      <c r="V4" s="1101"/>
      <c r="W4" s="1100">
        <v>33.1</v>
      </c>
      <c r="X4" s="1101"/>
      <c r="Y4" s="1101"/>
      <c r="Z4" s="1100">
        <v>209</v>
      </c>
      <c r="AA4" s="1100">
        <v>46</v>
      </c>
      <c r="AB4" s="1100">
        <v>329.1</v>
      </c>
      <c r="AC4" s="1100">
        <v>787.9</v>
      </c>
      <c r="AD4" s="1112">
        <v>163.4</v>
      </c>
      <c r="AE4" s="1101"/>
      <c r="AF4" s="1100">
        <v>48.6</v>
      </c>
      <c r="AG4" s="1101"/>
      <c r="AH4" s="1101"/>
      <c r="AI4" s="1100">
        <v>60</v>
      </c>
      <c r="AJ4" s="1100">
        <v>56</v>
      </c>
      <c r="AK4" s="1100">
        <v>5</v>
      </c>
      <c r="AL4" s="1100">
        <v>50.2</v>
      </c>
      <c r="AM4" s="1100">
        <v>107</v>
      </c>
      <c r="AN4" s="1100">
        <v>3271.4000000000024</v>
      </c>
      <c r="AO4" s="1100">
        <v>1691.2</v>
      </c>
      <c r="AP4" s="1100">
        <v>582.1</v>
      </c>
      <c r="AQ4" s="1100">
        <v>42</v>
      </c>
      <c r="AR4" s="1113">
        <v>402</v>
      </c>
      <c r="AS4" s="1114">
        <v>955</v>
      </c>
      <c r="AT4" s="1113">
        <v>11</v>
      </c>
      <c r="AU4" s="1113">
        <v>99</v>
      </c>
      <c r="AV4" s="1135">
        <f t="shared" ref="AV4:AV17" si="0">SUM(E4:AU4)</f>
        <v>10704.075000000003</v>
      </c>
    </row>
    <row r="5" spans="2:48" ht="18">
      <c r="B5" s="1715" t="s">
        <v>1710</v>
      </c>
      <c r="C5" s="1715"/>
      <c r="D5" s="1715"/>
      <c r="E5" s="1108">
        <v>70</v>
      </c>
      <c r="F5" s="1108" t="s">
        <v>3975</v>
      </c>
      <c r="G5" s="1108">
        <v>31</v>
      </c>
      <c r="H5" s="1111" t="s">
        <v>3975</v>
      </c>
      <c r="I5" s="1111" t="s">
        <v>3975</v>
      </c>
      <c r="J5" s="1111" t="s">
        <v>3975</v>
      </c>
      <c r="K5" s="1110">
        <v>70.999999999999986</v>
      </c>
      <c r="L5" s="1110">
        <v>9</v>
      </c>
      <c r="M5" s="1110">
        <v>85</v>
      </c>
      <c r="N5" s="1111" t="s">
        <v>3975</v>
      </c>
      <c r="O5" s="1111" t="s">
        <v>3975</v>
      </c>
      <c r="P5" s="1111" t="s">
        <v>3975</v>
      </c>
      <c r="Q5" s="1111" t="s">
        <v>3975</v>
      </c>
      <c r="R5" s="1111" t="s">
        <v>3975</v>
      </c>
      <c r="S5" s="1110">
        <v>38</v>
      </c>
      <c r="T5" s="1110">
        <v>34.1</v>
      </c>
      <c r="U5" s="1101"/>
      <c r="V5" s="1101"/>
      <c r="W5" s="1100">
        <v>178.1</v>
      </c>
      <c r="X5" s="1101"/>
      <c r="Y5" s="1101"/>
      <c r="Z5" s="1100">
        <v>3</v>
      </c>
      <c r="AA5" s="1101"/>
      <c r="AB5" s="1100">
        <v>4</v>
      </c>
      <c r="AC5" s="1101"/>
      <c r="AD5" s="1115"/>
      <c r="AE5" s="1100">
        <v>5</v>
      </c>
      <c r="AF5" s="1101"/>
      <c r="AG5" s="1101"/>
      <c r="AH5" s="1101"/>
      <c r="AI5" s="1101"/>
      <c r="AJ5" s="1101"/>
      <c r="AK5" s="1101"/>
      <c r="AL5" s="1110">
        <v>3.1</v>
      </c>
      <c r="AM5" s="1101"/>
      <c r="AN5" s="1101"/>
      <c r="AO5" s="1100">
        <v>5215.340000000002</v>
      </c>
      <c r="AP5" s="1101"/>
      <c r="AQ5" s="1101"/>
      <c r="AR5" s="1116"/>
      <c r="AS5" s="1116"/>
      <c r="AT5" s="1116"/>
      <c r="AU5" s="1116"/>
      <c r="AV5" s="1135">
        <f t="shared" si="0"/>
        <v>5746.6400000000021</v>
      </c>
    </row>
    <row r="6" spans="2:48" ht="18">
      <c r="B6" s="1715" t="s">
        <v>1711</v>
      </c>
      <c r="C6" s="1715"/>
      <c r="D6" s="1715"/>
      <c r="E6" s="1108">
        <v>80</v>
      </c>
      <c r="F6" s="1108">
        <v>240</v>
      </c>
      <c r="G6" s="1108">
        <v>40</v>
      </c>
      <c r="H6" s="1110">
        <v>150</v>
      </c>
      <c r="I6" s="1111" t="s">
        <v>3975</v>
      </c>
      <c r="J6" s="1111" t="s">
        <v>3975</v>
      </c>
      <c r="K6" s="1111" t="s">
        <v>3975</v>
      </c>
      <c r="L6" s="1110">
        <v>87</v>
      </c>
      <c r="M6" s="1110">
        <v>268</v>
      </c>
      <c r="N6" s="1111" t="s">
        <v>3975</v>
      </c>
      <c r="O6" s="1111" t="s">
        <v>3975</v>
      </c>
      <c r="P6" s="1111" t="s">
        <v>3975</v>
      </c>
      <c r="Q6" s="1110">
        <v>294</v>
      </c>
      <c r="R6" s="1110">
        <v>8</v>
      </c>
      <c r="S6" s="1110">
        <v>5</v>
      </c>
      <c r="T6" s="1111" t="s">
        <v>3975</v>
      </c>
      <c r="U6" s="1101"/>
      <c r="V6" s="1101"/>
      <c r="W6" s="1101"/>
      <c r="X6" s="1101"/>
      <c r="Y6" s="1101"/>
      <c r="Z6" s="1101"/>
      <c r="AA6" s="1100">
        <v>427.8</v>
      </c>
      <c r="AB6" s="1101"/>
      <c r="AC6" s="1112">
        <v>48</v>
      </c>
      <c r="AD6" s="1101"/>
      <c r="AE6" s="1100">
        <v>306.2</v>
      </c>
      <c r="AF6" s="1101"/>
      <c r="AG6" s="1101"/>
      <c r="AH6" s="1101"/>
      <c r="AI6" s="1101"/>
      <c r="AJ6" s="1101"/>
      <c r="AK6" s="1101"/>
      <c r="AL6" s="1101"/>
      <c r="AM6" s="1116"/>
      <c r="AN6" s="1100">
        <v>156</v>
      </c>
      <c r="AO6" s="1100">
        <v>0.9</v>
      </c>
      <c r="AP6" s="1101"/>
      <c r="AQ6" s="1101"/>
      <c r="AR6" s="1113">
        <v>680</v>
      </c>
      <c r="AS6" s="1113">
        <v>0</v>
      </c>
      <c r="AT6" s="1113">
        <v>22</v>
      </c>
      <c r="AU6" s="1113">
        <v>0</v>
      </c>
      <c r="AV6" s="1135">
        <f t="shared" si="0"/>
        <v>2812.9</v>
      </c>
    </row>
    <row r="7" spans="2:48" ht="18">
      <c r="B7" s="1715" t="s">
        <v>1737</v>
      </c>
      <c r="C7" s="1715"/>
      <c r="D7" s="1715"/>
      <c r="E7" s="1108">
        <v>1869</v>
      </c>
      <c r="F7" s="1108">
        <v>53.15</v>
      </c>
      <c r="G7" s="1108">
        <v>75</v>
      </c>
      <c r="H7" s="1110">
        <v>32.550000000000004</v>
      </c>
      <c r="I7" s="1111" t="s">
        <v>3975</v>
      </c>
      <c r="J7" s="1111" t="s">
        <v>3975</v>
      </c>
      <c r="K7" s="1110">
        <v>50.499999999999993</v>
      </c>
      <c r="L7" s="1110">
        <v>32.5</v>
      </c>
      <c r="M7" s="1110">
        <v>30</v>
      </c>
      <c r="N7" s="1110">
        <v>15.3</v>
      </c>
      <c r="O7" s="1111" t="s">
        <v>3975</v>
      </c>
      <c r="P7" s="1110">
        <v>131</v>
      </c>
      <c r="Q7" s="1111" t="s">
        <v>3975</v>
      </c>
      <c r="R7" s="1110">
        <v>396</v>
      </c>
      <c r="S7" s="1110">
        <v>374</v>
      </c>
      <c r="T7" s="1110">
        <v>2390.2999999999997</v>
      </c>
      <c r="U7" s="1101"/>
      <c r="V7" s="1115"/>
      <c r="W7" s="1100">
        <v>33.299999999999997</v>
      </c>
      <c r="X7" s="1101"/>
      <c r="Y7" s="1101"/>
      <c r="Z7" s="1101"/>
      <c r="AA7" s="1101"/>
      <c r="AB7" s="1100">
        <v>44</v>
      </c>
      <c r="AC7" s="1101"/>
      <c r="AD7" s="1112">
        <v>254.2</v>
      </c>
      <c r="AE7" s="1101"/>
      <c r="AF7" s="1100">
        <v>16.3</v>
      </c>
      <c r="AG7" s="1101"/>
      <c r="AH7" s="1101"/>
      <c r="AI7" s="1100">
        <v>84</v>
      </c>
      <c r="AJ7" s="1101"/>
      <c r="AK7" s="1101"/>
      <c r="AL7" s="1100">
        <v>60.2</v>
      </c>
      <c r="AM7" s="1100">
        <v>15</v>
      </c>
      <c r="AN7" s="1100">
        <v>2173.8190000000004</v>
      </c>
      <c r="AO7" s="1100">
        <v>547.29999999999995</v>
      </c>
      <c r="AP7" s="1100">
        <v>60</v>
      </c>
      <c r="AQ7" s="1100">
        <v>184.64</v>
      </c>
      <c r="AR7" s="1116"/>
      <c r="AS7" s="1116"/>
      <c r="AT7" s="1116"/>
      <c r="AU7" s="1116"/>
      <c r="AV7" s="1135">
        <f t="shared" si="0"/>
        <v>8922.0589999999993</v>
      </c>
    </row>
    <row r="8" spans="2:48" ht="18">
      <c r="B8" s="1715" t="s">
        <v>6979</v>
      </c>
      <c r="C8" s="1715"/>
      <c r="D8" s="1715"/>
      <c r="E8" s="1108"/>
      <c r="F8" s="1108"/>
      <c r="G8" s="1108"/>
      <c r="H8" s="1110"/>
      <c r="I8" s="1111"/>
      <c r="J8" s="1111"/>
      <c r="K8" s="1110"/>
      <c r="L8" s="1110"/>
      <c r="M8" s="1110"/>
      <c r="N8" s="1110"/>
      <c r="O8" s="1111"/>
      <c r="P8" s="1110"/>
      <c r="Q8" s="1111"/>
      <c r="R8" s="1110"/>
      <c r="S8" s="1110"/>
      <c r="T8" s="1110"/>
      <c r="U8" s="1101"/>
      <c r="V8" s="1115"/>
      <c r="W8" s="1100">
        <v>34</v>
      </c>
      <c r="X8" s="1101"/>
      <c r="Y8" s="1101"/>
      <c r="Z8" s="1101"/>
      <c r="AA8" s="1101"/>
      <c r="AB8" s="1101"/>
      <c r="AC8" s="1101"/>
      <c r="AD8" s="1115"/>
      <c r="AE8" s="1116"/>
      <c r="AF8" s="1116"/>
      <c r="AG8" s="1116"/>
      <c r="AH8" s="1116"/>
      <c r="AI8" s="1116"/>
      <c r="AJ8" s="1116"/>
      <c r="AK8" s="1116"/>
      <c r="AL8" s="1116"/>
      <c r="AM8" s="1116"/>
      <c r="AN8" s="1116"/>
      <c r="AO8" s="1116"/>
      <c r="AP8" s="1116"/>
      <c r="AQ8" s="1116"/>
      <c r="AR8" s="1113">
        <v>475</v>
      </c>
      <c r="AS8" s="1113">
        <v>350</v>
      </c>
      <c r="AT8" s="1113">
        <v>49</v>
      </c>
      <c r="AU8" s="1113">
        <v>68</v>
      </c>
      <c r="AV8" s="1135">
        <f t="shared" si="0"/>
        <v>976</v>
      </c>
    </row>
    <row r="9" spans="2:48" ht="18">
      <c r="B9" s="1715" t="s">
        <v>1707</v>
      </c>
      <c r="C9" s="1715"/>
      <c r="D9" s="1715"/>
      <c r="E9" s="1108">
        <v>218</v>
      </c>
      <c r="F9" s="1108">
        <v>48</v>
      </c>
      <c r="G9" s="1108">
        <v>92</v>
      </c>
      <c r="H9" s="1110">
        <v>69.399999999999991</v>
      </c>
      <c r="I9" s="1111" t="s">
        <v>3975</v>
      </c>
      <c r="J9" s="1111" t="s">
        <v>3975</v>
      </c>
      <c r="K9" s="1110">
        <v>601</v>
      </c>
      <c r="L9" s="1110">
        <v>24</v>
      </c>
      <c r="M9" s="1110">
        <v>88</v>
      </c>
      <c r="N9" s="1111" t="s">
        <v>3975</v>
      </c>
      <c r="O9" s="1110">
        <v>52</v>
      </c>
      <c r="P9" s="1110">
        <v>5</v>
      </c>
      <c r="Q9" s="1110">
        <v>30</v>
      </c>
      <c r="R9" s="1110">
        <v>10</v>
      </c>
      <c r="S9" s="1111" t="s">
        <v>3975</v>
      </c>
      <c r="T9" s="1110">
        <v>15</v>
      </c>
      <c r="U9" s="1101"/>
      <c r="V9" s="1100">
        <v>24</v>
      </c>
      <c r="W9" s="1100">
        <v>113</v>
      </c>
      <c r="X9" s="1100">
        <v>480</v>
      </c>
      <c r="Y9" s="1100">
        <v>346.3</v>
      </c>
      <c r="Z9" s="1100">
        <v>20</v>
      </c>
      <c r="AA9" s="1100">
        <v>31.4</v>
      </c>
      <c r="AB9" s="1100">
        <v>464</v>
      </c>
      <c r="AC9" s="1100">
        <v>1890</v>
      </c>
      <c r="AD9" s="1112">
        <v>226.2</v>
      </c>
      <c r="AE9" s="1100">
        <v>16</v>
      </c>
      <c r="AF9" s="1100">
        <v>417</v>
      </c>
      <c r="AG9" s="1100">
        <v>20</v>
      </c>
      <c r="AH9" s="1100">
        <v>197.6</v>
      </c>
      <c r="AI9" s="1100">
        <v>10</v>
      </c>
      <c r="AJ9" s="1100">
        <v>34.5</v>
      </c>
      <c r="AK9" s="1100">
        <v>13</v>
      </c>
      <c r="AL9" s="1100">
        <v>20.100000000000001</v>
      </c>
      <c r="AM9" s="1100">
        <v>7</v>
      </c>
      <c r="AN9" s="1100">
        <v>460</v>
      </c>
      <c r="AO9" s="1100">
        <v>1052.4899999999993</v>
      </c>
      <c r="AP9" s="1102"/>
      <c r="AQ9" s="1100">
        <v>100</v>
      </c>
      <c r="AR9" s="1113">
        <v>30</v>
      </c>
      <c r="AS9" s="1113">
        <v>490</v>
      </c>
      <c r="AT9" s="1113">
        <v>9</v>
      </c>
      <c r="AU9" s="1113">
        <v>312</v>
      </c>
      <c r="AV9" s="1135">
        <f t="shared" si="0"/>
        <v>8035.99</v>
      </c>
    </row>
    <row r="10" spans="2:48" ht="18">
      <c r="B10" s="1715" t="s">
        <v>2340</v>
      </c>
      <c r="C10" s="1715"/>
      <c r="D10" s="1715"/>
      <c r="E10" s="1108">
        <v>621</v>
      </c>
      <c r="F10" s="1108" t="s">
        <v>3975</v>
      </c>
      <c r="G10" s="1108">
        <v>36</v>
      </c>
      <c r="H10" s="1111" t="s">
        <v>3975</v>
      </c>
      <c r="I10" s="1111" t="s">
        <v>3975</v>
      </c>
      <c r="J10" s="1111" t="s">
        <v>3975</v>
      </c>
      <c r="K10" s="1110">
        <v>228</v>
      </c>
      <c r="L10" s="1111" t="s">
        <v>3975</v>
      </c>
      <c r="M10" s="1111" t="s">
        <v>3975</v>
      </c>
      <c r="N10" s="1111" t="s">
        <v>3975</v>
      </c>
      <c r="O10" s="1111" t="s">
        <v>3975</v>
      </c>
      <c r="P10" s="1111" t="s">
        <v>3975</v>
      </c>
      <c r="Q10" s="1110">
        <v>320</v>
      </c>
      <c r="R10" s="1111" t="s">
        <v>3975</v>
      </c>
      <c r="S10" s="1111" t="s">
        <v>3975</v>
      </c>
      <c r="T10" s="1111" t="s">
        <v>3975</v>
      </c>
      <c r="U10" s="1116"/>
      <c r="V10" s="1116"/>
      <c r="W10" s="1116"/>
      <c r="X10" s="1116"/>
      <c r="Y10" s="1116"/>
      <c r="Z10" s="1116"/>
      <c r="AA10" s="1116"/>
      <c r="AB10" s="1116"/>
      <c r="AC10" s="1116"/>
      <c r="AD10" s="1116"/>
      <c r="AE10" s="1116"/>
      <c r="AF10" s="1116"/>
      <c r="AG10" s="1116"/>
      <c r="AH10" s="1116"/>
      <c r="AI10" s="1116"/>
      <c r="AJ10" s="1116"/>
      <c r="AK10" s="1116"/>
      <c r="AL10" s="1116"/>
      <c r="AM10" s="1116"/>
      <c r="AN10" s="1116"/>
      <c r="AO10" s="1116"/>
      <c r="AP10" s="1116"/>
      <c r="AQ10" s="1116"/>
      <c r="AR10" s="1116"/>
      <c r="AS10" s="1116"/>
      <c r="AT10" s="1116"/>
      <c r="AU10" s="1116"/>
      <c r="AV10" s="1135">
        <f t="shared" si="0"/>
        <v>1205</v>
      </c>
    </row>
    <row r="11" spans="2:48" ht="18">
      <c r="B11" s="1726" t="s">
        <v>2341</v>
      </c>
      <c r="C11" s="1726"/>
      <c r="D11" s="1726"/>
      <c r="E11" s="1108"/>
      <c r="F11" s="1108"/>
      <c r="G11" s="1108"/>
      <c r="H11" s="1117">
        <v>0</v>
      </c>
      <c r="I11" s="1110">
        <v>6</v>
      </c>
      <c r="J11" s="1110">
        <v>72</v>
      </c>
      <c r="K11" s="1111" t="s">
        <v>3975</v>
      </c>
      <c r="L11" s="1110">
        <v>64</v>
      </c>
      <c r="M11" s="1110">
        <v>139</v>
      </c>
      <c r="N11" s="1111" t="s">
        <v>3975</v>
      </c>
      <c r="O11" s="1110">
        <v>8</v>
      </c>
      <c r="P11" s="1110">
        <v>34</v>
      </c>
      <c r="Q11" s="1110">
        <v>103</v>
      </c>
      <c r="R11" s="1110">
        <v>12</v>
      </c>
      <c r="S11" s="1111" t="s">
        <v>3975</v>
      </c>
      <c r="T11" s="1110">
        <v>76</v>
      </c>
      <c r="U11" s="1100">
        <v>935</v>
      </c>
      <c r="V11" s="1100">
        <v>2492</v>
      </c>
      <c r="W11" s="1100">
        <v>931</v>
      </c>
      <c r="X11" s="1100">
        <v>631.1</v>
      </c>
      <c r="Y11" s="1100">
        <v>2332</v>
      </c>
      <c r="Z11" s="1100">
        <v>82.5</v>
      </c>
      <c r="AA11" s="1100">
        <v>37.1</v>
      </c>
      <c r="AB11" s="1100">
        <v>72.7</v>
      </c>
      <c r="AC11" s="1112">
        <v>245.6</v>
      </c>
      <c r="AD11" s="1100">
        <v>275</v>
      </c>
      <c r="AE11" s="1100">
        <v>31.8</v>
      </c>
      <c r="AF11" s="1100">
        <v>194</v>
      </c>
      <c r="AG11" s="1101"/>
      <c r="AH11" s="1100">
        <v>60</v>
      </c>
      <c r="AI11" s="1100">
        <v>81</v>
      </c>
      <c r="AJ11" s="1100">
        <v>189</v>
      </c>
      <c r="AK11" s="1101"/>
      <c r="AL11" s="1100">
        <v>211</v>
      </c>
      <c r="AM11" s="1116"/>
      <c r="AN11" s="1100">
        <v>413.6999999999997</v>
      </c>
      <c r="AO11" s="1100">
        <v>58.199999999999996</v>
      </c>
      <c r="AP11" s="1100">
        <v>280.2</v>
      </c>
      <c r="AQ11" s="1100">
        <v>232.80000000000004</v>
      </c>
      <c r="AR11" s="1113">
        <v>95</v>
      </c>
      <c r="AS11" s="1113">
        <v>0</v>
      </c>
      <c r="AT11" s="1113">
        <v>214</v>
      </c>
      <c r="AU11" s="1113">
        <v>2485</v>
      </c>
      <c r="AV11" s="1135">
        <f t="shared" si="0"/>
        <v>13093.699999999999</v>
      </c>
    </row>
    <row r="12" spans="2:48" ht="14.4" customHeight="1">
      <c r="B12" s="1716" t="s">
        <v>1713</v>
      </c>
      <c r="C12" s="1716"/>
      <c r="D12" s="1716"/>
      <c r="E12" s="1108"/>
      <c r="F12" s="1108"/>
      <c r="G12" s="1108"/>
      <c r="H12" s="1117"/>
      <c r="I12" s="1110"/>
      <c r="J12" s="1110"/>
      <c r="K12" s="1111"/>
      <c r="L12" s="1110"/>
      <c r="M12" s="1110"/>
      <c r="N12" s="1111"/>
      <c r="O12" s="1110"/>
      <c r="P12" s="1110"/>
      <c r="Q12" s="1110"/>
      <c r="R12" s="1110"/>
      <c r="S12" s="1111"/>
      <c r="T12" s="1110"/>
      <c r="U12" s="1101"/>
      <c r="V12" s="1101"/>
      <c r="W12" s="1101"/>
      <c r="X12" s="1100">
        <v>15</v>
      </c>
      <c r="Y12" s="1101"/>
      <c r="Z12" s="1101"/>
      <c r="AA12" s="1101"/>
      <c r="AB12" s="1101"/>
      <c r="AC12" s="1100">
        <v>26.2</v>
      </c>
      <c r="AD12" s="1115"/>
      <c r="AE12" s="1101"/>
      <c r="AF12" s="1101"/>
      <c r="AG12" s="1101"/>
      <c r="AH12" s="1101"/>
      <c r="AI12" s="1101"/>
      <c r="AJ12" s="1101"/>
      <c r="AK12" s="1101"/>
      <c r="AL12" s="1101"/>
      <c r="AM12" s="1101"/>
      <c r="AN12" s="1101"/>
      <c r="AO12" s="1101"/>
      <c r="AP12" s="1118"/>
      <c r="AQ12" s="1100">
        <v>77.599999999999994</v>
      </c>
      <c r="AR12" s="1116"/>
      <c r="AS12" s="1116"/>
      <c r="AT12" s="1116"/>
      <c r="AU12" s="1116"/>
      <c r="AV12" s="1135">
        <f t="shared" si="0"/>
        <v>118.8</v>
      </c>
    </row>
    <row r="13" spans="2:48" ht="14.4" customHeight="1">
      <c r="B13" s="1728" t="s">
        <v>3970</v>
      </c>
      <c r="C13" s="1728"/>
      <c r="D13" s="1728"/>
      <c r="E13" s="1108"/>
      <c r="F13" s="1108"/>
      <c r="G13" s="1108"/>
      <c r="H13" s="1117"/>
      <c r="I13" s="1110"/>
      <c r="J13" s="1110"/>
      <c r="K13" s="1111"/>
      <c r="L13" s="1110"/>
      <c r="M13" s="1110"/>
      <c r="N13" s="1111"/>
      <c r="O13" s="1110"/>
      <c r="P13" s="1110"/>
      <c r="Q13" s="1110"/>
      <c r="R13" s="1110"/>
      <c r="S13" s="1111"/>
      <c r="T13" s="1110"/>
      <c r="U13" s="1101"/>
      <c r="V13" s="1101"/>
      <c r="W13" s="1101"/>
      <c r="X13" s="1100"/>
      <c r="Y13" s="1101"/>
      <c r="Z13" s="1101"/>
      <c r="AA13" s="1101"/>
      <c r="AB13" s="1101"/>
      <c r="AC13" s="1100"/>
      <c r="AD13" s="1115"/>
      <c r="AE13" s="1101"/>
      <c r="AF13" s="1101"/>
      <c r="AG13" s="1101"/>
      <c r="AH13" s="1101"/>
      <c r="AI13" s="1101"/>
      <c r="AJ13" s="1101"/>
      <c r="AK13" s="1101"/>
      <c r="AL13" s="1101"/>
      <c r="AM13" s="1101"/>
      <c r="AN13" s="1101"/>
      <c r="AO13" s="1102"/>
      <c r="AP13" s="1100">
        <v>25</v>
      </c>
      <c r="AQ13" s="1101"/>
      <c r="AR13" s="1116"/>
      <c r="AS13" s="1116"/>
      <c r="AT13" s="1116"/>
      <c r="AU13" s="1116"/>
      <c r="AV13" s="1135">
        <f t="shared" si="0"/>
        <v>25</v>
      </c>
    </row>
    <row r="14" spans="2:48" ht="14.4" customHeight="1">
      <c r="B14" s="1689" t="s">
        <v>6766</v>
      </c>
      <c r="C14" s="1689"/>
      <c r="D14" s="1689"/>
      <c r="E14" s="1108"/>
      <c r="F14" s="1108"/>
      <c r="G14" s="1108"/>
      <c r="H14" s="1117"/>
      <c r="I14" s="1110"/>
      <c r="J14" s="1110"/>
      <c r="K14" s="1111"/>
      <c r="L14" s="1110"/>
      <c r="M14" s="1110"/>
      <c r="N14" s="1111"/>
      <c r="O14" s="1110"/>
      <c r="P14" s="1110"/>
      <c r="Q14" s="1110"/>
      <c r="R14" s="1110"/>
      <c r="S14" s="1111"/>
      <c r="T14" s="1110"/>
      <c r="U14" s="1101"/>
      <c r="V14" s="1101"/>
      <c r="W14" s="1101"/>
      <c r="X14" s="1100"/>
      <c r="Y14" s="1101"/>
      <c r="Z14" s="1101"/>
      <c r="AA14" s="1101"/>
      <c r="AB14" s="1101"/>
      <c r="AC14" s="1100"/>
      <c r="AD14" s="1115"/>
      <c r="AE14" s="1101"/>
      <c r="AF14" s="1101"/>
      <c r="AG14" s="1101"/>
      <c r="AH14" s="1101"/>
      <c r="AI14" s="1101"/>
      <c r="AJ14" s="1101"/>
      <c r="AK14" s="1101"/>
      <c r="AL14" s="1101"/>
      <c r="AM14" s="1101"/>
      <c r="AN14" s="1101"/>
      <c r="AO14" s="1102"/>
      <c r="AP14" s="1100"/>
      <c r="AQ14" s="1101"/>
      <c r="AR14" s="1113">
        <v>85</v>
      </c>
      <c r="AS14" s="1113">
        <v>0</v>
      </c>
      <c r="AT14" s="1113">
        <v>0</v>
      </c>
      <c r="AU14" s="1113">
        <v>0</v>
      </c>
      <c r="AV14" s="1135">
        <f t="shared" si="0"/>
        <v>85</v>
      </c>
    </row>
    <row r="15" spans="2:48" ht="14.4" customHeight="1">
      <c r="B15" s="1689" t="s">
        <v>6767</v>
      </c>
      <c r="C15" s="1689"/>
      <c r="D15" s="1689"/>
      <c r="E15" s="1108"/>
      <c r="F15" s="1108"/>
      <c r="G15" s="1108"/>
      <c r="H15" s="1117"/>
      <c r="I15" s="1110"/>
      <c r="J15" s="1110"/>
      <c r="K15" s="1111"/>
      <c r="L15" s="1110"/>
      <c r="M15" s="1110"/>
      <c r="N15" s="1111"/>
      <c r="O15" s="1110"/>
      <c r="P15" s="1110"/>
      <c r="Q15" s="1110"/>
      <c r="R15" s="1110"/>
      <c r="S15" s="1111"/>
      <c r="T15" s="1110"/>
      <c r="U15" s="1101"/>
      <c r="V15" s="1101"/>
      <c r="W15" s="1101"/>
      <c r="X15" s="1100"/>
      <c r="Y15" s="1101"/>
      <c r="Z15" s="1101"/>
      <c r="AA15" s="1101"/>
      <c r="AB15" s="1101"/>
      <c r="AC15" s="1100"/>
      <c r="AD15" s="1115"/>
      <c r="AE15" s="1101"/>
      <c r="AF15" s="1101"/>
      <c r="AG15" s="1101"/>
      <c r="AH15" s="1101"/>
      <c r="AI15" s="1101"/>
      <c r="AJ15" s="1101"/>
      <c r="AK15" s="1101"/>
      <c r="AL15" s="1101"/>
      <c r="AM15" s="1101"/>
      <c r="AN15" s="1101"/>
      <c r="AO15" s="1102"/>
      <c r="AP15" s="1100"/>
      <c r="AQ15" s="1101"/>
      <c r="AR15" s="1113">
        <v>34</v>
      </c>
      <c r="AS15" s="1113">
        <v>163</v>
      </c>
      <c r="AT15" s="1113">
        <v>0</v>
      </c>
      <c r="AU15" s="1113">
        <v>0</v>
      </c>
      <c r="AV15" s="1135">
        <f t="shared" si="0"/>
        <v>197</v>
      </c>
    </row>
    <row r="16" spans="2:48" ht="18">
      <c r="B16" s="1690" t="s">
        <v>4808</v>
      </c>
      <c r="C16" s="1691"/>
      <c r="D16" s="1692"/>
      <c r="E16" s="1108"/>
      <c r="F16" s="1108"/>
      <c r="G16" s="1108"/>
      <c r="H16" s="1111" t="s">
        <v>3975</v>
      </c>
      <c r="I16" s="1111" t="s">
        <v>3975</v>
      </c>
      <c r="J16" s="1111" t="s">
        <v>3975</v>
      </c>
      <c r="K16" s="1110">
        <v>1.5</v>
      </c>
      <c r="L16" s="1111" t="s">
        <v>3975</v>
      </c>
      <c r="M16" s="1111"/>
      <c r="N16" s="1111" t="s">
        <v>3975</v>
      </c>
      <c r="O16" s="1111" t="s">
        <v>3975</v>
      </c>
      <c r="P16" s="1111" t="s">
        <v>3975</v>
      </c>
      <c r="Q16" s="1111" t="s">
        <v>3975</v>
      </c>
      <c r="R16" s="1111" t="s">
        <v>3975</v>
      </c>
      <c r="S16" s="1111" t="s">
        <v>3975</v>
      </c>
      <c r="T16" s="1111" t="s">
        <v>3975</v>
      </c>
      <c r="U16" s="1116"/>
      <c r="V16" s="1116"/>
      <c r="W16" s="1116"/>
      <c r="X16" s="1116"/>
      <c r="Y16" s="1116"/>
      <c r="Z16" s="1116"/>
      <c r="AA16" s="1116"/>
      <c r="AB16" s="1116"/>
      <c r="AC16" s="1116"/>
      <c r="AD16" s="1116"/>
      <c r="AE16" s="1116"/>
      <c r="AF16" s="1116"/>
      <c r="AG16" s="1116"/>
      <c r="AH16" s="1116"/>
      <c r="AI16" s="1116"/>
      <c r="AJ16" s="1116"/>
      <c r="AK16" s="1116"/>
      <c r="AL16" s="1116"/>
      <c r="AM16" s="1116"/>
      <c r="AN16" s="1116"/>
      <c r="AO16" s="1116"/>
      <c r="AP16" s="1116"/>
      <c r="AQ16" s="1116"/>
      <c r="AR16" s="1116"/>
      <c r="AS16" s="1116"/>
      <c r="AT16" s="1116"/>
      <c r="AU16" s="1116"/>
      <c r="AV16" s="1135">
        <f t="shared" si="0"/>
        <v>1.5</v>
      </c>
    </row>
    <row r="17" spans="2:48" ht="18">
      <c r="B17" s="1689" t="s">
        <v>2335</v>
      </c>
      <c r="C17" s="1689"/>
      <c r="D17" s="1689"/>
      <c r="E17" s="1108"/>
      <c r="F17" s="1108"/>
      <c r="G17" s="1108"/>
      <c r="H17" s="1111"/>
      <c r="I17" s="1111"/>
      <c r="J17" s="1111"/>
      <c r="K17" s="1110"/>
      <c r="L17" s="1111"/>
      <c r="M17" s="1111"/>
      <c r="N17" s="1111"/>
      <c r="O17" s="1111"/>
      <c r="P17" s="1111"/>
      <c r="Q17" s="1111"/>
      <c r="R17" s="1111"/>
      <c r="S17" s="1111"/>
      <c r="T17" s="1111"/>
      <c r="U17" s="1116"/>
      <c r="V17" s="1116"/>
      <c r="W17" s="1116"/>
      <c r="X17" s="1116"/>
      <c r="Y17" s="1116"/>
      <c r="Z17" s="1116"/>
      <c r="AA17" s="1116"/>
      <c r="AB17" s="1116"/>
      <c r="AC17" s="1116"/>
      <c r="AD17" s="1116"/>
      <c r="AE17" s="1116"/>
      <c r="AF17" s="1116"/>
      <c r="AG17" s="1116"/>
      <c r="AH17" s="1116"/>
      <c r="AI17" s="1116"/>
      <c r="AJ17" s="1116"/>
      <c r="AK17" s="1116"/>
      <c r="AL17" s="1116"/>
      <c r="AM17" s="1116"/>
      <c r="AN17" s="1116"/>
      <c r="AO17" s="1116"/>
      <c r="AP17" s="1116"/>
      <c r="AQ17" s="1116"/>
      <c r="AR17" s="1113">
        <v>50</v>
      </c>
      <c r="AS17" s="1113">
        <v>315</v>
      </c>
      <c r="AT17" s="1119">
        <v>0</v>
      </c>
      <c r="AU17" s="1119">
        <v>0</v>
      </c>
      <c r="AV17" s="1135">
        <f t="shared" si="0"/>
        <v>365</v>
      </c>
    </row>
    <row r="18" spans="2:48" ht="23.4">
      <c r="B18" s="1727" t="s">
        <v>2342</v>
      </c>
      <c r="C18" s="1727"/>
      <c r="D18" s="1727"/>
      <c r="E18" s="838">
        <f>SUM(E4:E17)</f>
        <v>3655</v>
      </c>
      <c r="F18" s="838">
        <f t="shared" ref="F18:AU18" si="1">SUM(F4:F17)</f>
        <v>380.22499999999997</v>
      </c>
      <c r="G18" s="838">
        <f t="shared" si="1"/>
        <v>334</v>
      </c>
      <c r="H18" s="838">
        <f t="shared" si="1"/>
        <v>327.34999999999997</v>
      </c>
      <c r="I18" s="838">
        <f t="shared" si="1"/>
        <v>6</v>
      </c>
      <c r="J18" s="838">
        <f t="shared" si="1"/>
        <v>72</v>
      </c>
      <c r="K18" s="838">
        <f t="shared" si="1"/>
        <v>1003.5999999999999</v>
      </c>
      <c r="L18" s="838">
        <f t="shared" si="1"/>
        <v>372.5</v>
      </c>
      <c r="M18" s="838">
        <f t="shared" si="1"/>
        <v>634</v>
      </c>
      <c r="N18" s="838">
        <f t="shared" si="1"/>
        <v>15.3</v>
      </c>
      <c r="O18" s="838">
        <f t="shared" si="1"/>
        <v>350</v>
      </c>
      <c r="P18" s="838">
        <f t="shared" si="1"/>
        <v>207</v>
      </c>
      <c r="Q18" s="838">
        <f t="shared" si="1"/>
        <v>747</v>
      </c>
      <c r="R18" s="838">
        <f t="shared" si="1"/>
        <v>466</v>
      </c>
      <c r="S18" s="838">
        <f t="shared" si="1"/>
        <v>442</v>
      </c>
      <c r="T18" s="838">
        <f t="shared" si="1"/>
        <v>2531.3999999999996</v>
      </c>
      <c r="U18" s="838">
        <f t="shared" si="1"/>
        <v>1079</v>
      </c>
      <c r="V18" s="838">
        <f t="shared" si="1"/>
        <v>2516</v>
      </c>
      <c r="W18" s="838">
        <f t="shared" si="1"/>
        <v>1322.5</v>
      </c>
      <c r="X18" s="838">
        <f t="shared" si="1"/>
        <v>1126.0999999999999</v>
      </c>
      <c r="Y18" s="838">
        <f t="shared" si="1"/>
        <v>2678.3</v>
      </c>
      <c r="Z18" s="838">
        <f t="shared" si="1"/>
        <v>314.5</v>
      </c>
      <c r="AA18" s="838">
        <f t="shared" si="1"/>
        <v>542.29999999999995</v>
      </c>
      <c r="AB18" s="838">
        <f t="shared" si="1"/>
        <v>913.80000000000007</v>
      </c>
      <c r="AC18" s="838">
        <f t="shared" si="1"/>
        <v>2997.7</v>
      </c>
      <c r="AD18" s="838">
        <f t="shared" si="1"/>
        <v>918.8</v>
      </c>
      <c r="AE18" s="838">
        <f t="shared" si="1"/>
        <v>359</v>
      </c>
      <c r="AF18" s="838">
        <f t="shared" si="1"/>
        <v>675.9</v>
      </c>
      <c r="AG18" s="838">
        <f t="shared" si="1"/>
        <v>20</v>
      </c>
      <c r="AH18" s="838">
        <f t="shared" si="1"/>
        <v>257.60000000000002</v>
      </c>
      <c r="AI18" s="838">
        <f t="shared" si="1"/>
        <v>235</v>
      </c>
      <c r="AJ18" s="838">
        <f t="shared" si="1"/>
        <v>279.5</v>
      </c>
      <c r="AK18" s="838">
        <f t="shared" si="1"/>
        <v>18</v>
      </c>
      <c r="AL18" s="838">
        <f t="shared" si="1"/>
        <v>344.6</v>
      </c>
      <c r="AM18" s="838">
        <f t="shared" si="1"/>
        <v>129</v>
      </c>
      <c r="AN18" s="838">
        <f t="shared" si="1"/>
        <v>6474.9190000000026</v>
      </c>
      <c r="AO18" s="838">
        <f t="shared" si="1"/>
        <v>8565.4300000000021</v>
      </c>
      <c r="AP18" s="838">
        <f t="shared" si="1"/>
        <v>947.3</v>
      </c>
      <c r="AQ18" s="838">
        <f t="shared" si="1"/>
        <v>637.04000000000008</v>
      </c>
      <c r="AR18" s="838">
        <f t="shared" si="1"/>
        <v>1851</v>
      </c>
      <c r="AS18" s="838">
        <f t="shared" si="1"/>
        <v>2273</v>
      </c>
      <c r="AT18" s="838">
        <f t="shared" si="1"/>
        <v>305</v>
      </c>
      <c r="AU18" s="838">
        <f t="shared" si="1"/>
        <v>2964</v>
      </c>
      <c r="AV18" s="1146">
        <f>SUM(AV4:AV17)</f>
        <v>52288.664000000004</v>
      </c>
    </row>
    <row r="19" spans="2:48" ht="54" hidden="1" customHeight="1"/>
    <row r="20" spans="2:48" ht="21" hidden="1">
      <c r="B20" s="1724">
        <v>2025</v>
      </c>
      <c r="C20" s="1724"/>
    </row>
    <row r="21" spans="2:48" ht="16.2" hidden="1" customHeight="1">
      <c r="B21" s="1702" t="s">
        <v>2337</v>
      </c>
      <c r="C21" s="1703"/>
      <c r="D21" s="828" t="s">
        <v>4809</v>
      </c>
      <c r="E21" s="828" t="s">
        <v>4810</v>
      </c>
      <c r="F21" s="828" t="s">
        <v>4617</v>
      </c>
      <c r="G21" s="828" t="s">
        <v>4014</v>
      </c>
      <c r="H21" s="828" t="s">
        <v>3974</v>
      </c>
      <c r="I21" s="828" t="s">
        <v>4038</v>
      </c>
      <c r="J21" s="828" t="s">
        <v>4253</v>
      </c>
      <c r="K21" s="828" t="s">
        <v>4047</v>
      </c>
      <c r="L21" s="1704" t="s">
        <v>4453</v>
      </c>
      <c r="M21" s="1704"/>
      <c r="N21" s="828" t="s">
        <v>4062</v>
      </c>
      <c r="O21" s="828" t="s">
        <v>4121</v>
      </c>
      <c r="P21" s="828" t="s">
        <v>4812</v>
      </c>
      <c r="Q21" s="828" t="s">
        <v>2339</v>
      </c>
    </row>
    <row r="22" spans="2:48" hidden="1">
      <c r="B22" s="1695" t="s">
        <v>1737</v>
      </c>
      <c r="C22" s="1696"/>
      <c r="D22" s="839">
        <v>32.550000000000004</v>
      </c>
      <c r="E22" s="840" t="s">
        <v>3975</v>
      </c>
      <c r="F22" s="840" t="s">
        <v>3975</v>
      </c>
      <c r="G22" s="839">
        <v>50.499999999999993</v>
      </c>
      <c r="H22" s="839">
        <v>30</v>
      </c>
      <c r="I22" s="839">
        <v>15.3</v>
      </c>
      <c r="J22" s="840" t="s">
        <v>3975</v>
      </c>
      <c r="K22" s="839">
        <v>131</v>
      </c>
      <c r="L22" s="1697" t="s">
        <v>3975</v>
      </c>
      <c r="M22" s="1697"/>
      <c r="N22" s="839">
        <v>396</v>
      </c>
      <c r="O22" s="839">
        <v>374</v>
      </c>
      <c r="P22" s="839">
        <v>2390.2999999999997</v>
      </c>
      <c r="Q22" s="840">
        <v>3452.1499999999996</v>
      </c>
    </row>
    <row r="23" spans="2:48" hidden="1">
      <c r="B23" s="1695" t="s">
        <v>1709</v>
      </c>
      <c r="C23" s="1696"/>
      <c r="D23" s="839">
        <v>75.399999999999991</v>
      </c>
      <c r="E23" s="840" t="s">
        <v>3975</v>
      </c>
      <c r="F23" s="840" t="s">
        <v>3975</v>
      </c>
      <c r="G23" s="839">
        <v>51.599999999999987</v>
      </c>
      <c r="H23" s="839">
        <v>24</v>
      </c>
      <c r="I23" s="840" t="s">
        <v>3975</v>
      </c>
      <c r="J23" s="839">
        <v>290</v>
      </c>
      <c r="K23" s="839">
        <v>37</v>
      </c>
      <c r="L23" s="1697" t="s">
        <v>3975</v>
      </c>
      <c r="M23" s="1697"/>
      <c r="N23" s="839">
        <v>40</v>
      </c>
      <c r="O23" s="839">
        <v>25</v>
      </c>
      <c r="P23" s="839">
        <v>16</v>
      </c>
      <c r="Q23" s="840">
        <v>715</v>
      </c>
    </row>
    <row r="24" spans="2:48" hidden="1">
      <c r="B24" s="1695" t="s">
        <v>1707</v>
      </c>
      <c r="C24" s="1696"/>
      <c r="D24" s="839">
        <v>69.399999999999991</v>
      </c>
      <c r="E24" s="840" t="s">
        <v>3975</v>
      </c>
      <c r="F24" s="840" t="s">
        <v>3975</v>
      </c>
      <c r="G24" s="839">
        <v>601</v>
      </c>
      <c r="H24" s="839">
        <v>88</v>
      </c>
      <c r="I24" s="840" t="s">
        <v>3975</v>
      </c>
      <c r="J24" s="839">
        <v>52</v>
      </c>
      <c r="K24" s="839">
        <v>5</v>
      </c>
      <c r="L24" s="1717">
        <v>30</v>
      </c>
      <c r="M24" s="1717"/>
      <c r="N24" s="839">
        <v>10</v>
      </c>
      <c r="O24" s="840" t="s">
        <v>3975</v>
      </c>
      <c r="P24" s="839">
        <v>15</v>
      </c>
      <c r="Q24" s="840">
        <v>894.4</v>
      </c>
    </row>
    <row r="25" spans="2:48" hidden="1">
      <c r="B25" s="1695" t="s">
        <v>2340</v>
      </c>
      <c r="C25" s="1696"/>
      <c r="D25" s="840" t="s">
        <v>3975</v>
      </c>
      <c r="E25" s="840" t="s">
        <v>3975</v>
      </c>
      <c r="F25" s="840" t="s">
        <v>3975</v>
      </c>
      <c r="G25" s="839">
        <v>228</v>
      </c>
      <c r="H25" s="840" t="s">
        <v>3975</v>
      </c>
      <c r="I25" s="840" t="s">
        <v>3975</v>
      </c>
      <c r="J25" s="840" t="s">
        <v>3975</v>
      </c>
      <c r="K25" s="840" t="s">
        <v>3975</v>
      </c>
      <c r="L25" s="1717">
        <v>320</v>
      </c>
      <c r="M25" s="1717"/>
      <c r="N25" s="840" t="s">
        <v>3975</v>
      </c>
      <c r="O25" s="840" t="s">
        <v>3975</v>
      </c>
      <c r="P25" s="840" t="s">
        <v>3975</v>
      </c>
      <c r="Q25" s="840">
        <v>548</v>
      </c>
    </row>
    <row r="26" spans="2:48" hidden="1">
      <c r="B26" s="1695" t="s">
        <v>1711</v>
      </c>
      <c r="C26" s="1696"/>
      <c r="D26" s="839">
        <v>150</v>
      </c>
      <c r="E26" s="840" t="s">
        <v>3975</v>
      </c>
      <c r="F26" s="840" t="s">
        <v>3975</v>
      </c>
      <c r="G26" s="840" t="s">
        <v>3975</v>
      </c>
      <c r="H26" s="839">
        <v>268</v>
      </c>
      <c r="I26" s="840" t="s">
        <v>3975</v>
      </c>
      <c r="J26" s="840" t="s">
        <v>3975</v>
      </c>
      <c r="K26" s="840" t="s">
        <v>3975</v>
      </c>
      <c r="L26" s="1717">
        <v>294</v>
      </c>
      <c r="M26" s="1717"/>
      <c r="N26" s="839">
        <v>8</v>
      </c>
      <c r="O26" s="839">
        <v>5</v>
      </c>
      <c r="P26" s="840" t="s">
        <v>3975</v>
      </c>
      <c r="Q26" s="840">
        <v>812</v>
      </c>
    </row>
    <row r="27" spans="2:48" hidden="1">
      <c r="B27" s="1695" t="s">
        <v>2341</v>
      </c>
      <c r="C27" s="1696"/>
      <c r="D27" s="1062">
        <v>0</v>
      </c>
      <c r="E27" s="839">
        <v>6</v>
      </c>
      <c r="F27" s="839">
        <v>72</v>
      </c>
      <c r="G27" s="840" t="s">
        <v>3975</v>
      </c>
      <c r="H27" s="839">
        <v>139</v>
      </c>
      <c r="I27" s="840" t="s">
        <v>3975</v>
      </c>
      <c r="J27" s="839">
        <v>8</v>
      </c>
      <c r="K27" s="839">
        <v>34</v>
      </c>
      <c r="L27" s="1717">
        <v>103</v>
      </c>
      <c r="M27" s="1717"/>
      <c r="N27" s="839">
        <v>12</v>
      </c>
      <c r="O27" s="840" t="s">
        <v>3975</v>
      </c>
      <c r="P27" s="839">
        <v>76</v>
      </c>
      <c r="Q27" s="840">
        <v>592</v>
      </c>
    </row>
    <row r="28" spans="2:48" hidden="1">
      <c r="B28" s="1695" t="s">
        <v>1710</v>
      </c>
      <c r="C28" s="1696"/>
      <c r="D28" s="840" t="s">
        <v>3975</v>
      </c>
      <c r="E28" s="840" t="s">
        <v>3975</v>
      </c>
      <c r="F28" s="840" t="s">
        <v>3975</v>
      </c>
      <c r="G28" s="839">
        <v>70.999999999999986</v>
      </c>
      <c r="H28" s="839">
        <v>85</v>
      </c>
      <c r="I28" s="840" t="s">
        <v>3975</v>
      </c>
      <c r="J28" s="840" t="s">
        <v>3975</v>
      </c>
      <c r="K28" s="840" t="s">
        <v>3975</v>
      </c>
      <c r="L28" s="1697" t="s">
        <v>3975</v>
      </c>
      <c r="M28" s="1697"/>
      <c r="N28" s="840" t="s">
        <v>3975</v>
      </c>
      <c r="O28" s="839">
        <v>38</v>
      </c>
      <c r="P28" s="839">
        <v>34.1</v>
      </c>
      <c r="Q28" s="840">
        <v>237.1</v>
      </c>
    </row>
    <row r="29" spans="2:48" hidden="1">
      <c r="B29" s="1695" t="s">
        <v>4808</v>
      </c>
      <c r="C29" s="1696"/>
      <c r="D29" s="840" t="s">
        <v>3975</v>
      </c>
      <c r="E29" s="840" t="s">
        <v>3975</v>
      </c>
      <c r="F29" s="840" t="s">
        <v>3975</v>
      </c>
      <c r="G29" s="839">
        <v>1.5</v>
      </c>
      <c r="H29" s="840"/>
      <c r="I29" s="840" t="s">
        <v>3975</v>
      </c>
      <c r="J29" s="840" t="s">
        <v>3975</v>
      </c>
      <c r="K29" s="840" t="s">
        <v>3975</v>
      </c>
      <c r="L29" s="1697" t="s">
        <v>3975</v>
      </c>
      <c r="M29" s="1697"/>
      <c r="N29" s="840" t="s">
        <v>3975</v>
      </c>
      <c r="O29" s="840" t="s">
        <v>3975</v>
      </c>
      <c r="P29" s="840" t="s">
        <v>3975</v>
      </c>
      <c r="Q29" s="840">
        <v>1.5</v>
      </c>
    </row>
    <row r="30" spans="2:48" hidden="1">
      <c r="B30" s="1695" t="s">
        <v>2342</v>
      </c>
      <c r="C30" s="1696"/>
      <c r="D30" s="841">
        <f>SUM(D22:D27)</f>
        <v>327.34999999999997</v>
      </c>
      <c r="E30" s="841">
        <f>SUM(E27:E29)</f>
        <v>6</v>
      </c>
      <c r="F30" s="841">
        <f>SUM(F27:F29)</f>
        <v>72</v>
      </c>
      <c r="G30" s="841">
        <f>SUM(G22:G29)</f>
        <v>1003.6</v>
      </c>
      <c r="H30" s="841">
        <f>SUM(H22:H29)</f>
        <v>634</v>
      </c>
      <c r="I30" s="841">
        <f>SUM(I22:I29)</f>
        <v>15.3</v>
      </c>
      <c r="J30" s="841">
        <f>SUM(J23:J29)</f>
        <v>350</v>
      </c>
      <c r="K30" s="841">
        <f>SUM(K22:K29)</f>
        <v>207</v>
      </c>
      <c r="L30" s="1718">
        <f>SUM(L24:L29)</f>
        <v>747</v>
      </c>
      <c r="M30" s="1718"/>
      <c r="N30" s="841">
        <f>SUM(N22:N29)</f>
        <v>466</v>
      </c>
      <c r="O30" s="841">
        <f>SUM(O22:O29)</f>
        <v>442</v>
      </c>
      <c r="P30" s="841">
        <f>SUM(P22:P29)</f>
        <v>2531.3999999999996</v>
      </c>
      <c r="Q30" s="842">
        <f>SUM(Q22:Q29)</f>
        <v>7252.15</v>
      </c>
    </row>
    <row r="32" spans="2:48" hidden="1"/>
    <row r="33" spans="2:42" hidden="1">
      <c r="B33" s="1714" t="s">
        <v>3935</v>
      </c>
      <c r="C33" s="1714"/>
      <c r="E33" s="1064" t="s">
        <v>2228</v>
      </c>
      <c r="F33" s="1064" t="s">
        <v>2221</v>
      </c>
      <c r="G33" s="1064" t="s">
        <v>2240</v>
      </c>
      <c r="H33" s="1064" t="s">
        <v>2220</v>
      </c>
      <c r="I33" s="1064" t="s">
        <v>2222</v>
      </c>
      <c r="J33" s="1064" t="s">
        <v>2219</v>
      </c>
      <c r="K33" s="1064" t="s">
        <v>2227</v>
      </c>
      <c r="L33" s="742" t="s">
        <v>2223</v>
      </c>
      <c r="M33" s="742" t="s">
        <v>2224</v>
      </c>
      <c r="N33" s="1064" t="s">
        <v>2225</v>
      </c>
      <c r="O33" s="1064" t="s">
        <v>2226</v>
      </c>
      <c r="P33" s="742" t="s">
        <v>2517</v>
      </c>
      <c r="Q33" s="742" t="s">
        <v>5640</v>
      </c>
      <c r="R33" s="742" t="s">
        <v>2352</v>
      </c>
      <c r="S33" s="742" t="s">
        <v>2505</v>
      </c>
      <c r="T33" s="742" t="s">
        <v>5231</v>
      </c>
    </row>
    <row r="34" spans="2:42" hidden="1">
      <c r="B34" s="1713" t="s">
        <v>1737</v>
      </c>
      <c r="C34" s="1713"/>
      <c r="E34" s="1071"/>
      <c r="F34" s="1072"/>
      <c r="G34" s="1073">
        <v>33.299999999999997</v>
      </c>
      <c r="H34" s="1071"/>
      <c r="I34" s="1071"/>
      <c r="J34" s="1071"/>
      <c r="K34" s="1073">
        <v>44</v>
      </c>
      <c r="L34" s="1071"/>
      <c r="M34" s="1074">
        <v>254.2</v>
      </c>
      <c r="N34" s="1071"/>
      <c r="O34" s="1073">
        <v>16.3</v>
      </c>
      <c r="P34" s="1071"/>
      <c r="Q34" s="1071"/>
      <c r="R34" s="1071"/>
      <c r="S34" s="1071"/>
      <c r="T34" s="1073">
        <v>60.2</v>
      </c>
    </row>
    <row r="35" spans="2:42" hidden="1">
      <c r="B35" s="1713" t="s">
        <v>5125</v>
      </c>
      <c r="C35" s="1713"/>
      <c r="E35" s="1071"/>
      <c r="F35" s="1075"/>
      <c r="G35" s="1073">
        <v>34</v>
      </c>
      <c r="H35" s="1071"/>
      <c r="I35" s="1071"/>
      <c r="J35" s="1071"/>
      <c r="K35" s="1071"/>
      <c r="L35" s="1071"/>
      <c r="M35" s="1075"/>
      <c r="N35" s="1076"/>
      <c r="O35" s="1076"/>
      <c r="P35" s="1076"/>
      <c r="Q35" s="1076"/>
      <c r="R35" s="1076"/>
      <c r="S35" s="1076"/>
      <c r="T35" s="1076"/>
    </row>
    <row r="36" spans="2:42" hidden="1">
      <c r="B36" s="1713" t="s">
        <v>1709</v>
      </c>
      <c r="C36" s="1713"/>
      <c r="E36" s="1073">
        <v>144</v>
      </c>
      <c r="F36" s="1071"/>
      <c r="G36" s="1073">
        <v>33.1</v>
      </c>
      <c r="H36" s="1071"/>
      <c r="I36" s="1073">
        <v>209</v>
      </c>
      <c r="J36" s="1073">
        <v>46</v>
      </c>
      <c r="K36" s="1073">
        <v>329.1</v>
      </c>
      <c r="L36" s="1073">
        <v>787.9</v>
      </c>
      <c r="M36" s="1074">
        <v>163.4</v>
      </c>
      <c r="N36" s="1071"/>
      <c r="O36" s="1073">
        <v>48.6</v>
      </c>
      <c r="P36" s="1071"/>
      <c r="Q36" s="1071"/>
      <c r="R36" s="1073">
        <v>56</v>
      </c>
      <c r="S36" s="1073">
        <v>5</v>
      </c>
      <c r="T36" s="1073">
        <v>50.2</v>
      </c>
    </row>
    <row r="37" spans="2:42" hidden="1">
      <c r="B37" s="1713" t="s">
        <v>1707</v>
      </c>
      <c r="C37" s="1713"/>
      <c r="E37" s="1071"/>
      <c r="F37" s="1073">
        <v>24</v>
      </c>
      <c r="G37" s="1073">
        <v>113</v>
      </c>
      <c r="H37" s="1073">
        <v>346.3</v>
      </c>
      <c r="I37" s="1073">
        <v>20</v>
      </c>
      <c r="J37" s="1073">
        <v>31.4</v>
      </c>
      <c r="K37" s="1073">
        <v>464</v>
      </c>
      <c r="L37" s="1073">
        <v>1890</v>
      </c>
      <c r="M37" s="1074">
        <v>226.2</v>
      </c>
      <c r="N37" s="1073">
        <v>16</v>
      </c>
      <c r="O37" s="1073">
        <v>417</v>
      </c>
      <c r="P37" s="1073">
        <v>20</v>
      </c>
      <c r="Q37" s="1073">
        <v>197.6</v>
      </c>
      <c r="R37" s="1073">
        <v>34.5</v>
      </c>
      <c r="S37" s="1073">
        <v>13</v>
      </c>
      <c r="T37" s="1073">
        <v>20.100000000000001</v>
      </c>
    </row>
    <row r="38" spans="2:42" hidden="1">
      <c r="B38" s="1713" t="s">
        <v>1711</v>
      </c>
      <c r="C38" s="1713"/>
      <c r="E38" s="1071"/>
      <c r="F38" s="1071"/>
      <c r="G38" s="1071"/>
      <c r="H38" s="1071"/>
      <c r="I38" s="1071"/>
      <c r="J38" s="1071"/>
      <c r="K38" s="1073">
        <v>427.8</v>
      </c>
      <c r="L38" s="1071"/>
      <c r="M38" s="1074">
        <v>48</v>
      </c>
      <c r="N38" s="1071"/>
      <c r="O38" s="1073">
        <v>306.2</v>
      </c>
      <c r="P38" s="1071"/>
      <c r="Q38" s="1071"/>
      <c r="R38" s="1071"/>
      <c r="S38" s="1071"/>
      <c r="T38" s="1071"/>
    </row>
    <row r="39" spans="2:42" hidden="1">
      <c r="B39" s="1713" t="s">
        <v>1712</v>
      </c>
      <c r="C39" s="1713"/>
      <c r="E39" s="1071"/>
      <c r="F39" s="1073">
        <v>935</v>
      </c>
      <c r="G39" s="1073">
        <v>2492</v>
      </c>
      <c r="H39" s="1073">
        <v>631.1</v>
      </c>
      <c r="I39" s="1073">
        <v>2332</v>
      </c>
      <c r="J39" s="1073">
        <v>82.5</v>
      </c>
      <c r="K39" s="1073">
        <v>37.1</v>
      </c>
      <c r="L39" s="1073">
        <v>72.7</v>
      </c>
      <c r="M39" s="1074">
        <v>245.6</v>
      </c>
      <c r="N39" s="1073">
        <v>275</v>
      </c>
      <c r="O39" s="1073">
        <v>31.8</v>
      </c>
      <c r="P39" s="1073">
        <v>194</v>
      </c>
      <c r="Q39" s="1071"/>
      <c r="R39" s="1073">
        <v>81</v>
      </c>
      <c r="S39" s="1073">
        <v>189</v>
      </c>
      <c r="T39" s="1071"/>
    </row>
    <row r="40" spans="2:42" hidden="1">
      <c r="B40" s="1713" t="s">
        <v>1710</v>
      </c>
      <c r="C40" s="1713"/>
      <c r="E40" s="1071"/>
      <c r="F40" s="1071"/>
      <c r="G40" s="1073">
        <v>178.1</v>
      </c>
      <c r="H40" s="1071"/>
      <c r="I40" s="1073">
        <v>3</v>
      </c>
      <c r="J40" s="1071"/>
      <c r="K40" s="1073">
        <v>4</v>
      </c>
      <c r="L40" s="1071"/>
      <c r="M40" s="1075"/>
      <c r="N40" s="1073">
        <v>5</v>
      </c>
      <c r="O40" s="1071"/>
      <c r="P40" s="1071"/>
      <c r="Q40" s="1071"/>
      <c r="R40" s="1071"/>
      <c r="S40" s="1071"/>
      <c r="T40" s="1077">
        <v>3.1</v>
      </c>
    </row>
    <row r="41" spans="2:42" hidden="1">
      <c r="B41" s="1713" t="s">
        <v>1713</v>
      </c>
      <c r="C41" s="1713"/>
      <c r="E41" s="1068"/>
      <c r="F41" s="1068"/>
      <c r="G41" s="1068"/>
      <c r="H41" s="1068"/>
      <c r="I41" s="1068"/>
      <c r="J41" s="1068"/>
      <c r="K41" s="1068"/>
      <c r="L41" s="1067">
        <v>26.2</v>
      </c>
      <c r="M41" s="1069"/>
      <c r="N41" s="1068"/>
      <c r="O41" s="1068"/>
      <c r="P41" s="1068"/>
      <c r="Q41" s="1068"/>
      <c r="R41" s="1068"/>
      <c r="S41" s="1068"/>
      <c r="T41" s="1068"/>
    </row>
    <row r="42" spans="2:42" hidden="1">
      <c r="B42" s="1712" t="s">
        <v>3938</v>
      </c>
      <c r="C42" s="1712"/>
      <c r="E42" s="1070">
        <f t="shared" ref="E42:L42" si="2">SUBTOTAL(9,E34:E41)</f>
        <v>144</v>
      </c>
      <c r="F42" s="1070">
        <f t="shared" si="2"/>
        <v>959</v>
      </c>
      <c r="G42" s="1070">
        <f t="shared" si="2"/>
        <v>2883.5</v>
      </c>
      <c r="H42" s="1070">
        <f t="shared" si="2"/>
        <v>977.40000000000009</v>
      </c>
      <c r="I42" s="1070">
        <f t="shared" si="2"/>
        <v>2564</v>
      </c>
      <c r="J42" s="1070">
        <f t="shared" si="2"/>
        <v>159.9</v>
      </c>
      <c r="K42" s="1070">
        <f t="shared" si="2"/>
        <v>1306</v>
      </c>
      <c r="L42" s="1070">
        <f t="shared" si="2"/>
        <v>2776.7999999999997</v>
      </c>
      <c r="M42" s="1070">
        <f t="shared" ref="M42:T42" si="3">SUBTOTAL(9,M34:M41)</f>
        <v>937.4</v>
      </c>
      <c r="N42" s="1070">
        <f t="shared" si="3"/>
        <v>296</v>
      </c>
      <c r="O42" s="1070">
        <f t="shared" si="3"/>
        <v>819.89999999999986</v>
      </c>
      <c r="P42" s="1070">
        <f t="shared" si="3"/>
        <v>214</v>
      </c>
      <c r="Q42" s="1070">
        <f t="shared" si="3"/>
        <v>197.6</v>
      </c>
      <c r="R42" s="1070">
        <f t="shared" si="3"/>
        <v>171.5</v>
      </c>
      <c r="S42" s="1070">
        <f t="shared" si="3"/>
        <v>207</v>
      </c>
      <c r="T42" s="1070">
        <f t="shared" si="3"/>
        <v>133.6</v>
      </c>
    </row>
    <row r="43" spans="2:42" hidden="1"/>
    <row r="44" spans="2:42" s="1131" customFormat="1" ht="34.799999999999997" hidden="1" customHeight="1">
      <c r="AB44" s="1132"/>
      <c r="AC44" s="1132"/>
      <c r="AD44" s="1132"/>
      <c r="AE44" s="1132"/>
      <c r="AF44" s="1132"/>
      <c r="AG44" s="1132"/>
      <c r="AH44" s="1132"/>
      <c r="AI44" s="1132"/>
      <c r="AJ44" s="1132"/>
      <c r="AK44" s="1132"/>
    </row>
    <row r="45" spans="2:42" hidden="1"/>
    <row r="46" spans="2:42" hidden="1">
      <c r="AJ46" s="1698" t="s">
        <v>3940</v>
      </c>
      <c r="AK46" s="1699"/>
      <c r="AL46" s="828" t="s">
        <v>1730</v>
      </c>
      <c r="AM46" s="828" t="s">
        <v>3624</v>
      </c>
      <c r="AN46" s="828" t="s">
        <v>3871</v>
      </c>
      <c r="AO46" s="828" t="s">
        <v>1731</v>
      </c>
      <c r="AP46" s="828" t="s">
        <v>2339</v>
      </c>
    </row>
    <row r="47" spans="2:42" hidden="1">
      <c r="AJ47" s="1700" t="s">
        <v>1729</v>
      </c>
      <c r="AK47" s="1701"/>
      <c r="AL47" s="1078">
        <v>2173.8190000000004</v>
      </c>
      <c r="AM47" s="1079">
        <v>547.29999999999995</v>
      </c>
      <c r="AN47" s="1080">
        <v>60</v>
      </c>
      <c r="AO47" s="1080">
        <v>184.64</v>
      </c>
      <c r="AP47" s="1081">
        <v>2965.7590000000005</v>
      </c>
    </row>
    <row r="48" spans="2:42" hidden="1">
      <c r="AJ48" s="1700" t="s">
        <v>1709</v>
      </c>
      <c r="AK48" s="1701"/>
      <c r="AL48" s="1082">
        <v>3271.4000000000024</v>
      </c>
      <c r="AM48" s="1079">
        <v>1691.2</v>
      </c>
      <c r="AN48" s="1080">
        <v>582.1</v>
      </c>
      <c r="AO48" s="1080">
        <v>42</v>
      </c>
      <c r="AP48" s="1081">
        <v>5586.7000000000025</v>
      </c>
    </row>
    <row r="49" spans="36:43" hidden="1">
      <c r="AJ49" s="1700" t="s">
        <v>3970</v>
      </c>
      <c r="AK49" s="1701"/>
      <c r="AL49" s="1083"/>
      <c r="AM49" s="1084"/>
      <c r="AN49" s="1080">
        <v>25</v>
      </c>
      <c r="AO49" s="1085"/>
      <c r="AP49" s="1081">
        <v>25</v>
      </c>
    </row>
    <row r="50" spans="36:43" hidden="1">
      <c r="AJ50" s="1535" t="s">
        <v>1707</v>
      </c>
      <c r="AK50" s="1536"/>
      <c r="AL50" s="1082">
        <v>460</v>
      </c>
      <c r="AM50" s="1079">
        <v>1052.4899999999993</v>
      </c>
      <c r="AN50" s="1086"/>
      <c r="AO50" s="1080">
        <v>100</v>
      </c>
      <c r="AP50" s="1081">
        <v>1612.4899999999993</v>
      </c>
    </row>
    <row r="51" spans="36:43" hidden="1">
      <c r="AJ51" s="1700" t="s">
        <v>1711</v>
      </c>
      <c r="AK51" s="1701"/>
      <c r="AL51" s="1082">
        <v>156</v>
      </c>
      <c r="AM51" s="1080">
        <v>0.9</v>
      </c>
      <c r="AN51" s="1065"/>
      <c r="AO51" s="1065"/>
      <c r="AP51" s="1081">
        <v>156.9</v>
      </c>
    </row>
    <row r="52" spans="36:43" hidden="1">
      <c r="AJ52" s="1700" t="s">
        <v>3577</v>
      </c>
      <c r="AK52" s="1701"/>
      <c r="AL52" s="1078">
        <v>413.6999999999997</v>
      </c>
      <c r="AM52" s="1079">
        <v>58.199999999999996</v>
      </c>
      <c r="AN52" s="1080">
        <v>280.2</v>
      </c>
      <c r="AO52" s="1080">
        <v>232.80000000000004</v>
      </c>
      <c r="AP52" s="1081">
        <v>984.89999999999975</v>
      </c>
    </row>
    <row r="53" spans="36:43" hidden="1">
      <c r="AJ53" s="1700" t="s">
        <v>3728</v>
      </c>
      <c r="AK53" s="1701"/>
      <c r="AL53" s="1083"/>
      <c r="AM53" s="1079">
        <v>5215.340000000002</v>
      </c>
      <c r="AN53" s="1065"/>
      <c r="AO53" s="1065"/>
      <c r="AP53" s="1081">
        <v>5215.340000000002</v>
      </c>
    </row>
    <row r="54" spans="36:43" hidden="1">
      <c r="AJ54" s="1700" t="s">
        <v>3866</v>
      </c>
      <c r="AK54" s="1701"/>
      <c r="AL54" s="1083"/>
      <c r="AM54" s="1065"/>
      <c r="AN54" s="217"/>
      <c r="AO54" s="1066">
        <v>77.599999999999994</v>
      </c>
      <c r="AP54" s="1081">
        <v>77.599999999999994</v>
      </c>
    </row>
    <row r="55" spans="36:43" hidden="1">
      <c r="AJ55" s="1693" t="s">
        <v>3939</v>
      </c>
      <c r="AK55" s="1694"/>
      <c r="AL55" s="1087">
        <v>6474.9190000000026</v>
      </c>
      <c r="AM55" s="1088">
        <v>8565.43</v>
      </c>
      <c r="AN55" s="1088">
        <v>947.3</v>
      </c>
      <c r="AO55" s="1088">
        <v>637.04000000000008</v>
      </c>
      <c r="AP55" s="1088">
        <v>16624.689000000002</v>
      </c>
    </row>
    <row r="56" spans="36:43" hidden="1"/>
    <row r="57" spans="36:43" ht="26.4" hidden="1">
      <c r="AJ57" s="1688" t="s">
        <v>2337</v>
      </c>
      <c r="AK57" s="1688"/>
      <c r="AL57" s="1688"/>
      <c r="AM57" s="1089" t="s">
        <v>2255</v>
      </c>
      <c r="AN57" s="1090" t="s">
        <v>2254</v>
      </c>
      <c r="AO57" s="1090" t="s">
        <v>1708</v>
      </c>
      <c r="AP57" s="1091" t="s">
        <v>2218</v>
      </c>
      <c r="AQ57" s="1091" t="s">
        <v>2339</v>
      </c>
    </row>
    <row r="58" spans="36:43" hidden="1">
      <c r="AJ58" s="1679" t="s">
        <v>1709</v>
      </c>
      <c r="AK58" s="1679"/>
      <c r="AL58" s="1679"/>
      <c r="AM58" s="1092">
        <v>402</v>
      </c>
      <c r="AN58" s="1093">
        <v>955</v>
      </c>
      <c r="AO58" s="1092">
        <v>11</v>
      </c>
      <c r="AP58" s="1092">
        <v>99</v>
      </c>
      <c r="AQ58" s="1094">
        <f>SUM(AM58:AP58)</f>
        <v>1467</v>
      </c>
    </row>
    <row r="59" spans="36:43" hidden="1">
      <c r="AJ59" s="1679" t="s">
        <v>6764</v>
      </c>
      <c r="AK59" s="1679"/>
      <c r="AL59" s="1679"/>
      <c r="AM59" s="1092">
        <v>680</v>
      </c>
      <c r="AN59" s="1095">
        <v>0</v>
      </c>
      <c r="AO59" s="1092">
        <v>22</v>
      </c>
      <c r="AP59" s="1095">
        <v>0</v>
      </c>
      <c r="AQ59" s="1094">
        <f t="shared" ref="AQ59:AQ66" si="4">SUM(AM59:AP59)</f>
        <v>702</v>
      </c>
    </row>
    <row r="60" spans="36:43" hidden="1">
      <c r="AJ60" s="1676" t="s">
        <v>5832</v>
      </c>
      <c r="AK60" s="1677"/>
      <c r="AL60" s="1678"/>
      <c r="AM60" s="1092">
        <v>475</v>
      </c>
      <c r="AN60" s="1092">
        <v>350</v>
      </c>
      <c r="AO60" s="1092">
        <v>49</v>
      </c>
      <c r="AP60" s="1092">
        <v>68</v>
      </c>
      <c r="AQ60" s="1094">
        <f t="shared" si="4"/>
        <v>942</v>
      </c>
    </row>
    <row r="61" spans="36:43" hidden="1">
      <c r="AJ61" s="1676" t="s">
        <v>1707</v>
      </c>
      <c r="AK61" s="1677"/>
      <c r="AL61" s="1678"/>
      <c r="AM61" s="1092">
        <v>30</v>
      </c>
      <c r="AN61" s="1092">
        <v>490</v>
      </c>
      <c r="AO61" s="1092">
        <v>9</v>
      </c>
      <c r="AP61" s="1092">
        <v>312</v>
      </c>
      <c r="AQ61" s="1094">
        <f t="shared" si="4"/>
        <v>841</v>
      </c>
    </row>
    <row r="62" spans="36:43" hidden="1">
      <c r="AJ62" s="1676" t="s">
        <v>6765</v>
      </c>
      <c r="AK62" s="1677"/>
      <c r="AL62" s="1678"/>
      <c r="AM62" s="1092">
        <v>95</v>
      </c>
      <c r="AN62" s="1095">
        <v>0</v>
      </c>
      <c r="AO62" s="1092">
        <v>214</v>
      </c>
      <c r="AP62" s="1095">
        <v>2485</v>
      </c>
      <c r="AQ62" s="1094">
        <f t="shared" si="4"/>
        <v>2794</v>
      </c>
    </row>
    <row r="63" spans="36:43" hidden="1">
      <c r="AJ63" s="1676" t="s">
        <v>6766</v>
      </c>
      <c r="AK63" s="1677"/>
      <c r="AL63" s="1678"/>
      <c r="AM63" s="1092">
        <v>85</v>
      </c>
      <c r="AN63" s="1095">
        <v>0</v>
      </c>
      <c r="AO63" s="1095">
        <v>0</v>
      </c>
      <c r="AP63" s="1095">
        <v>0</v>
      </c>
      <c r="AQ63" s="1094">
        <f t="shared" si="4"/>
        <v>85</v>
      </c>
    </row>
    <row r="64" spans="36:43" hidden="1">
      <c r="AJ64" s="1679" t="s">
        <v>6767</v>
      </c>
      <c r="AK64" s="1679"/>
      <c r="AL64" s="1679"/>
      <c r="AM64" s="1092">
        <v>34</v>
      </c>
      <c r="AN64" s="1092">
        <v>163</v>
      </c>
      <c r="AO64" s="1096">
        <v>0</v>
      </c>
      <c r="AP64" s="1096">
        <v>0</v>
      </c>
      <c r="AQ64" s="1094">
        <f t="shared" si="4"/>
        <v>197</v>
      </c>
    </row>
    <row r="65" spans="2:43" hidden="1">
      <c r="AJ65" s="1679" t="s">
        <v>2335</v>
      </c>
      <c r="AK65" s="1679"/>
      <c r="AL65" s="1679"/>
      <c r="AM65" s="1092">
        <v>50</v>
      </c>
      <c r="AN65" s="1092">
        <v>315</v>
      </c>
      <c r="AO65" s="1097">
        <v>0</v>
      </c>
      <c r="AP65" s="1097">
        <v>0</v>
      </c>
      <c r="AQ65" s="1094">
        <f t="shared" si="4"/>
        <v>365</v>
      </c>
    </row>
    <row r="66" spans="2:43" hidden="1">
      <c r="AJ66" s="1688" t="s">
        <v>2342</v>
      </c>
      <c r="AK66" s="1688"/>
      <c r="AL66" s="1688"/>
      <c r="AM66" s="1098">
        <f>SUM(AM58:AM65)</f>
        <v>1851</v>
      </c>
      <c r="AN66" s="1098">
        <f>SUM(AN58:AN65)</f>
        <v>2273</v>
      </c>
      <c r="AO66" s="1099">
        <f>SUM(AO58:AO65)</f>
        <v>305</v>
      </c>
      <c r="AP66" s="1099">
        <f t="shared" ref="AP66" si="5">SUM(AP58:AP65)</f>
        <v>2964</v>
      </c>
      <c r="AQ66" s="1099">
        <f t="shared" si="4"/>
        <v>7393</v>
      </c>
    </row>
    <row r="67" spans="2:43" hidden="1"/>
    <row r="68" spans="2:43" hidden="1"/>
    <row r="69" spans="2:43" ht="15" thickBot="1"/>
    <row r="70" spans="2:43" ht="31.2" thickBot="1">
      <c r="E70" s="1686" t="s">
        <v>6980</v>
      </c>
      <c r="F70" s="1686"/>
      <c r="G70" s="1686"/>
      <c r="H70" s="1686"/>
      <c r="I70" s="1686"/>
      <c r="J70" s="1686"/>
      <c r="K70" s="1686"/>
      <c r="L70" s="1686"/>
      <c r="M70" s="1686"/>
      <c r="N70" s="1686"/>
      <c r="O70" s="1683" t="s">
        <v>2345</v>
      </c>
      <c r="P70" s="1684"/>
      <c r="Q70" s="1684"/>
      <c r="R70" s="1684"/>
      <c r="S70" s="1684"/>
      <c r="T70" s="1684"/>
      <c r="U70" s="1684"/>
      <c r="V70" s="1684"/>
      <c r="W70" s="1684"/>
      <c r="X70" s="1684"/>
      <c r="Y70" s="1684"/>
      <c r="Z70" s="1685"/>
      <c r="AA70" s="1133" t="s">
        <v>6778</v>
      </c>
      <c r="AB70" s="1674" t="s">
        <v>359</v>
      </c>
      <c r="AC70" s="1134"/>
      <c r="AD70" s="1132"/>
    </row>
    <row r="71" spans="2:43" s="88" customFormat="1">
      <c r="B71" s="1676" t="s">
        <v>1718</v>
      </c>
      <c r="C71" s="1677"/>
      <c r="D71" s="1678"/>
      <c r="E71" s="1126" t="s">
        <v>1822</v>
      </c>
      <c r="F71" s="1126" t="s">
        <v>2250</v>
      </c>
      <c r="G71" s="1122" t="s">
        <v>4809</v>
      </c>
      <c r="H71" s="1122" t="s">
        <v>4810</v>
      </c>
      <c r="I71" s="1122" t="s">
        <v>4617</v>
      </c>
      <c r="J71" s="1122" t="s">
        <v>4014</v>
      </c>
      <c r="K71" s="1122" t="s">
        <v>4026</v>
      </c>
      <c r="L71" s="1127" t="s">
        <v>2228</v>
      </c>
      <c r="M71" s="1127" t="s">
        <v>2221</v>
      </c>
      <c r="N71" s="1127" t="s">
        <v>2240</v>
      </c>
      <c r="O71" s="1127" t="s">
        <v>2256</v>
      </c>
      <c r="P71" s="1127" t="s">
        <v>2220</v>
      </c>
      <c r="Q71" s="1127" t="s">
        <v>2222</v>
      </c>
      <c r="R71" s="1127" t="s">
        <v>2219</v>
      </c>
      <c r="S71" s="1127" t="s">
        <v>2227</v>
      </c>
      <c r="T71" s="1127" t="s">
        <v>2223</v>
      </c>
      <c r="U71" s="1127" t="s">
        <v>2224</v>
      </c>
      <c r="V71" s="1127" t="s">
        <v>2225</v>
      </c>
      <c r="W71" s="1127" t="s">
        <v>3351</v>
      </c>
      <c r="X71" s="1127" t="s">
        <v>2517</v>
      </c>
      <c r="Y71" s="1127" t="s">
        <v>5640</v>
      </c>
      <c r="Z71" s="1127" t="s">
        <v>5641</v>
      </c>
      <c r="AA71" s="1126" t="s">
        <v>2255</v>
      </c>
      <c r="AB71" s="1675"/>
    </row>
    <row r="72" spans="2:43" s="88" customFormat="1" ht="18">
      <c r="E72" s="1151">
        <v>2104</v>
      </c>
      <c r="F72" s="1151">
        <v>3245.5000000000005</v>
      </c>
      <c r="G72" s="1152">
        <v>4373.1499999999996</v>
      </c>
      <c r="H72" s="1125">
        <v>2159.9000000000005</v>
      </c>
      <c r="I72" s="1125">
        <v>3929.5</v>
      </c>
      <c r="J72" s="1124">
        <v>6517.6999999999989</v>
      </c>
      <c r="K72" s="1124">
        <v>1352.3000000000002</v>
      </c>
      <c r="L72" s="1128">
        <v>2062</v>
      </c>
      <c r="M72" s="1128">
        <v>6125.9</v>
      </c>
      <c r="N72" s="1128">
        <v>4980.7</v>
      </c>
      <c r="O72" s="1128">
        <v>18302</v>
      </c>
      <c r="P72" s="1129">
        <v>7420.3</v>
      </c>
      <c r="Q72" s="1128">
        <v>4985.619999999999</v>
      </c>
      <c r="R72" s="1128">
        <v>3896.7</v>
      </c>
      <c r="S72" s="1128">
        <v>8567</v>
      </c>
      <c r="T72" s="1128">
        <v>3581.9</v>
      </c>
      <c r="U72" s="1128">
        <v>6590.2</v>
      </c>
      <c r="V72" s="1128">
        <v>11612.7</v>
      </c>
      <c r="W72" s="1128">
        <v>4318</v>
      </c>
      <c r="X72" s="1128">
        <v>4227.8999999999996</v>
      </c>
      <c r="Y72" s="1128">
        <v>2004</v>
      </c>
      <c r="Z72" s="1128">
        <v>1792</v>
      </c>
      <c r="AA72" s="1138">
        <v>977.7</v>
      </c>
      <c r="AB72" s="1150">
        <f>SUM(E72:AA72)</f>
        <v>115126.66999999997</v>
      </c>
    </row>
    <row r="73" spans="2:43" s="88" customFormat="1" ht="13.8"/>
    <row r="74" spans="2:43" s="88" customFormat="1" ht="13.8"/>
    <row r="75" spans="2:43" s="88" customFormat="1" ht="13.8"/>
    <row r="76" spans="2:43" s="88" customFormat="1" ht="14.4" customHeight="1">
      <c r="E76" s="1682" t="s">
        <v>6980</v>
      </c>
      <c r="F76" s="1682"/>
      <c r="G76" s="1682"/>
      <c r="H76" s="1682"/>
      <c r="I76" s="1682"/>
      <c r="J76" s="1682"/>
      <c r="K76" s="1680" t="s">
        <v>2345</v>
      </c>
      <c r="L76" s="1680"/>
      <c r="M76" s="1680"/>
      <c r="N76" s="1680"/>
      <c r="O76" s="1680"/>
      <c r="P76" s="1680"/>
      <c r="Q76" s="1680"/>
      <c r="R76" s="1680"/>
      <c r="S76" s="1680"/>
      <c r="T76" s="1680"/>
      <c r="U76" s="1680"/>
      <c r="V76" s="1681"/>
      <c r="W76" s="1687" t="s">
        <v>359</v>
      </c>
    </row>
    <row r="77" spans="2:43" s="88" customFormat="1">
      <c r="B77" s="1679" t="s">
        <v>1719</v>
      </c>
      <c r="C77" s="1679"/>
      <c r="D77" s="1679"/>
      <c r="E77" s="1126" t="s">
        <v>2250</v>
      </c>
      <c r="F77" s="1122" t="s">
        <v>4809</v>
      </c>
      <c r="G77" s="1122" t="s">
        <v>4810</v>
      </c>
      <c r="H77" s="1122" t="s">
        <v>4617</v>
      </c>
      <c r="I77" s="1122" t="s">
        <v>4014</v>
      </c>
      <c r="J77" s="1122" t="s">
        <v>4026</v>
      </c>
      <c r="K77" s="1130" t="s">
        <v>2228</v>
      </c>
      <c r="L77" s="1130" t="s">
        <v>2221</v>
      </c>
      <c r="M77" s="1130" t="s">
        <v>2240</v>
      </c>
      <c r="N77" s="1130" t="s">
        <v>2256</v>
      </c>
      <c r="O77" s="1130" t="s">
        <v>2220</v>
      </c>
      <c r="P77" s="1130" t="s">
        <v>2222</v>
      </c>
      <c r="Q77" s="1130" t="s">
        <v>2219</v>
      </c>
      <c r="R77" s="1130" t="s">
        <v>2227</v>
      </c>
      <c r="S77" s="1130" t="s">
        <v>2223</v>
      </c>
      <c r="T77" s="1130" t="s">
        <v>2224</v>
      </c>
      <c r="U77" s="1130" t="s">
        <v>3351</v>
      </c>
      <c r="V77" s="1136" t="s">
        <v>5641</v>
      </c>
      <c r="W77" s="1687"/>
    </row>
    <row r="78" spans="2:43" s="88" customFormat="1" ht="18">
      <c r="E78" s="1151">
        <v>10450.799999999999</v>
      </c>
      <c r="F78" s="1152">
        <v>167.57500000000002</v>
      </c>
      <c r="G78" s="1124">
        <v>395</v>
      </c>
      <c r="H78" s="1124">
        <v>472</v>
      </c>
      <c r="I78" s="1124" t="s">
        <v>3975</v>
      </c>
      <c r="J78" s="1123"/>
      <c r="K78" s="1128">
        <v>56</v>
      </c>
      <c r="L78" s="1128">
        <v>98.2</v>
      </c>
      <c r="M78" s="1128">
        <v>86.3</v>
      </c>
      <c r="N78" s="1128">
        <v>1691.3</v>
      </c>
      <c r="O78" s="1128">
        <v>148.80000000000001</v>
      </c>
      <c r="P78" s="1128">
        <v>59.6</v>
      </c>
      <c r="Q78" s="1128">
        <v>163.4</v>
      </c>
      <c r="R78" s="1128">
        <v>713.5</v>
      </c>
      <c r="S78" s="1128">
        <v>427.2</v>
      </c>
      <c r="T78" s="1128">
        <v>291.5</v>
      </c>
      <c r="U78" s="1128">
        <v>90.8</v>
      </c>
      <c r="V78" s="1137">
        <v>100.5</v>
      </c>
      <c r="W78" s="1150">
        <f>SUM(E78:V78)</f>
        <v>15412.474999999999</v>
      </c>
    </row>
    <row r="79" spans="2:43" s="88" customFormat="1" ht="13.8"/>
  </sheetData>
  <mergeCells count="82">
    <mergeCell ref="H2:T2"/>
    <mergeCell ref="B2:G2"/>
    <mergeCell ref="B1:T1"/>
    <mergeCell ref="B20:C20"/>
    <mergeCell ref="B3:D3"/>
    <mergeCell ref="B4:D4"/>
    <mergeCell ref="B5:D5"/>
    <mergeCell ref="B11:D11"/>
    <mergeCell ref="B10:D10"/>
    <mergeCell ref="B18:D18"/>
    <mergeCell ref="B6:D6"/>
    <mergeCell ref="B7:D7"/>
    <mergeCell ref="B9:D9"/>
    <mergeCell ref="B13:D13"/>
    <mergeCell ref="L26:M26"/>
    <mergeCell ref="B27:C27"/>
    <mergeCell ref="L27:M27"/>
    <mergeCell ref="B28:C28"/>
    <mergeCell ref="L28:M28"/>
    <mergeCell ref="U1:AM2"/>
    <mergeCell ref="AN1:AQ2"/>
    <mergeCell ref="AS1:AU2"/>
    <mergeCell ref="AV1:AV3"/>
    <mergeCell ref="B42:C42"/>
    <mergeCell ref="B37:C37"/>
    <mergeCell ref="B38:C38"/>
    <mergeCell ref="B39:C39"/>
    <mergeCell ref="B40:C40"/>
    <mergeCell ref="B41:C41"/>
    <mergeCell ref="B33:C33"/>
    <mergeCell ref="B34:C34"/>
    <mergeCell ref="B35:C35"/>
    <mergeCell ref="B36:C36"/>
    <mergeCell ref="B8:D8"/>
    <mergeCell ref="B12:D12"/>
    <mergeCell ref="AJ57:AL57"/>
    <mergeCell ref="AJ58:AL58"/>
    <mergeCell ref="AJ50:AK50"/>
    <mergeCell ref="AJ51:AK51"/>
    <mergeCell ref="AJ52:AK52"/>
    <mergeCell ref="AJ53:AK53"/>
    <mergeCell ref="AJ54:AK54"/>
    <mergeCell ref="AJ46:AK46"/>
    <mergeCell ref="AJ47:AK47"/>
    <mergeCell ref="AJ48:AK48"/>
    <mergeCell ref="AJ49:AK49"/>
    <mergeCell ref="B21:C21"/>
    <mergeCell ref="L21:M21"/>
    <mergeCell ref="B22:C22"/>
    <mergeCell ref="L22:M22"/>
    <mergeCell ref="L24:M24"/>
    <mergeCell ref="B25:C25"/>
    <mergeCell ref="L25:M25"/>
    <mergeCell ref="B29:C29"/>
    <mergeCell ref="L29:M29"/>
    <mergeCell ref="B30:C30"/>
    <mergeCell ref="L30:M30"/>
    <mergeCell ref="B26:C26"/>
    <mergeCell ref="AJ64:AL64"/>
    <mergeCell ref="AJ65:AL65"/>
    <mergeCell ref="AJ66:AL66"/>
    <mergeCell ref="B14:D14"/>
    <mergeCell ref="B15:D15"/>
    <mergeCell ref="B17:D17"/>
    <mergeCell ref="B16:D16"/>
    <mergeCell ref="AJ59:AL59"/>
    <mergeCell ref="AJ60:AL60"/>
    <mergeCell ref="AJ61:AL61"/>
    <mergeCell ref="AJ62:AL62"/>
    <mergeCell ref="AJ63:AL63"/>
    <mergeCell ref="AJ55:AK55"/>
    <mergeCell ref="B23:C23"/>
    <mergeCell ref="L23:M23"/>
    <mergeCell ref="B24:C24"/>
    <mergeCell ref="AB70:AB71"/>
    <mergeCell ref="B71:D71"/>
    <mergeCell ref="B77:D77"/>
    <mergeCell ref="K76:V76"/>
    <mergeCell ref="E76:J76"/>
    <mergeCell ref="O70:Z70"/>
    <mergeCell ref="E70:N70"/>
    <mergeCell ref="W76:W77"/>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PLAN DRUMMIND 2021</vt:lpstr>
      <vt:lpstr>PROMIGAS</vt:lpstr>
      <vt:lpstr>ANEXO 1</vt:lpstr>
      <vt:lpstr>Cotización </vt:lpstr>
      <vt:lpstr>Resumen</vt:lpstr>
      <vt:lpstr>'ANEXO 1'!Área_de_impresión</vt:lpstr>
      <vt:lpstr>'PLAN DRUMMIND 2021'!Área_de_impresión</vt:lpstr>
      <vt:lpstr>PROMIGAS!Área_de_impresión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WALTHER ENRIQUE GOMEZ PATIÑO</dc:creator>
  <cp:lastModifiedBy>Maritza Gutierrez</cp:lastModifiedBy>
  <cp:lastPrinted>2025-09-09T13:49:20Z</cp:lastPrinted>
  <dcterms:created xsi:type="dcterms:W3CDTF">2018-07-16T14:05:46Z</dcterms:created>
  <dcterms:modified xsi:type="dcterms:W3CDTF">2025-10-08T20:35:22Z</dcterms:modified>
</cp:coreProperties>
</file>