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Z:\2025\DOC_ARCHIVO\411.21_CONTRATOS\411.21.4_MIN_CUANTIA\DTN-IPMC-005-2025 MANTENIMIENTO VALLEDUPAR\"/>
    </mc:Choice>
  </mc:AlternateContent>
  <xr:revisionPtr revIDLastSave="0" documentId="13_ncr:1_{DB7CF2B0-AE67-4AF0-AAB9-AF7DF7ABE4E8}" xr6:coauthVersionLast="47" xr6:coauthVersionMax="47" xr10:uidLastSave="{00000000-0000-0000-0000-000000000000}"/>
  <bookViews>
    <workbookView xWindow="2115" yWindow="2115" windowWidth="21600" windowHeight="11295" tabRatio="834" firstSheet="1" activeTab="1" xr2:uid="{00000000-000D-0000-FFFF-FFFF00000000}"/>
  </bookViews>
  <sheets>
    <sheet name="Generalidades de la cotización" sheetId="22" r:id="rId1"/>
    <sheet name="VALLEDUPAR" sheetId="23" r:id="rId2"/>
  </sheets>
  <definedNames>
    <definedName name="_xlnm.Print_Area" localSheetId="1">VALLEDUPAR!$A$1:$I$58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calcChain.xml><?xml version="1.0" encoding="utf-8"?>
<calcChain xmlns="http://schemas.openxmlformats.org/spreadsheetml/2006/main">
  <c r="I43" i="23" l="1"/>
  <c r="I32" i="23" l="1"/>
  <c r="I28" i="23"/>
  <c r="I40" i="23"/>
  <c r="I39" i="23"/>
  <c r="I38" i="23" s="1"/>
  <c r="I33" i="23"/>
  <c r="I23" i="23"/>
  <c r="G23" i="23"/>
  <c r="I31" i="23"/>
  <c r="I30" i="23"/>
  <c r="I29" i="23"/>
  <c r="G31" i="23"/>
  <c r="G30" i="23"/>
  <c r="G29" i="23"/>
  <c r="G21" i="23"/>
  <c r="I21" i="23"/>
  <c r="G20" i="23"/>
  <c r="G37" i="23"/>
  <c r="G36" i="23"/>
  <c r="H19" i="23"/>
  <c r="I15" i="23"/>
  <c r="I20" i="23"/>
  <c r="I36" i="23"/>
  <c r="I37" i="23"/>
  <c r="G15" i="23"/>
  <c r="I35" i="23" l="1"/>
  <c r="G16" i="23"/>
  <c r="I16" i="23"/>
  <c r="I14" i="23"/>
  <c r="G14" i="23"/>
  <c r="I25" i="23"/>
  <c r="I27" i="23"/>
  <c r="G27" i="23"/>
  <c r="I26" i="23"/>
  <c r="G19" i="23"/>
  <c r="I19" i="23"/>
  <c r="I18" i="23"/>
  <c r="G13" i="23"/>
  <c r="G25" i="23"/>
  <c r="I17" i="23" l="1"/>
  <c r="G17" i="23"/>
  <c r="I24" i="23"/>
  <c r="I22" i="23" s="1"/>
  <c r="G24" i="23"/>
  <c r="I13" i="23"/>
  <c r="I12" i="23" s="1"/>
  <c r="I41" i="23" s="1"/>
  <c r="G26" i="23" l="1"/>
  <c r="G18" i="23" l="1"/>
  <c r="I45" i="23" l="1"/>
  <c r="I46" i="23" s="1"/>
  <c r="I44" i="23"/>
  <c r="I48" i="23" l="1"/>
  <c r="I50" i="23" s="1"/>
  <c r="I57" i="23" s="1"/>
</calcChain>
</file>

<file path=xl/sharedStrings.xml><?xml version="1.0" encoding="utf-8"?>
<sst xmlns="http://schemas.openxmlformats.org/spreadsheetml/2006/main" count="110" uniqueCount="87">
  <si>
    <t>SOLICITUD DE COTIZACIÓN</t>
  </si>
  <si>
    <r>
      <rPr>
        <b/>
        <sz val="9"/>
        <rFont val="Arial"/>
        <family val="2"/>
      </rPr>
      <t>CODIGO:</t>
    </r>
    <r>
      <rPr>
        <sz val="9"/>
        <rFont val="Arial"/>
        <family val="2"/>
      </rPr>
      <t xml:space="preserve"> GCO-040-PDT-002-f-007</t>
    </r>
  </si>
  <si>
    <r>
      <rPr>
        <b/>
        <sz val="9"/>
        <rFont val="Arial"/>
        <family val="2"/>
      </rPr>
      <t>VERSIÓN:</t>
    </r>
    <r>
      <rPr>
        <sz val="9"/>
        <rFont val="Arial"/>
        <family val="2"/>
      </rPr>
      <t xml:space="preserve"> 7</t>
    </r>
  </si>
  <si>
    <t>PROCESO:  GESTION DE RECURSOS FISICOS</t>
  </si>
  <si>
    <t>SUBPROCESO: CONTRATACION DE BIENES Y/O SERVICIOS</t>
  </si>
  <si>
    <t>Por favor diligenciar la propuesta de cotización sobre este formato</t>
  </si>
  <si>
    <t>COTIZANTE</t>
  </si>
  <si>
    <t>OBJETO:</t>
  </si>
  <si>
    <t>CONTRATAR LAS OBRAS DE MANTENIMIENTO Y REPARACIONES LOCATIVAS DE LAS OFICINAS DE LA DT NORTE, EN LA CIUDAD DE VALLEDUPAR, DE ACUERDO CON LAS CARACTERÍSTICAS TÉCNICAS DETERMINADAS POR LA ENTIDAD.</t>
  </si>
  <si>
    <r>
      <t xml:space="preserve">RECOMENDACIONES PARA ELABORAR LA COTIZACIÓN
</t>
    </r>
    <r>
      <rPr>
        <sz val="10"/>
        <rFont val="Arial"/>
        <family val="2"/>
      </rPr>
      <t xml:space="preserve">1. Para todos los efectos (DANE) hace referencia al Departamento Administrativo Nacional de Estadística y (FONDANE) al Fondo del Departamento Administrativo Nacional de Estadísitica. 
2. Se requiere que las cotizaciones se presenten en moneda colombiana. 
3. Importante recordar que el DANE requiere que la cotización presentada por usted, contemple de manera implicita los costos directos e indirectos en que usted debe incurrir para cumplir con la satisfacción de la necesidad del DANE y/o FONDANE. Estos costos deben estar distribuidos en el precio unitario, es decir por elemento antes de IVA cuando aplique, de forma tal que permita hacer un presupuesto ajustado a los valores de mercado.  
4. Cuando se habla de costos directos e indirectos se hace referencia a todas las erogacciones necesarias para el cumplimiento y satisfacción de la necesidad. Entre los principales esta los impuestos, tasas, contribuciones, personal y gastos de transporte.
5. La veracidad de la información solicitada en referencia a sus condiciones y las condiciones reales del mercado, es importante para el DANE y/o FONDANE toda vez que podrá generar un Estudio del Sector adecuado para el futuro proceso de contratación. 
6. La cotización solicitada servirá de base para la elaboración del Estudio del Sector y para establecer el presupuesto oficial estimado del futuro proceso de contratación. En consecuencia bajo ninguna circuanstancia constituye en sí misma una oferta y en efecto NO obliga a las partes.
</t>
    </r>
  </si>
  <si>
    <r>
      <rPr>
        <b/>
        <sz val="10"/>
        <rFont val="Arial"/>
        <family val="2"/>
      </rPr>
      <t xml:space="preserve">ESPECIFICACIONES TÉCNICAS GENERALES DEL BIEN Y/O SERVICIO:
</t>
    </r>
    <r>
      <rPr>
        <sz val="10"/>
        <rFont val="Arial"/>
        <family val="2"/>
      </rPr>
      <t>Estan establecidos en el Anexo 1 - Especificaciones ténicas</t>
    </r>
    <r>
      <rPr>
        <b/>
        <sz val="10"/>
        <rFont val="Arial"/>
        <family val="2"/>
      </rPr>
      <t xml:space="preserve">
</t>
    </r>
    <r>
      <rPr>
        <sz val="10"/>
        <rFont val="Arial"/>
        <family val="2"/>
      </rPr>
      <t xml:space="preserve">
   </t>
    </r>
  </si>
  <si>
    <r>
      <t xml:space="preserve">EXPERIENCIA
Diligencia la siguiente información: 
</t>
    </r>
    <r>
      <rPr>
        <sz val="10"/>
        <rFont val="Arial"/>
        <family val="2"/>
      </rPr>
      <t xml:space="preserve">
- Tiempo de existencia del proponente:
- Calidad de Mipyme : SI            NO
- Experiencia Específica en la actividad objeto de contratación:
- Régimen Tributario:  Simplificado           Común 
- En el mercado usted es:   Fabricante           Importador            Distribuidor mayorista           Distribuidor minorista             Ensamblador             Intermediario             Tranportador            Otra 
                                                                                                                                                                                                                                                                                                                               Cual ___________________</t>
    </r>
  </si>
  <si>
    <r>
      <t xml:space="preserve">VIGENCIA DE LA COTIZACIÓN
</t>
    </r>
    <r>
      <rPr>
        <sz val="10"/>
        <rFont val="Arial"/>
        <family val="2"/>
      </rPr>
      <t xml:space="preserve">La cotización presentada en su conjunto, tiene una vigencia de (  </t>
    </r>
    <r>
      <rPr>
        <b/>
        <sz val="12"/>
        <rFont val="Arial"/>
        <family val="2"/>
      </rPr>
      <t>3</t>
    </r>
    <r>
      <rPr>
        <sz val="10"/>
        <rFont val="Arial"/>
        <family val="2"/>
      </rPr>
      <t xml:space="preserve">   )  meses</t>
    </r>
    <r>
      <rPr>
        <sz val="8"/>
        <rFont val="Arial"/>
        <family val="2"/>
      </rPr>
      <t>.</t>
    </r>
    <r>
      <rPr>
        <sz val="10"/>
        <rFont val="Arial"/>
        <family val="2"/>
      </rPr>
      <t xml:space="preserve">  </t>
    </r>
  </si>
  <si>
    <r>
      <rPr>
        <b/>
        <sz val="10"/>
        <color rgb="FF000000"/>
        <rFont val="Arial"/>
      </rPr>
      <t xml:space="preserve">PLAZO PARA PRESENTAR LA COTIZACIÓN
</t>
    </r>
    <r>
      <rPr>
        <sz val="10"/>
        <color rgb="FF000000"/>
        <rFont val="Arial"/>
      </rPr>
      <t xml:space="preserve">La cotización debe se presentada a más tardar el  
En caso de no poder hacerlo dentro del plazo previsto y/o no estar interesado en presentar su cotización, el DANE y/o FONDANE le agradece que nos haga saber tal situación y el hecho que hace que no este interesado en participar. 
Culaquier inquietud pordrá ser remitida al los correos electrónicos </t>
    </r>
    <r>
      <rPr>
        <sz val="10"/>
        <color rgb="FF1F497D"/>
        <rFont val="Arial"/>
      </rPr>
      <t>@dane.gov.co</t>
    </r>
    <r>
      <rPr>
        <sz val="10"/>
        <color rgb="FF000000"/>
        <rFont val="Arial"/>
      </rPr>
      <t xml:space="preserve"> y </t>
    </r>
    <r>
      <rPr>
        <sz val="10"/>
        <color rgb="FF1F497D"/>
        <rFont val="Arial"/>
      </rPr>
      <t>@dane.gov.co</t>
    </r>
    <r>
      <rPr>
        <sz val="10"/>
        <color rgb="FF000000"/>
        <rFont val="Arial"/>
      </rPr>
      <t xml:space="preserve"> o al teléfono 601 - 597 83 00 ext </t>
    </r>
  </si>
  <si>
    <r>
      <t xml:space="preserve">OBSERVACIONES
</t>
    </r>
    <r>
      <rPr>
        <sz val="10"/>
        <rFont val="Arial"/>
        <family val="2"/>
      </rPr>
      <t xml:space="preserve">Cuando al momento de diligenciar el formato de cotización, usted evidencie que existe alguna recomendación técnica, económica o jurídica relevante para tener encuenta, le solicitamos que reglón seguido a esta información exponga su argumento y/o recomendación frente al tema. Es muy importante para el DANE y/o FONDANE conocer el conocimiento de los agentes del mercado en referencia a los bienes y/o servicios que estan siendo cotizados. Tenga en cuenta que la información que usted proporcione va a ser estudiada por la entidad, sin que la misma se de obligatorio observancia para la formulación de los documentos pre contractuales del futuro proceso, es decir, el DANE y/o FONDANE se reservan el derecho de evaluar la pertinencia de lo observado.  
</t>
    </r>
    <r>
      <rPr>
        <b/>
        <sz val="10"/>
        <rFont val="Arial"/>
        <family val="2"/>
      </rPr>
      <t>DESARROLLO</t>
    </r>
  </si>
  <si>
    <t xml:space="preserve">*Las notas en rojo son explicativas o indicativas de la información que debe ser incorporada en el Formato. Cuando se encuentre listo para trámite se debe eliminar las notas rojas. </t>
  </si>
  <si>
    <t>CÓDIGO: GCO-040-PDT-002-f-007</t>
  </si>
  <si>
    <t>VERSIÓN: 07</t>
  </si>
  <si>
    <r>
      <rPr>
        <b/>
        <sz val="11"/>
        <rFont val="Arial"/>
        <family val="2"/>
      </rPr>
      <t>PROCESO:</t>
    </r>
    <r>
      <rPr>
        <sz val="11"/>
        <rFont val="Arial"/>
        <family val="2"/>
      </rPr>
      <t xml:space="preserve"> GESTIÓN DE RECURSOS FÍSICOS</t>
    </r>
  </si>
  <si>
    <r>
      <rPr>
        <b/>
        <sz val="11"/>
        <rFont val="Arial"/>
        <family val="2"/>
      </rPr>
      <t>SUBPROCESO:</t>
    </r>
    <r>
      <rPr>
        <sz val="11"/>
        <rFont val="Arial"/>
        <family val="2"/>
      </rPr>
      <t xml:space="preserve"> CONTRATACIÓN DE BIENES Y/O SERVICIOS</t>
    </r>
  </si>
  <si>
    <r>
      <rPr>
        <b/>
        <sz val="11"/>
        <rFont val="Arial"/>
        <family val="2"/>
      </rPr>
      <t>ELABORÓ:</t>
    </r>
    <r>
      <rPr>
        <sz val="11"/>
        <rFont val="Arial"/>
        <family val="2"/>
      </rPr>
      <t xml:space="preserve"> GIT ÁREA ADMINISTRATIVA - GIT INFRAESTRUCTURA</t>
    </r>
  </si>
  <si>
    <r>
      <rPr>
        <b/>
        <sz val="11"/>
        <color rgb="FF000000"/>
        <rFont val="Arial"/>
      </rPr>
      <t xml:space="preserve">REVISÓ: </t>
    </r>
    <r>
      <rPr>
        <sz val="11"/>
        <color rgb="FF000000"/>
        <rFont val="Arial"/>
      </rPr>
      <t xml:space="preserve">GIT INFRAESTRUCTURA </t>
    </r>
  </si>
  <si>
    <t>DESCRIPCIÓN DEL OBJETO:</t>
  </si>
  <si>
    <t>ÍTEM</t>
  </si>
  <si>
    <t>DESCRIPCIÓN DEL BIEN Y/O SERVICIO</t>
  </si>
  <si>
    <t>UNIDAD DE MEDIDA</t>
  </si>
  <si>
    <t>CANTIDAD</t>
  </si>
  <si>
    <r>
      <t xml:space="preserve">RANGO 
</t>
    </r>
    <r>
      <rPr>
        <sz val="11"/>
        <rFont val="Arial"/>
        <family val="2"/>
      </rPr>
      <t>(La cantidad a contratar puede oscilar entre estos dos números)</t>
    </r>
  </si>
  <si>
    <t>VALOR UNITARIO</t>
  </si>
  <si>
    <t>SUBTOTAL 
(COSTO DIRECTO DEL ITEM)</t>
  </si>
  <si>
    <t>PUERTAS  -  VENTANAS Y BARANDAS</t>
  </si>
  <si>
    <t>1.01</t>
  </si>
  <si>
    <t>DESMONTE, RETIRO Y DIPOSICIÓN FINAL A BOTADERO AUTORIZADO DE VENTANAS EN MADERA/ OTRO MATERIAL (INCLUYE RESANE DE BORDES, FILOS Y REMATES EN PAÑETE IMPERMEABILIZADO PARA NUEVA VENTANA.</t>
  </si>
  <si>
    <t>M2</t>
  </si>
  <si>
    <t>1.02</t>
  </si>
  <si>
    <t>RETIRO DE REJA CUADRADA EXISTENTE INTERIOR - PUERTA PRINCIPAL PRIMER PISO</t>
  </si>
  <si>
    <t>1.03</t>
  </si>
  <si>
    <t>SUMINISTRO E INSTALACION DE VENTANAS EN MADERA TIPO GUAYACAN CON VIDRIO 3+3 CON PELICULA DE SEGURIDAD</t>
  </si>
  <si>
    <t>1.04</t>
  </si>
  <si>
    <t>REINSTALACION DE REJA CUADRADA EXISTENTE INTERIOR - PUERTA PRINCIPAL PRIMER PISO</t>
  </si>
  <si>
    <t>1.05</t>
  </si>
  <si>
    <t>PINTURA DE REJAS METALICAS EN ESMALTE CAFE (VENTANAS FACHADA EXTERIOR Y REJA INTERIOR PUERTA PRINCIPAL)</t>
  </si>
  <si>
    <t>1.06</t>
  </si>
  <si>
    <t>SUMINISTRO E INSTALACIÓN DE VENTANAL FIJO EN PERFILERÍA DE ALUMINIO COLOR PLATA - INCLUYE VIDRIO MIN 4MM.</t>
  </si>
  <si>
    <t>1.07</t>
  </si>
  <si>
    <t>SUMINISTRO E INSTALACIÓN DE PELÍCULA DE PROTECCIÓN SOLAR CON BLOQUEO DE RAYOS UV DEL 90% Y REDUCCIÓN DE CALOR DEL 80%</t>
  </si>
  <si>
    <t>1.08</t>
  </si>
  <si>
    <t>DESMONTE, REPARACION, PINTURA Y MONTAJE DE PUERTA PRINCIPAL TIPO MADERA .</t>
  </si>
  <si>
    <t>GL</t>
  </si>
  <si>
    <t>1.09</t>
  </si>
  <si>
    <t>SUMINISTRO E INSTALACION DE BARANDA DE ESCALERA EN MADERA - TIPO CEDRO MACHO</t>
  </si>
  <si>
    <t>ML</t>
  </si>
  <si>
    <t>RESANES  Y PINTURAS</t>
  </si>
  <si>
    <t>DESMONTE Y RETIRO DE DRYWALL - PARED ESCALERA</t>
  </si>
  <si>
    <t>RESANE DE SUPERFICIES Y REPARACION DE FISURAS - (INCLUYE APLICACIÓN Y LIJADA)</t>
  </si>
  <si>
    <t>PINTURA VINÍLICA SUPER LAVABLE A 2 MANOS PARA MUROS Y TECHOS INTERIORES -  COLOR BLANCO PURO.</t>
  </si>
  <si>
    <t>PINTURA TIPO KORAZA PARA FACHADAS A 2 MANOS PARA FACHADAS. COLOR BLANCO (TONALIDAD TIPO BLANCO PURO REF 2671)</t>
  </si>
  <si>
    <t>PINTURA TIPO KORAZA  PARA CORNISAS Y ALFAJIAS VENTANAS FACHADA EXTERIOR - COLOR BEIGE CLARO (TONALIDAD TIPO BRISA DEL SUR REF 2687).</t>
  </si>
  <si>
    <t>ELECTRICAS</t>
  </si>
  <si>
    <t>SALIDA PARA TOMACORRIENTE DOBLE NEMA 5-15R 120VAC DE COLOR NARANJA SOBRE CANALETA PERIMETRAL, EN CABLE (1#12F+1#12N+1#12T) AWG TRENZADO HASTA 3.5 METROS DESDE EL PUNTO DE CONEXIÓN MÁS CERCANO, (INCLUYE AMARRES, CONECTORES, TOMACORRIENTE CON FACE PLATE Y TODOS LOS ACCESORIOS PARA SU CORRECTO FUNCIONAMIENTO)</t>
  </si>
  <si>
    <t>UN</t>
  </si>
  <si>
    <t>SUMINISTRO E INSTALACIÓN DE MARQUILLAS PARA SALIDA ELÉCTRICA REGULADA Y CIRCUITOS EN TABLERO REGULADO, TENIENDO EN CUENTA LA NOMENCLATURA USADA POR LA ENTIDAD</t>
  </si>
  <si>
    <t>SALIDA PARA TOMACORRIENTE DOBLE NEMA 5-15R 120VAC COLOR BLANCO MONOFÁSICO CON POLO A TIERRA SOBRE CANALETA PERIMETRAL EN CABLE (1#12F+1#12N+1#12T) AWG TRENZADO HASTA 3.5 METROS DESDE EL PUNTO DE CONEXIÓN MÁS CERCANO, (INCLUYE AMARRES, CONECTORES, TOMACORRIENTE CON FACE PLATE Y TODOS LOS ACCESORIOS PARA SU CORRECTO FUNCIONAMIENTO)</t>
  </si>
  <si>
    <t>HIDROSANITARIAS</t>
  </si>
  <si>
    <t>4.01.</t>
  </si>
  <si>
    <t>SUMINISTRO E INSTALACION DE BAJANTE DE AGUA LLUVIA. PVC. 3" - EN FACHADA EXTERIOR PARA CONDUCIR AGUA DE MANGUERA DE EQUIPO AIRE ACONDICIONADO</t>
  </si>
  <si>
    <t>RETIRO GRIFERIA EXISTENTE Y SUMINISTRO E INSTALACION DE GRIFERIA SENCILLA PARA LAVAMANOS (LLAVE INDIVIDUAL)  - BAÑO DE DISCAPACITADOS PRIMER PISO</t>
  </si>
  <si>
    <t>CUBIERTAS</t>
  </si>
  <si>
    <t xml:space="preserve">IMPERMEABILIZACIÓN DE CUBIERTAS PLANAS CON MANTO ASFÁLTICO IMPERMEABILIZANTE CON FOIL DE ALUMINIO. </t>
  </si>
  <si>
    <t>SUMINISTRO Y APLICACIÓN DE PINTURA DE ALUMINIO DE ALTA RESISTENCIA EN MANTO ASFALTICO A 2 MANOS</t>
  </si>
  <si>
    <t>OTROS</t>
  </si>
  <si>
    <t>APERTURA DE VANO PARA VENTILACION 20X20 SOBRE MURO EXISTENTE - INCLUYE RESANE Y FILOS PARA INSTALACION DE REJILLA</t>
  </si>
  <si>
    <t>SUMINISTRO E INSTALACION DE REJILLAS VENTILACION 20X20 ALUMINIO PARA CUARTO DE BODEGA FRENTE A COCINA PRIMER PISO</t>
  </si>
  <si>
    <t>TOTAL COSTO DIRECTO</t>
  </si>
  <si>
    <t>ADMINISTRACIÓN</t>
  </si>
  <si>
    <t>IMPREVISTOS</t>
  </si>
  <si>
    <t>UTILIDAD</t>
  </si>
  <si>
    <t>IVA SOBRE LA UTILIDAD</t>
  </si>
  <si>
    <t>TOTAL A. I. U., E IVA SOBRE UTILIDAD</t>
  </si>
  <si>
    <t>VALOR TOTAL DE LA COTIZACIÓN (INCLUIDO AIU E IVA SOBRE LA UTILIDAD)</t>
  </si>
  <si>
    <r>
      <rPr>
        <b/>
        <sz val="11"/>
        <rFont val="Arial"/>
        <family val="2"/>
      </rPr>
      <t>NOTAS:</t>
    </r>
    <r>
      <rPr>
        <sz val="11"/>
        <rFont val="Arial"/>
        <family val="2"/>
      </rPr>
      <t xml:space="preserve"> </t>
    </r>
  </si>
  <si>
    <t>* En la estructuación del presupuesto se deberá contemplar la disposició final fuera de la obra y en botadero autorizado de los elementos sustituidos y residuos de obra; así como el transporte de materiales, herramientas y el aseo general o detallado en caso de  reqierirse.</t>
  </si>
  <si>
    <t>* Se deberá tener en cuenta que para la contratación las cantidades pueden aumentar hasta el tope máximo determinado.</t>
  </si>
  <si>
    <r>
      <t>* Lo horarios de trabajo corresponderán a los horarios laborales de la Entidad, esto es, de luneas a viernes de 8:00 am a 5:00 pm y sabados hasta</t>
    </r>
    <r>
      <rPr>
        <strike/>
        <sz val="10"/>
        <color theme="1"/>
        <rFont val="Arial"/>
        <family val="2"/>
      </rPr>
      <t xml:space="preserve"> </t>
    </r>
    <r>
      <rPr>
        <sz val="10"/>
        <color theme="1"/>
        <rFont val="Arial"/>
        <family val="2"/>
      </rPr>
      <t>laS 3:00 pm.</t>
    </r>
  </si>
  <si>
    <t>* Cuando en la descripción del item se hace referencia a una marca especifica no se pretende solicitar esa marca en particular, sino indicar que se debe ofertar un producto con características técnicas similares o superiores al referenciado.</t>
  </si>
  <si>
    <t>Elaboró:</t>
  </si>
  <si>
    <t xml:space="preserve">GIT Infraestructura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</si>
</sst>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 #,##0.00_);_(* \(#,##0.00\);_(* &quot;-&quot;??_);_(@_)"/>
    <numFmt numFmtId="165" formatCode="_(&quot;$&quot;\ * #,##0.00_);_(&quot;$&quot;\ * \(#,##0.00\);_(&quot;$&quot;\ * &quot;-&quot;??_);_(@_)"/>
    <numFmt numFmtId="166" formatCode="&quot;$&quot;\ #,##0.00"/>
    <numFmt numFmtId="167" formatCode="0.0"/>
    <numFmt numFmtId="168" formatCode="_-* #,##0_-;\-* #,##0_-;_-* &quot;-&quot;??_-;_-@_-"/>
    <numFmt numFmtId="169" formatCode="_([$$-240A]\ * #,##0.00_);_([$$-240A]\ * \(#,##0.00\);_([$$-240A]\ * &quot;-&quot;??_);_(@_)"/>
    <numFmt numFmtId="170" formatCode="&quot;$&quot;#,##0.00;[Red]&quot;$&quot;#,##0.00"/>
  </numFmts>
  <fonts count="43">
    <font>
      <sz val="11"/>
      <color theme="1"/>
      <name val="Calibri"/>
      <family val="2"/>
      <scheme val="minor"/>
    </font>
    <font>
      <sz val="11"/>
      <color theme="1"/>
      <name val="Calibri"/>
      <family val="2"/>
      <scheme val="minor"/>
    </font>
    <font>
      <sz val="10"/>
      <name val="Arial"/>
      <family val="2"/>
    </font>
    <font>
      <sz val="11"/>
      <color theme="1"/>
      <name val="Arial1"/>
    </font>
    <font>
      <sz val="10"/>
      <name val="Calibri"/>
      <family val="2"/>
      <scheme val="minor"/>
    </font>
    <font>
      <sz val="11"/>
      <name val="Arial"/>
      <family val="2"/>
    </font>
    <font>
      <b/>
      <sz val="11"/>
      <name val="Arial"/>
      <family val="2"/>
    </font>
    <font>
      <b/>
      <sz val="11"/>
      <color indexed="8"/>
      <name val="Arial"/>
      <family val="2"/>
    </font>
    <font>
      <i/>
      <sz val="11"/>
      <color rgb="FFFF0000"/>
      <name val="Arial"/>
      <family val="2"/>
    </font>
    <font>
      <b/>
      <sz val="11"/>
      <color theme="1"/>
      <name val="Arial"/>
      <family val="2"/>
    </font>
    <font>
      <sz val="11"/>
      <color theme="1"/>
      <name val="Arial"/>
      <family val="2"/>
    </font>
    <font>
      <sz val="11"/>
      <color rgb="FFFF0000"/>
      <name val="Arial"/>
      <family val="2"/>
    </font>
    <font>
      <b/>
      <sz val="12"/>
      <name val="Arial"/>
      <family val="2"/>
    </font>
    <font>
      <b/>
      <u/>
      <sz val="11"/>
      <color rgb="FFFF0000"/>
      <name val="Arial"/>
      <family val="2"/>
    </font>
    <font>
      <sz val="9"/>
      <name val="Arial"/>
      <family val="2"/>
    </font>
    <font>
      <b/>
      <sz val="9"/>
      <name val="Arial"/>
      <family val="2"/>
    </font>
    <font>
      <sz val="9"/>
      <color rgb="FFFF0000"/>
      <name val="Arial"/>
      <family val="2"/>
    </font>
    <font>
      <sz val="8"/>
      <name val="Arial"/>
      <family val="2"/>
    </font>
    <font>
      <b/>
      <sz val="12"/>
      <color indexed="8"/>
      <name val="Arial"/>
      <family val="2"/>
    </font>
    <font>
      <sz val="9"/>
      <color indexed="8"/>
      <name val="Arial"/>
      <family val="2"/>
    </font>
    <font>
      <b/>
      <sz val="10"/>
      <color rgb="FFFF0000"/>
      <name val="Arial"/>
      <family val="2"/>
    </font>
    <font>
      <b/>
      <sz val="10"/>
      <name val="Arial"/>
      <family val="2"/>
    </font>
    <font>
      <sz val="10"/>
      <color theme="0" tint="-4.9989318521683403E-2"/>
      <name val="Arial"/>
      <family val="2"/>
    </font>
    <font>
      <i/>
      <sz val="10"/>
      <color rgb="FFFF0000"/>
      <name val="Arial"/>
      <family val="2"/>
    </font>
    <font>
      <sz val="10"/>
      <color rgb="FFFF0000"/>
      <name val="Arial"/>
      <family val="2"/>
    </font>
    <font>
      <b/>
      <sz val="8"/>
      <name val="Arial"/>
      <family val="2"/>
    </font>
    <font>
      <b/>
      <sz val="14"/>
      <name val="Arial"/>
      <family val="2"/>
    </font>
    <font>
      <sz val="8"/>
      <name val="Calibri"/>
      <family val="2"/>
      <scheme val="minor"/>
    </font>
    <font>
      <sz val="10"/>
      <color theme="1"/>
      <name val="Arial"/>
      <family val="2"/>
    </font>
    <font>
      <sz val="11"/>
      <color rgb="FF000000"/>
      <name val="Arial"/>
      <family val="2"/>
    </font>
    <font>
      <sz val="14"/>
      <color theme="1"/>
      <name val="Calibri"/>
      <family val="2"/>
      <scheme val="minor"/>
    </font>
    <font>
      <b/>
      <sz val="11"/>
      <color rgb="FF0070C0"/>
      <name val="Arial"/>
      <family val="2"/>
    </font>
    <font>
      <sz val="10"/>
      <color theme="1"/>
      <name val="Segoe UI"/>
      <family val="2"/>
    </font>
    <font>
      <strike/>
      <sz val="10"/>
      <color theme="1"/>
      <name val="Arial"/>
      <family val="2"/>
    </font>
    <font>
      <b/>
      <sz val="11"/>
      <color rgb="FF000000"/>
      <name val="Arial"/>
    </font>
    <font>
      <sz val="11"/>
      <color rgb="FF000000"/>
      <name val="Arial"/>
    </font>
    <font>
      <b/>
      <sz val="10"/>
      <color rgb="FF000000"/>
      <name val="Arial"/>
    </font>
    <font>
      <sz val="10"/>
      <color rgb="FF000000"/>
      <name val="Arial"/>
    </font>
    <font>
      <sz val="10"/>
      <color rgb="FF1F497D"/>
      <name val="Arial"/>
    </font>
    <font>
      <b/>
      <sz val="10"/>
      <name val="Arial"/>
    </font>
    <font>
      <sz val="10"/>
      <name val="Segoe UI"/>
      <family val="2"/>
    </font>
    <font>
      <b/>
      <sz val="11"/>
      <color rgb="FF000000"/>
      <name val="Arial"/>
      <family val="2"/>
    </font>
    <font>
      <sz val="8"/>
      <color theme="1"/>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rgb="FFFFFF99"/>
        <bgColor indexed="64"/>
      </patternFill>
    </fill>
    <fill>
      <patternFill patternType="solid">
        <fgColor theme="6" tint="0.79998168889431442"/>
        <bgColor indexed="64"/>
      </patternFill>
    </fill>
  </fills>
  <borders count="61">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bottom/>
      <diagonal/>
    </border>
    <border>
      <left style="medium">
        <color auto="1"/>
      </left>
      <right/>
      <top/>
      <bottom/>
      <diagonal/>
    </border>
    <border>
      <left style="medium">
        <color auto="1"/>
      </left>
      <right style="medium">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style="medium">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style="medium">
        <color auto="1"/>
      </right>
      <top/>
      <bottom/>
      <diagonal/>
    </border>
    <border>
      <left/>
      <right style="medium">
        <color auto="1"/>
      </right>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thin">
        <color auto="1"/>
      </bottom>
      <diagonal/>
    </border>
    <border>
      <left style="medium">
        <color auto="1"/>
      </left>
      <right/>
      <top style="thin">
        <color auto="1"/>
      </top>
      <bottom style="thin">
        <color auto="1"/>
      </bottom>
      <diagonal/>
    </border>
    <border>
      <left style="thin">
        <color theme="1"/>
      </left>
      <right style="thin">
        <color theme="1"/>
      </right>
      <top style="thin">
        <color theme="1"/>
      </top>
      <bottom style="thin">
        <color theme="1"/>
      </bottom>
      <diagonal/>
    </border>
    <border>
      <left style="medium">
        <color indexed="64"/>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theme="1"/>
      </right>
      <top style="thin">
        <color theme="1"/>
      </top>
      <bottom style="thin">
        <color theme="1"/>
      </bottom>
      <diagonal/>
    </border>
    <border>
      <left style="thin">
        <color theme="1"/>
      </left>
      <right style="medium">
        <color indexed="64"/>
      </right>
      <top style="thin">
        <color theme="1"/>
      </top>
      <bottom style="thin">
        <color theme="1"/>
      </bottom>
      <diagonal/>
    </border>
    <border>
      <left style="medium">
        <color indexed="64"/>
      </left>
      <right style="thin">
        <color theme="1"/>
      </right>
      <top style="thin">
        <color theme="1"/>
      </top>
      <bottom style="medium">
        <color indexed="64"/>
      </bottom>
      <diagonal/>
    </border>
    <border>
      <left style="thin">
        <color theme="1"/>
      </left>
      <right style="thin">
        <color theme="1"/>
      </right>
      <top style="thin">
        <color theme="1"/>
      </top>
      <bottom style="medium">
        <color indexed="64"/>
      </bottom>
      <diagonal/>
    </border>
    <border>
      <left style="thin">
        <color theme="1"/>
      </left>
      <right style="medium">
        <color indexed="64"/>
      </right>
      <top style="thin">
        <color theme="1"/>
      </top>
      <bottom style="medium">
        <color indexed="64"/>
      </bottom>
      <diagonal/>
    </border>
    <border>
      <left/>
      <right style="thin">
        <color theme="1"/>
      </right>
      <top style="medium">
        <color indexed="64"/>
      </top>
      <bottom style="medium">
        <color indexed="64"/>
      </bottom>
      <diagonal/>
    </border>
    <border>
      <left style="thin">
        <color theme="1"/>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auto="1"/>
      </right>
      <top style="medium">
        <color indexed="64"/>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medium">
        <color rgb="FF000000"/>
      </left>
      <right/>
      <top style="medium">
        <color rgb="FF000000"/>
      </top>
      <bottom style="medium">
        <color auto="1"/>
      </bottom>
      <diagonal/>
    </border>
    <border>
      <left/>
      <right/>
      <top style="medium">
        <color rgb="FF000000"/>
      </top>
      <bottom style="medium">
        <color auto="1"/>
      </bottom>
      <diagonal/>
    </border>
    <border>
      <left/>
      <right style="medium">
        <color auto="1"/>
      </right>
      <top style="medium">
        <color rgb="FF000000"/>
      </top>
      <bottom style="medium">
        <color auto="1"/>
      </bottom>
      <diagonal/>
    </border>
    <border>
      <left style="medium">
        <color indexed="64"/>
      </left>
      <right style="medium">
        <color rgb="FF000000"/>
      </right>
      <top style="medium">
        <color rgb="FF000000"/>
      </top>
      <bottom style="medium">
        <color indexed="64"/>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indexed="64"/>
      </left>
      <right style="thin">
        <color theme="1"/>
      </right>
      <top/>
      <bottom style="thin">
        <color theme="1"/>
      </bottom>
      <diagonal/>
    </border>
    <border>
      <left style="thin">
        <color theme="1"/>
      </left>
      <right style="thin">
        <color theme="1"/>
      </right>
      <top/>
      <bottom style="thin">
        <color theme="1"/>
      </bottom>
      <diagonal/>
    </border>
    <border>
      <left style="thin">
        <color theme="1"/>
      </left>
      <right style="medium">
        <color indexed="64"/>
      </right>
      <top/>
      <bottom style="thin">
        <color theme="1"/>
      </bottom>
      <diagonal/>
    </border>
  </borders>
  <cellStyleXfs count="15">
    <xf numFmtId="0" fontId="0" fillId="0" borderId="0"/>
    <xf numFmtId="165" fontId="1" fillId="0" borderId="0" applyFont="0" applyFill="0" applyBorder="0" applyAlignment="0" applyProtection="0"/>
    <xf numFmtId="0" fontId="2" fillId="0" borderId="0"/>
    <xf numFmtId="0" fontId="3" fillId="0" borderId="0"/>
    <xf numFmtId="0" fontId="1" fillId="0" borderId="0"/>
    <xf numFmtId="165" fontId="2" fillId="0" borderId="0" applyFont="0" applyFill="0" applyBorder="0" applyAlignment="0" applyProtection="0"/>
    <xf numFmtId="9" fontId="2" fillId="0" borderId="0" applyFont="0" applyFill="0" applyBorder="0" applyAlignment="0" applyProtection="0"/>
    <xf numFmtId="164" fontId="1" fillId="0" borderId="0" applyFont="0" applyFill="0" applyBorder="0" applyAlignment="0" applyProtection="0"/>
    <xf numFmtId="0" fontId="2" fillId="0" borderId="0" applyFont="0" applyFill="0" applyBorder="0" applyAlignment="0" applyProtection="0"/>
    <xf numFmtId="165" fontId="1" fillId="0" borderId="0" applyFont="0" applyFill="0" applyBorder="0" applyAlignment="0" applyProtection="0"/>
    <xf numFmtId="0" fontId="1" fillId="0" borderId="0"/>
    <xf numFmtId="0" fontId="2" fillId="0" borderId="0"/>
    <xf numFmtId="43" fontId="1" fillId="0" borderId="0" applyFont="0" applyFill="0" applyBorder="0" applyAlignment="0" applyProtection="0"/>
    <xf numFmtId="9" fontId="1" fillId="0" borderId="0" applyFont="0" applyFill="0" applyBorder="0" applyAlignment="0" applyProtection="0"/>
    <xf numFmtId="0" fontId="42" fillId="0" borderId="0"/>
  </cellStyleXfs>
  <cellXfs count="179">
    <xf numFmtId="0" fontId="0" fillId="0" borderId="0" xfId="0"/>
    <xf numFmtId="0" fontId="4" fillId="0" borderId="0" xfId="2" applyFont="1" applyAlignment="1">
      <alignment vertical="center" wrapText="1"/>
    </xf>
    <xf numFmtId="0" fontId="4" fillId="0" borderId="0" xfId="2" applyFont="1" applyAlignment="1">
      <alignment vertical="center"/>
    </xf>
    <xf numFmtId="0" fontId="2" fillId="0" borderId="0" xfId="2" applyAlignment="1">
      <alignment vertical="center"/>
    </xf>
    <xf numFmtId="0" fontId="5" fillId="0" borderId="0" xfId="2" applyFont="1" applyAlignment="1">
      <alignment vertical="center"/>
    </xf>
    <xf numFmtId="0" fontId="5" fillId="0" borderId="10" xfId="2" applyFont="1" applyBorder="1" applyAlignment="1">
      <alignment vertical="center"/>
    </xf>
    <xf numFmtId="0" fontId="5" fillId="0" borderId="7" xfId="2" applyFont="1" applyBorder="1" applyAlignment="1">
      <alignment horizontal="left" vertical="center"/>
    </xf>
    <xf numFmtId="0" fontId="5" fillId="0" borderId="0" xfId="2" applyFont="1" applyAlignment="1">
      <alignment vertical="center" wrapText="1"/>
    </xf>
    <xf numFmtId="0" fontId="7" fillId="5" borderId="15" xfId="2" applyFont="1" applyFill="1" applyBorder="1" applyAlignment="1">
      <alignment vertical="center" wrapText="1"/>
    </xf>
    <xf numFmtId="0" fontId="7" fillId="5" borderId="13" xfId="2" applyFont="1" applyFill="1" applyBorder="1" applyAlignment="1">
      <alignment vertical="center" wrapText="1"/>
    </xf>
    <xf numFmtId="2" fontId="5" fillId="0" borderId="0" xfId="2" applyNumberFormat="1" applyFont="1" applyAlignment="1">
      <alignment horizontal="center" vertical="center"/>
    </xf>
    <xf numFmtId="0" fontId="10" fillId="0" borderId="0" xfId="0" applyFont="1"/>
    <xf numFmtId="166" fontId="5" fillId="0" borderId="3" xfId="1" applyNumberFormat="1" applyFont="1" applyFill="1" applyBorder="1" applyAlignment="1">
      <alignment horizontal="right" vertical="center" wrapText="1"/>
    </xf>
    <xf numFmtId="166" fontId="5" fillId="0" borderId="6" xfId="1" applyNumberFormat="1" applyFont="1" applyFill="1" applyBorder="1" applyAlignment="1">
      <alignment horizontal="right" vertical="center"/>
    </xf>
    <xf numFmtId="166" fontId="5" fillId="0" borderId="9" xfId="1" applyNumberFormat="1" applyFont="1" applyFill="1" applyBorder="1" applyAlignment="1">
      <alignment horizontal="right" vertical="center"/>
    </xf>
    <xf numFmtId="4" fontId="10" fillId="0" borderId="0" xfId="0" applyNumberFormat="1" applyFont="1" applyAlignment="1">
      <alignment horizontal="center" vertical="center"/>
    </xf>
    <xf numFmtId="0" fontId="11" fillId="0" borderId="0" xfId="2" applyFont="1" applyAlignment="1">
      <alignment horizontal="right" vertical="center"/>
    </xf>
    <xf numFmtId="0" fontId="10" fillId="0" borderId="0" xfId="0" applyFont="1" applyAlignment="1">
      <alignment horizontal="center" vertical="center"/>
    </xf>
    <xf numFmtId="4" fontId="9" fillId="0" borderId="0" xfId="9" applyNumberFormat="1" applyFont="1" applyFill="1" applyAlignment="1">
      <alignment horizontal="center" vertical="center"/>
    </xf>
    <xf numFmtId="0" fontId="2" fillId="0" borderId="0" xfId="11"/>
    <xf numFmtId="0" fontId="2" fillId="0" borderId="0" xfId="11" applyAlignment="1">
      <alignment horizontal="center"/>
    </xf>
    <xf numFmtId="167" fontId="5" fillId="0" borderId="0" xfId="11" applyNumberFormat="1" applyFont="1" applyAlignment="1">
      <alignment vertical="center"/>
    </xf>
    <xf numFmtId="0" fontId="19" fillId="5" borderId="28" xfId="11" applyFont="1" applyFill="1" applyBorder="1" applyAlignment="1">
      <alignment vertical="center" wrapText="1"/>
    </xf>
    <xf numFmtId="0" fontId="2" fillId="0" borderId="0" xfId="11" applyAlignment="1">
      <alignment vertical="center" wrapText="1"/>
    </xf>
    <xf numFmtId="0" fontId="19" fillId="5" borderId="29" xfId="11" applyFont="1" applyFill="1" applyBorder="1" applyAlignment="1">
      <alignment vertical="center" wrapText="1"/>
    </xf>
    <xf numFmtId="0" fontId="19" fillId="5" borderId="25" xfId="11" applyFont="1" applyFill="1" applyBorder="1" applyAlignment="1">
      <alignment vertical="center" wrapText="1"/>
    </xf>
    <xf numFmtId="0" fontId="19" fillId="5" borderId="26" xfId="11" applyFont="1" applyFill="1" applyBorder="1" applyAlignment="1">
      <alignment horizontal="center" vertical="center" wrapText="1"/>
    </xf>
    <xf numFmtId="0" fontId="22" fillId="5" borderId="26" xfId="11" applyFont="1" applyFill="1" applyBorder="1" applyAlignment="1">
      <alignment horizontal="center" vertical="center" wrapText="1"/>
    </xf>
    <xf numFmtId="0" fontId="2" fillId="0" borderId="2" xfId="11" applyBorder="1" applyAlignment="1">
      <alignment vertical="center" wrapText="1"/>
    </xf>
    <xf numFmtId="0" fontId="2" fillId="0" borderId="4" xfId="11" applyBorder="1" applyAlignment="1">
      <alignment vertical="center" wrapText="1"/>
    </xf>
    <xf numFmtId="0" fontId="2" fillId="5" borderId="26" xfId="11" applyFill="1" applyBorder="1" applyAlignment="1">
      <alignment vertical="center" wrapText="1"/>
    </xf>
    <xf numFmtId="0" fontId="2" fillId="5" borderId="27" xfId="11" applyFill="1" applyBorder="1" applyAlignment="1">
      <alignment vertical="center" wrapText="1"/>
    </xf>
    <xf numFmtId="0" fontId="2" fillId="0" borderId="15" xfId="11" applyBorder="1" applyAlignment="1">
      <alignment horizontal="center" vertical="center" wrapText="1"/>
    </xf>
    <xf numFmtId="0" fontId="2" fillId="0" borderId="23" xfId="11" applyBorder="1" applyAlignment="1">
      <alignment horizontal="center" vertical="center" wrapText="1"/>
    </xf>
    <xf numFmtId="0" fontId="2" fillId="0" borderId="13" xfId="11" applyBorder="1" applyAlignment="1">
      <alignment horizontal="center" vertical="center" wrapText="1"/>
    </xf>
    <xf numFmtId="167" fontId="2" fillId="0" borderId="0" xfId="2" applyNumberFormat="1" applyAlignment="1">
      <alignment vertical="center"/>
    </xf>
    <xf numFmtId="0" fontId="2" fillId="0" borderId="0" xfId="2" applyAlignment="1">
      <alignment vertical="center" wrapText="1"/>
    </xf>
    <xf numFmtId="0" fontId="10" fillId="0" borderId="0" xfId="0" applyFont="1" applyAlignment="1">
      <alignment vertical="center"/>
    </xf>
    <xf numFmtId="9" fontId="5" fillId="0" borderId="30" xfId="13" applyFont="1" applyBorder="1" applyAlignment="1">
      <alignment horizontal="center" vertical="center" wrapText="1"/>
    </xf>
    <xf numFmtId="165" fontId="6" fillId="2" borderId="31" xfId="1" applyFont="1" applyFill="1" applyBorder="1" applyAlignment="1">
      <alignment horizontal="right" vertical="center" wrapText="1"/>
    </xf>
    <xf numFmtId="0" fontId="5" fillId="0" borderId="0" xfId="2" applyFont="1" applyAlignment="1">
      <alignment horizontal="center" vertical="center"/>
    </xf>
    <xf numFmtId="166" fontId="5" fillId="0" borderId="0" xfId="1" applyNumberFormat="1" applyFont="1" applyFill="1" applyAlignment="1">
      <alignment horizontal="right" vertical="center"/>
    </xf>
    <xf numFmtId="2" fontId="5" fillId="0" borderId="0" xfId="2" applyNumberFormat="1" applyFont="1" applyAlignment="1">
      <alignment vertical="center"/>
    </xf>
    <xf numFmtId="169" fontId="5" fillId="0" borderId="38" xfId="12" applyNumberFormat="1" applyFont="1" applyFill="1" applyBorder="1" applyAlignment="1">
      <alignment horizontal="right" vertical="center" wrapText="1"/>
    </xf>
    <xf numFmtId="9" fontId="5" fillId="0" borderId="40" xfId="13" applyFont="1" applyBorder="1" applyAlignment="1">
      <alignment horizontal="center" vertical="center" wrapText="1"/>
    </xf>
    <xf numFmtId="169" fontId="5" fillId="0" borderId="41" xfId="12" applyNumberFormat="1" applyFont="1" applyFill="1" applyBorder="1" applyAlignment="1">
      <alignment horizontal="right" vertical="center" wrapText="1"/>
    </xf>
    <xf numFmtId="0" fontId="5" fillId="3" borderId="0" xfId="2" applyFont="1" applyFill="1" applyAlignment="1">
      <alignment vertical="center"/>
    </xf>
    <xf numFmtId="169" fontId="5" fillId="0" borderId="43" xfId="12" applyNumberFormat="1" applyFont="1" applyFill="1" applyBorder="1" applyAlignment="1">
      <alignment horizontal="right" vertical="center" wrapText="1"/>
    </xf>
    <xf numFmtId="165" fontId="5" fillId="0" borderId="0" xfId="1" applyFont="1" applyAlignment="1">
      <alignment horizontal="center" vertical="center"/>
    </xf>
    <xf numFmtId="0" fontId="29" fillId="0" borderId="44" xfId="0" applyFont="1" applyBorder="1" applyAlignment="1">
      <alignment horizontal="center" vertical="center" wrapText="1"/>
    </xf>
    <xf numFmtId="0" fontId="32" fillId="0" borderId="44" xfId="0" applyFont="1" applyBorder="1" applyAlignment="1">
      <alignment horizontal="justify" vertical="center" wrapText="1"/>
    </xf>
    <xf numFmtId="0" fontId="9" fillId="2" borderId="44" xfId="0" applyFont="1" applyFill="1" applyBorder="1" applyAlignment="1">
      <alignment horizontal="left" vertical="center"/>
    </xf>
    <xf numFmtId="170" fontId="4" fillId="0" borderId="0" xfId="2" applyNumberFormat="1" applyFont="1" applyAlignment="1">
      <alignment vertical="center"/>
    </xf>
    <xf numFmtId="0" fontId="32" fillId="0" borderId="44" xfId="0" applyFont="1" applyBorder="1" applyAlignment="1">
      <alignment horizontal="center" vertical="center"/>
    </xf>
    <xf numFmtId="4" fontId="5" fillId="0" borderId="44" xfId="2" applyNumberFormat="1" applyFont="1" applyBorder="1" applyAlignment="1">
      <alignment horizontal="center" vertical="center"/>
    </xf>
    <xf numFmtId="2" fontId="5" fillId="0" borderId="44" xfId="2" applyNumberFormat="1" applyFont="1" applyBorder="1" applyAlignment="1">
      <alignment horizontal="center" vertical="center" wrapText="1"/>
    </xf>
    <xf numFmtId="4" fontId="5" fillId="8" borderId="44" xfId="2" applyNumberFormat="1" applyFont="1" applyFill="1" applyBorder="1" applyAlignment="1">
      <alignment horizontal="center" vertical="center"/>
    </xf>
    <xf numFmtId="169" fontId="5" fillId="0" borderId="44" xfId="12" applyNumberFormat="1" applyFont="1" applyFill="1" applyBorder="1" applyAlignment="1">
      <alignment horizontal="right" vertical="center" wrapText="1"/>
    </xf>
    <xf numFmtId="0" fontId="41" fillId="2" borderId="44" xfId="0" applyFont="1" applyFill="1" applyBorder="1" applyAlignment="1">
      <alignment horizontal="center" vertical="center" wrapText="1"/>
    </xf>
    <xf numFmtId="0" fontId="9" fillId="2" borderId="44" xfId="0" applyFont="1" applyFill="1" applyBorder="1" applyAlignment="1">
      <alignment horizontal="center" vertical="center"/>
    </xf>
    <xf numFmtId="4" fontId="9" fillId="2" borderId="44" xfId="0" applyNumberFormat="1" applyFont="1" applyFill="1" applyBorder="1" applyAlignment="1">
      <alignment horizontal="left" vertical="center"/>
    </xf>
    <xf numFmtId="2" fontId="6" fillId="2" borderId="44" xfId="2" applyNumberFormat="1" applyFont="1" applyFill="1" applyBorder="1" applyAlignment="1">
      <alignment horizontal="center" vertical="center" wrapText="1"/>
    </xf>
    <xf numFmtId="166" fontId="6" fillId="2" borderId="44" xfId="1" applyNumberFormat="1" applyFont="1" applyFill="1" applyBorder="1" applyAlignment="1">
      <alignment horizontal="right" vertical="center" wrapText="1"/>
    </xf>
    <xf numFmtId="0" fontId="32" fillId="2" borderId="44" xfId="0" applyFont="1" applyFill="1" applyBorder="1" applyAlignment="1">
      <alignment horizontal="center" vertical="center"/>
    </xf>
    <xf numFmtId="4" fontId="5" fillId="2" borderId="44" xfId="2" applyNumberFormat="1" applyFont="1" applyFill="1" applyBorder="1" applyAlignment="1">
      <alignment horizontal="center" vertical="center"/>
    </xf>
    <xf numFmtId="2" fontId="5" fillId="2" borderId="44" xfId="2" applyNumberFormat="1" applyFont="1" applyFill="1" applyBorder="1" applyAlignment="1">
      <alignment horizontal="center" vertical="center" wrapText="1"/>
    </xf>
    <xf numFmtId="0" fontId="40" fillId="0" borderId="44" xfId="0" applyFont="1" applyBorder="1" applyAlignment="1">
      <alignment horizontal="justify" vertical="center" wrapText="1"/>
    </xf>
    <xf numFmtId="0" fontId="6" fillId="5" borderId="45" xfId="2" applyFont="1" applyFill="1" applyBorder="1" applyAlignment="1">
      <alignment horizontal="center" vertical="center" wrapText="1"/>
    </xf>
    <xf numFmtId="0" fontId="6" fillId="5" borderId="46" xfId="2" applyFont="1" applyFill="1" applyBorder="1" applyAlignment="1">
      <alignment horizontal="center" vertical="center" wrapText="1"/>
    </xf>
    <xf numFmtId="2" fontId="6" fillId="5" borderId="46" xfId="2" applyNumberFormat="1" applyFont="1" applyFill="1" applyBorder="1" applyAlignment="1">
      <alignment horizontal="center" vertical="center" wrapText="1"/>
    </xf>
    <xf numFmtId="166" fontId="9" fillId="8" borderId="46" xfId="1" applyNumberFormat="1" applyFont="1" applyFill="1" applyBorder="1" applyAlignment="1">
      <alignment horizontal="center" vertical="center" wrapText="1"/>
    </xf>
    <xf numFmtId="166" fontId="31" fillId="5" borderId="47" xfId="1" applyNumberFormat="1" applyFont="1" applyFill="1" applyBorder="1" applyAlignment="1">
      <alignment horizontal="center" vertical="center" wrapText="1"/>
    </xf>
    <xf numFmtId="0" fontId="29" fillId="0" borderId="48" xfId="0" applyFont="1" applyBorder="1" applyAlignment="1">
      <alignment horizontal="center" vertical="center" wrapText="1"/>
    </xf>
    <xf numFmtId="0" fontId="32" fillId="0" borderId="48" xfId="0" applyFont="1" applyBorder="1" applyAlignment="1">
      <alignment horizontal="justify" vertical="center" wrapText="1"/>
    </xf>
    <xf numFmtId="0" fontId="32" fillId="0" borderId="48" xfId="0" applyFont="1" applyBorder="1" applyAlignment="1">
      <alignment horizontal="center" vertical="center"/>
    </xf>
    <xf numFmtId="4" fontId="5" fillId="0" borderId="48" xfId="2" applyNumberFormat="1" applyFont="1" applyBorder="1" applyAlignment="1">
      <alignment horizontal="center" vertical="center"/>
    </xf>
    <xf numFmtId="2" fontId="5" fillId="0" borderId="48" xfId="2" applyNumberFormat="1" applyFont="1" applyBorder="1" applyAlignment="1">
      <alignment horizontal="center" vertical="center" wrapText="1"/>
    </xf>
    <xf numFmtId="169" fontId="5" fillId="0" borderId="48" xfId="12" applyNumberFormat="1" applyFont="1" applyFill="1" applyBorder="1" applyAlignment="1">
      <alignment horizontal="right" vertical="center" wrapText="1"/>
    </xf>
    <xf numFmtId="4" fontId="5" fillId="8" borderId="49" xfId="2" applyNumberFormat="1" applyFont="1" applyFill="1" applyBorder="1" applyAlignment="1">
      <alignment horizontal="center" vertical="center"/>
    </xf>
    <xf numFmtId="4" fontId="5" fillId="8" borderId="50" xfId="2" applyNumberFormat="1" applyFont="1" applyFill="1" applyBorder="1" applyAlignment="1">
      <alignment horizontal="center" vertical="center"/>
    </xf>
    <xf numFmtId="0" fontId="9" fillId="2" borderId="51" xfId="0" applyFont="1" applyFill="1" applyBorder="1" applyAlignment="1">
      <alignment horizontal="center" vertical="center"/>
    </xf>
    <xf numFmtId="0" fontId="9" fillId="2" borderId="52" xfId="0" applyFont="1" applyFill="1" applyBorder="1" applyAlignment="1">
      <alignment horizontal="center" vertical="center"/>
    </xf>
    <xf numFmtId="4" fontId="9" fillId="2" borderId="52" xfId="0" applyNumberFormat="1" applyFont="1" applyFill="1" applyBorder="1" applyAlignment="1">
      <alignment horizontal="center" vertical="center"/>
    </xf>
    <xf numFmtId="169" fontId="6" fillId="2" borderId="54" xfId="12" applyNumberFormat="1" applyFont="1" applyFill="1" applyBorder="1" applyAlignment="1">
      <alignment horizontal="right" vertical="center" wrapText="1"/>
    </xf>
    <xf numFmtId="0" fontId="10" fillId="0" borderId="55" xfId="0" applyFont="1" applyBorder="1" applyAlignment="1">
      <alignment vertical="center"/>
    </xf>
    <xf numFmtId="0" fontId="10" fillId="0" borderId="56" xfId="0" applyFont="1" applyBorder="1" applyAlignment="1">
      <alignment vertical="center"/>
    </xf>
    <xf numFmtId="0" fontId="10" fillId="0" borderId="56" xfId="0" applyFont="1" applyBorder="1" applyAlignment="1">
      <alignment horizontal="center" vertical="center"/>
    </xf>
    <xf numFmtId="4" fontId="10" fillId="0" borderId="56" xfId="0" applyNumberFormat="1" applyFont="1" applyBorder="1" applyAlignment="1">
      <alignment horizontal="center" vertical="center"/>
    </xf>
    <xf numFmtId="2" fontId="5" fillId="0" borderId="56" xfId="2" applyNumberFormat="1" applyFont="1" applyBorder="1" applyAlignment="1">
      <alignment horizontal="center" vertical="center" wrapText="1"/>
    </xf>
    <xf numFmtId="168" fontId="5" fillId="0" borderId="57" xfId="12" applyNumberFormat="1" applyFont="1" applyFill="1" applyBorder="1" applyAlignment="1">
      <alignment horizontal="right" vertical="center" wrapText="1"/>
    </xf>
    <xf numFmtId="9" fontId="5" fillId="0" borderId="59" xfId="13" applyFont="1" applyBorder="1" applyAlignment="1">
      <alignment horizontal="center" vertical="center" wrapText="1"/>
    </xf>
    <xf numFmtId="169" fontId="5" fillId="0" borderId="60" xfId="12" applyNumberFormat="1" applyFont="1" applyFill="1" applyBorder="1" applyAlignment="1">
      <alignment horizontal="right" vertical="center" wrapText="1"/>
    </xf>
    <xf numFmtId="169" fontId="6" fillId="2" borderId="44" xfId="12" applyNumberFormat="1" applyFont="1" applyFill="1" applyBorder="1" applyAlignment="1">
      <alignment horizontal="right" vertical="center" wrapText="1"/>
    </xf>
    <xf numFmtId="169" fontId="6" fillId="2" borderId="48" xfId="12" applyNumberFormat="1" applyFont="1" applyFill="1" applyBorder="1" applyAlignment="1">
      <alignment horizontal="right" vertical="center" wrapText="1"/>
    </xf>
    <xf numFmtId="0" fontId="17" fillId="0" borderId="10" xfId="11" applyFont="1" applyBorder="1" applyAlignment="1">
      <alignment horizontal="left" vertical="center"/>
    </xf>
    <xf numFmtId="0" fontId="17" fillId="0" borderId="12" xfId="11" applyFont="1" applyBorder="1" applyAlignment="1">
      <alignment horizontal="left" vertical="center"/>
    </xf>
    <xf numFmtId="167" fontId="17" fillId="0" borderId="10" xfId="11" applyNumberFormat="1" applyFont="1" applyBorder="1" applyAlignment="1">
      <alignment horizontal="left" vertical="center"/>
    </xf>
    <xf numFmtId="167" fontId="17" fillId="0" borderId="11" xfId="11" applyNumberFormat="1" applyFont="1" applyBorder="1" applyAlignment="1">
      <alignment horizontal="left" vertical="center"/>
    </xf>
    <xf numFmtId="167" fontId="17" fillId="0" borderId="12" xfId="11" applyNumberFormat="1" applyFont="1" applyBorder="1" applyAlignment="1">
      <alignment horizontal="left" vertical="center"/>
    </xf>
    <xf numFmtId="0" fontId="25" fillId="0" borderId="2" xfId="11" applyFont="1" applyBorder="1" applyAlignment="1">
      <alignment horizontal="center" vertical="top" wrapText="1"/>
    </xf>
    <xf numFmtId="0" fontId="25" fillId="0" borderId="4" xfId="11" applyFont="1" applyBorder="1" applyAlignment="1">
      <alignment horizontal="center" vertical="top" wrapText="1"/>
    </xf>
    <xf numFmtId="0" fontId="26" fillId="0" borderId="25" xfId="11" applyFont="1" applyBorder="1" applyAlignment="1">
      <alignment horizontal="center" vertical="center" wrapText="1"/>
    </xf>
    <xf numFmtId="0" fontId="26" fillId="0" borderId="26" xfId="11" applyFont="1" applyBorder="1" applyAlignment="1">
      <alignment horizontal="center" vertical="center" wrapText="1"/>
    </xf>
    <xf numFmtId="0" fontId="26" fillId="0" borderId="27" xfId="11" applyFont="1" applyBorder="1" applyAlignment="1">
      <alignment horizontal="center" vertical="center" wrapText="1"/>
    </xf>
    <xf numFmtId="0" fontId="26" fillId="0" borderId="5" xfId="11" applyFont="1" applyBorder="1" applyAlignment="1">
      <alignment horizontal="center" vertical="center" wrapText="1"/>
    </xf>
    <xf numFmtId="0" fontId="26" fillId="0" borderId="0" xfId="11" applyFont="1" applyAlignment="1">
      <alignment horizontal="center" vertical="center" wrapText="1"/>
    </xf>
    <xf numFmtId="0" fontId="26" fillId="0" borderId="17" xfId="11" applyFont="1" applyBorder="1" applyAlignment="1">
      <alignment horizontal="center" vertical="center" wrapText="1"/>
    </xf>
    <xf numFmtId="0" fontId="26" fillId="0" borderId="18" xfId="11" applyFont="1" applyBorder="1" applyAlignment="1">
      <alignment horizontal="center" vertical="center" wrapText="1"/>
    </xf>
    <xf numFmtId="0" fontId="14" fillId="0" borderId="15" xfId="2" applyFont="1" applyBorder="1" applyAlignment="1">
      <alignment horizontal="left" vertical="center" wrapText="1" indent="1"/>
    </xf>
    <xf numFmtId="0" fontId="14" fillId="0" borderId="20" xfId="2" applyFont="1" applyBorder="1" applyAlignment="1">
      <alignment horizontal="left" vertical="center" wrapText="1" indent="1"/>
    </xf>
    <xf numFmtId="0" fontId="14" fillId="0" borderId="23" xfId="2" applyFont="1" applyBorder="1" applyAlignment="1">
      <alignment horizontal="left" vertical="center" indent="1"/>
    </xf>
    <xf numFmtId="0" fontId="14" fillId="0" borderId="24" xfId="2" applyFont="1" applyBorder="1" applyAlignment="1">
      <alignment horizontal="left" vertical="center" indent="1"/>
    </xf>
    <xf numFmtId="0" fontId="16" fillId="0" borderId="13" xfId="11" applyFont="1" applyBorder="1" applyAlignment="1">
      <alignment horizontal="left" vertical="center" indent="1"/>
    </xf>
    <xf numFmtId="0" fontId="16" fillId="0" borderId="22" xfId="11" applyFont="1" applyBorder="1" applyAlignment="1">
      <alignment horizontal="left" vertical="center" indent="1"/>
    </xf>
    <xf numFmtId="0" fontId="21" fillId="0" borderId="32" xfId="11" applyFont="1" applyBorder="1" applyAlignment="1">
      <alignment vertical="top" wrapText="1"/>
    </xf>
    <xf numFmtId="0" fontId="21" fillId="0" borderId="33" xfId="11" applyFont="1" applyBorder="1" applyAlignment="1">
      <alignment vertical="top" wrapText="1"/>
    </xf>
    <xf numFmtId="0" fontId="21" fillId="0" borderId="34" xfId="11" applyFont="1" applyBorder="1" applyAlignment="1">
      <alignment vertical="top" wrapText="1"/>
    </xf>
    <xf numFmtId="0" fontId="39" fillId="0" borderId="1" xfId="11" applyFont="1" applyBorder="1" applyAlignment="1">
      <alignment vertical="top" wrapText="1"/>
    </xf>
    <xf numFmtId="0" fontId="21" fillId="0" borderId="1" xfId="11" applyFont="1" applyBorder="1" applyAlignment="1">
      <alignment vertical="top"/>
    </xf>
    <xf numFmtId="0" fontId="21" fillId="0" borderId="24" xfId="11" applyFont="1" applyBorder="1" applyAlignment="1">
      <alignment vertical="top"/>
    </xf>
    <xf numFmtId="0" fontId="21" fillId="0" borderId="21" xfId="11" applyFont="1" applyBorder="1" applyAlignment="1">
      <alignment vertical="top" wrapText="1"/>
    </xf>
    <xf numFmtId="0" fontId="21" fillId="0" borderId="21" xfId="11" applyFont="1" applyBorder="1" applyAlignment="1">
      <alignment vertical="top"/>
    </xf>
    <xf numFmtId="0" fontId="21" fillId="0" borderId="22" xfId="11" applyFont="1" applyBorder="1" applyAlignment="1">
      <alignment vertical="top"/>
    </xf>
    <xf numFmtId="0" fontId="23" fillId="0" borderId="0" xfId="11" applyFont="1" applyAlignment="1">
      <alignment horizontal="center"/>
    </xf>
    <xf numFmtId="0" fontId="24" fillId="0" borderId="0" xfId="11" applyFont="1" applyAlignment="1">
      <alignment horizontal="center"/>
    </xf>
    <xf numFmtId="0" fontId="18" fillId="4" borderId="10" xfId="11" applyFont="1" applyFill="1" applyBorder="1" applyAlignment="1">
      <alignment horizontal="center" vertical="center" wrapText="1"/>
    </xf>
    <xf numFmtId="0" fontId="18" fillId="4" borderId="11" xfId="11" applyFont="1" applyFill="1" applyBorder="1" applyAlignment="1">
      <alignment horizontal="center" vertical="center" wrapText="1"/>
    </xf>
    <xf numFmtId="0" fontId="18" fillId="4" borderId="12" xfId="11" applyFont="1" applyFill="1" applyBorder="1" applyAlignment="1">
      <alignment horizontal="center" vertical="center" wrapText="1"/>
    </xf>
    <xf numFmtId="0" fontId="20" fillId="6" borderId="10" xfId="11" applyFont="1" applyFill="1" applyBorder="1" applyAlignment="1">
      <alignment horizontal="center" vertical="center" wrapText="1"/>
    </xf>
    <xf numFmtId="0" fontId="21" fillId="6" borderId="11" xfId="11" applyFont="1" applyFill="1" applyBorder="1" applyAlignment="1">
      <alignment horizontal="center" vertical="center" wrapText="1"/>
    </xf>
    <xf numFmtId="0" fontId="21" fillId="6" borderId="12" xfId="11" applyFont="1" applyFill="1" applyBorder="1" applyAlignment="1">
      <alignment horizontal="center" vertical="center" wrapText="1"/>
    </xf>
    <xf numFmtId="0" fontId="2" fillId="0" borderId="10" xfId="11" applyBorder="1" applyAlignment="1">
      <alignment horizontal="left" vertical="center" wrapText="1"/>
    </xf>
    <xf numFmtId="0" fontId="2" fillId="0" borderId="11" xfId="11" applyBorder="1" applyAlignment="1">
      <alignment horizontal="left" vertical="center" wrapText="1"/>
    </xf>
    <xf numFmtId="0" fontId="2" fillId="0" borderId="12" xfId="11" applyBorder="1" applyAlignment="1">
      <alignment horizontal="left" vertical="center" wrapText="1"/>
    </xf>
    <xf numFmtId="0" fontId="21" fillId="0" borderId="19" xfId="11" applyFont="1" applyBorder="1" applyAlignment="1">
      <alignment vertical="top" wrapText="1"/>
    </xf>
    <xf numFmtId="0" fontId="21" fillId="0" borderId="19" xfId="11" applyFont="1" applyBorder="1" applyAlignment="1">
      <alignment vertical="top"/>
    </xf>
    <xf numFmtId="0" fontId="21" fillId="0" borderId="20" xfId="11" applyFont="1" applyBorder="1" applyAlignment="1">
      <alignment vertical="top"/>
    </xf>
    <xf numFmtId="0" fontId="2" fillId="0" borderId="1" xfId="11" applyBorder="1" applyAlignment="1">
      <alignment vertical="top" wrapText="1"/>
    </xf>
    <xf numFmtId="0" fontId="2" fillId="0" borderId="1" xfId="11" applyBorder="1" applyAlignment="1">
      <alignment vertical="top"/>
    </xf>
    <xf numFmtId="0" fontId="2" fillId="0" borderId="24" xfId="11" applyBorder="1" applyAlignment="1">
      <alignment vertical="top"/>
    </xf>
    <xf numFmtId="0" fontId="21" fillId="0" borderId="1" xfId="11" applyFont="1" applyBorder="1" applyAlignment="1">
      <alignment vertical="top" wrapText="1"/>
    </xf>
    <xf numFmtId="0" fontId="28" fillId="3" borderId="0" xfId="2" applyFont="1" applyFill="1" applyAlignment="1">
      <alignment horizontal="left" vertical="center" wrapText="1"/>
    </xf>
    <xf numFmtId="0" fontId="5" fillId="3" borderId="0" xfId="2" applyFont="1" applyFill="1" applyAlignment="1">
      <alignment horizontal="center" vertical="top"/>
    </xf>
    <xf numFmtId="2" fontId="5" fillId="0" borderId="39" xfId="2" applyNumberFormat="1" applyFont="1" applyBorder="1" applyAlignment="1">
      <alignment horizontal="left" vertical="center" indent="2"/>
    </xf>
    <xf numFmtId="2" fontId="5" fillId="0" borderId="40" xfId="2" applyNumberFormat="1" applyFont="1" applyBorder="1" applyAlignment="1">
      <alignment horizontal="left" vertical="center" indent="2"/>
    </xf>
    <xf numFmtId="4" fontId="9" fillId="2" borderId="10" xfId="9" applyNumberFormat="1" applyFont="1" applyFill="1" applyBorder="1" applyAlignment="1">
      <alignment horizontal="right" vertical="center" indent="3"/>
    </xf>
    <xf numFmtId="4" fontId="9" fillId="2" borderId="11" xfId="9" applyNumberFormat="1" applyFont="1" applyFill="1" applyBorder="1" applyAlignment="1">
      <alignment horizontal="right" vertical="center" indent="3"/>
    </xf>
    <xf numFmtId="4" fontId="9" fillId="2" borderId="12" xfId="9" applyNumberFormat="1" applyFont="1" applyFill="1" applyBorder="1" applyAlignment="1">
      <alignment horizontal="right" vertical="center" indent="3"/>
    </xf>
    <xf numFmtId="2" fontId="6" fillId="0" borderId="10" xfId="2" applyNumberFormat="1" applyFont="1" applyBorder="1" applyAlignment="1">
      <alignment horizontal="left" vertical="center"/>
    </xf>
    <xf numFmtId="2" fontId="6" fillId="0" borderId="11" xfId="2" applyNumberFormat="1" applyFont="1" applyBorder="1" applyAlignment="1">
      <alignment horizontal="left" vertical="center"/>
    </xf>
    <xf numFmtId="2" fontId="6" fillId="0" borderId="42" xfId="2" applyNumberFormat="1" applyFont="1" applyBorder="1" applyAlignment="1">
      <alignment horizontal="left" vertical="center"/>
    </xf>
    <xf numFmtId="2" fontId="5" fillId="0" borderId="37" xfId="2" applyNumberFormat="1" applyFont="1" applyBorder="1" applyAlignment="1">
      <alignment horizontal="left" vertical="center" indent="2"/>
    </xf>
    <xf numFmtId="2" fontId="5" fillId="0" borderId="30" xfId="2" applyNumberFormat="1" applyFont="1" applyBorder="1" applyAlignment="1">
      <alignment horizontal="left" vertical="center" indent="2"/>
    </xf>
    <xf numFmtId="0" fontId="13" fillId="7" borderId="19" xfId="2" applyFont="1" applyFill="1" applyBorder="1" applyAlignment="1">
      <alignment horizontal="center" vertical="center" wrapText="1"/>
    </xf>
    <xf numFmtId="0" fontId="13" fillId="7" borderId="16" xfId="2" applyFont="1" applyFill="1" applyBorder="1" applyAlignment="1">
      <alignment horizontal="center" vertical="center" wrapText="1"/>
    </xf>
    <xf numFmtId="0" fontId="13" fillId="7" borderId="20" xfId="2" applyFont="1" applyFill="1" applyBorder="1" applyAlignment="1">
      <alignment horizontal="center" vertical="center" wrapText="1"/>
    </xf>
    <xf numFmtId="0" fontId="6" fillId="0" borderId="25" xfId="2" applyFont="1" applyBorder="1" applyAlignment="1">
      <alignment horizontal="center" vertical="center" wrapText="1"/>
    </xf>
    <xf numFmtId="0" fontId="6" fillId="0" borderId="5" xfId="2" applyFont="1" applyBorder="1" applyAlignment="1">
      <alignment horizontal="center" vertical="center" wrapText="1"/>
    </xf>
    <xf numFmtId="0" fontId="6" fillId="0" borderId="7" xfId="2" applyFont="1" applyBorder="1" applyAlignment="1">
      <alignment horizontal="center" vertical="center" wrapText="1"/>
    </xf>
    <xf numFmtId="0" fontId="26" fillId="0" borderId="26" xfId="2" applyFont="1" applyBorder="1" applyAlignment="1">
      <alignment horizontal="center" vertical="center" wrapText="1"/>
    </xf>
    <xf numFmtId="0" fontId="30" fillId="0" borderId="26" xfId="0" applyFont="1" applyBorder="1" applyAlignment="1"/>
    <xf numFmtId="0" fontId="30" fillId="0" borderId="0" xfId="0" applyFont="1" applyAlignment="1"/>
    <xf numFmtId="0" fontId="30" fillId="0" borderId="8" xfId="0" applyFont="1" applyBorder="1" applyAlignment="1"/>
    <xf numFmtId="167" fontId="5" fillId="0" borderId="10" xfId="2" applyNumberFormat="1" applyFont="1" applyBorder="1" applyAlignment="1">
      <alignment horizontal="left" vertical="center"/>
    </xf>
    <xf numFmtId="167" fontId="5" fillId="0" borderId="11" xfId="2" applyNumberFormat="1" applyFont="1" applyBorder="1" applyAlignment="1">
      <alignment horizontal="left" vertical="center"/>
    </xf>
    <xf numFmtId="167" fontId="5" fillId="0" borderId="12" xfId="2" applyNumberFormat="1" applyFont="1" applyBorder="1" applyAlignment="1">
      <alignment horizontal="left" vertical="center"/>
    </xf>
    <xf numFmtId="167" fontId="35" fillId="0" borderId="10" xfId="2" applyNumberFormat="1" applyFont="1" applyBorder="1" applyAlignment="1">
      <alignment horizontal="left" vertical="center"/>
    </xf>
    <xf numFmtId="0" fontId="7" fillId="4" borderId="5" xfId="2" applyFont="1" applyFill="1" applyBorder="1" applyAlignment="1">
      <alignment horizontal="center" vertical="center" wrapText="1"/>
    </xf>
    <xf numFmtId="0" fontId="7" fillId="4" borderId="0" xfId="2" applyFont="1" applyFill="1" applyAlignment="1">
      <alignment horizontal="center" vertical="center" wrapText="1"/>
    </xf>
    <xf numFmtId="0" fontId="7" fillId="4" borderId="17" xfId="2" applyFont="1" applyFill="1" applyBorder="1" applyAlignment="1">
      <alignment horizontal="center" vertical="center" wrapText="1"/>
    </xf>
    <xf numFmtId="0" fontId="5" fillId="0" borderId="14" xfId="2" applyFont="1" applyBorder="1" applyAlignment="1">
      <alignment horizontal="center" vertical="center" wrapText="1"/>
    </xf>
    <xf numFmtId="0" fontId="5" fillId="0" borderId="35" xfId="2" applyFont="1" applyBorder="1" applyAlignment="1">
      <alignment horizontal="center" vertical="center" wrapText="1"/>
    </xf>
    <xf numFmtId="0" fontId="5" fillId="0" borderId="36" xfId="2" applyFont="1" applyBorder="1" applyAlignment="1">
      <alignment horizontal="center" vertical="center" wrapText="1"/>
    </xf>
    <xf numFmtId="0" fontId="8" fillId="5" borderId="0" xfId="2" applyFont="1" applyFill="1" applyAlignment="1">
      <alignment horizontal="center" vertical="center" wrapText="1"/>
    </xf>
    <xf numFmtId="2" fontId="6" fillId="5" borderId="46" xfId="2" applyNumberFormat="1" applyFont="1" applyFill="1" applyBorder="1" applyAlignment="1">
      <alignment horizontal="center" vertical="center" wrapText="1"/>
    </xf>
    <xf numFmtId="2" fontId="5" fillId="0" borderId="58" xfId="2" applyNumberFormat="1" applyFont="1" applyBorder="1" applyAlignment="1">
      <alignment horizontal="left" vertical="center" indent="2"/>
    </xf>
    <xf numFmtId="2" fontId="5" fillId="0" borderId="59" xfId="2" applyNumberFormat="1" applyFont="1" applyBorder="1" applyAlignment="1">
      <alignment horizontal="left" vertical="center" indent="2"/>
    </xf>
    <xf numFmtId="2" fontId="6" fillId="2" borderId="52" xfId="2" applyNumberFormat="1" applyFont="1" applyFill="1" applyBorder="1" applyAlignment="1">
      <alignment horizontal="left" vertical="center" wrapText="1" indent="2"/>
    </xf>
    <xf numFmtId="2" fontId="6" fillId="2" borderId="53" xfId="2" applyNumberFormat="1" applyFont="1" applyFill="1" applyBorder="1" applyAlignment="1">
      <alignment horizontal="left" vertical="center" wrapText="1" indent="2"/>
    </xf>
  </cellXfs>
  <cellStyles count="15">
    <cellStyle name="0,0_x000d__x000a_NA_x000d__x000a_" xfId="14" xr:uid="{F965618E-A23E-4B68-985A-9FFF04A3EE18}"/>
    <cellStyle name="Millares" xfId="12" builtinId="3"/>
    <cellStyle name="Millares 2" xfId="7" xr:uid="{00000000-0005-0000-0000-000001000000}"/>
    <cellStyle name="Millares 2 2" xfId="8" xr:uid="{00000000-0005-0000-0000-000002000000}"/>
    <cellStyle name="Moneda" xfId="1" builtinId="4"/>
    <cellStyle name="Moneda 2" xfId="9" xr:uid="{00000000-0005-0000-0000-000004000000}"/>
    <cellStyle name="Moneda 3" xfId="5" xr:uid="{00000000-0005-0000-0000-000005000000}"/>
    <cellStyle name="Normal" xfId="0" builtinId="0"/>
    <cellStyle name="Normal 2" xfId="10" xr:uid="{00000000-0005-0000-0000-000007000000}"/>
    <cellStyle name="Normal 2 2" xfId="11" xr:uid="{00000000-0005-0000-0000-000008000000}"/>
    <cellStyle name="Normal 2 4" xfId="4" xr:uid="{00000000-0005-0000-0000-000009000000}"/>
    <cellStyle name="Normal 4" xfId="2" xr:uid="{00000000-0005-0000-0000-00000A000000}"/>
    <cellStyle name="Normal 5" xfId="3" xr:uid="{00000000-0005-0000-0000-00000B000000}"/>
    <cellStyle name="Porcentaje" xfId="13" builtinId="5"/>
    <cellStyle name="Porcentaje 2" xfId="6" xr:uid="{00000000-0005-0000-0000-00000C00000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2</xdr:col>
      <xdr:colOff>0</xdr:colOff>
      <xdr:row>8</xdr:row>
      <xdr:rowOff>129744</xdr:rowOff>
    </xdr:from>
    <xdr:to>
      <xdr:col>2</xdr:col>
      <xdr:colOff>1775719</xdr:colOff>
      <xdr:row>8</xdr:row>
      <xdr:rowOff>433515</xdr:rowOff>
    </xdr:to>
    <xdr:sp macro="" textlink="">
      <xdr:nvSpPr>
        <xdr:cNvPr id="2" name="8 Rectángulo">
          <a:extLst>
            <a:ext uri="{FF2B5EF4-FFF2-40B4-BE49-F238E27FC236}">
              <a16:creationId xmlns:a16="http://schemas.microsoft.com/office/drawing/2014/main" id="{5ED23C07-0D46-486B-B007-DBD48B871354}"/>
            </a:ext>
          </a:extLst>
        </xdr:cNvPr>
        <xdr:cNvSpPr/>
      </xdr:nvSpPr>
      <xdr:spPr>
        <a:xfrm>
          <a:off x="600075" y="2739594"/>
          <a:ext cx="1775719" cy="303771"/>
        </a:xfrm>
        <a:prstGeom prst="rect">
          <a:avLst/>
        </a:prstGeom>
        <a:ln>
          <a:solidFill>
            <a:schemeClr val="tx1"/>
          </a:solidFill>
        </a:ln>
      </xdr:spPr>
      <xdr:style>
        <a:lnRef idx="2">
          <a:schemeClr val="accent2"/>
        </a:lnRef>
        <a:fillRef idx="1">
          <a:schemeClr val="lt1"/>
        </a:fillRef>
        <a:effectRef idx="0">
          <a:schemeClr val="accent2"/>
        </a:effectRef>
        <a:fontRef idx="minor">
          <a:schemeClr val="dk1"/>
        </a:fontRef>
      </xdr:style>
      <xdr:txBody>
        <a:bodyPr rtlCol="0" anchor="ctr"/>
        <a:lstStyle/>
        <a:p>
          <a:pPr algn="l"/>
          <a:r>
            <a:rPr lang="es-ES" sz="1100">
              <a:latin typeface="Arial" panose="020B0604020202020204" pitchFamily="34" charset="0"/>
              <a:cs typeface="Arial" panose="020B0604020202020204" pitchFamily="34" charset="0"/>
            </a:rPr>
            <a:t>DANE    </a:t>
          </a:r>
          <a:r>
            <a:rPr lang="es-ES" sz="2000" b="1">
              <a:solidFill>
                <a:sysClr val="windowText" lastClr="000000"/>
              </a:solidFill>
            </a:rPr>
            <a:t>X</a:t>
          </a:r>
        </a:p>
      </xdr:txBody>
    </xdr:sp>
    <xdr:clientData/>
  </xdr:twoCellAnchor>
  <xdr:twoCellAnchor>
    <xdr:from>
      <xdr:col>4</xdr:col>
      <xdr:colOff>269761</xdr:colOff>
      <xdr:row>8</xdr:row>
      <xdr:rowOff>101848</xdr:rowOff>
    </xdr:from>
    <xdr:to>
      <xdr:col>7</xdr:col>
      <xdr:colOff>121513</xdr:colOff>
      <xdr:row>8</xdr:row>
      <xdr:rowOff>405619</xdr:rowOff>
    </xdr:to>
    <xdr:sp macro="" textlink="">
      <xdr:nvSpPr>
        <xdr:cNvPr id="3" name="9 Rectángulo">
          <a:extLst>
            <a:ext uri="{FF2B5EF4-FFF2-40B4-BE49-F238E27FC236}">
              <a16:creationId xmlns:a16="http://schemas.microsoft.com/office/drawing/2014/main" id="{C1F43B7D-7C63-4C36-ACC4-41E1D79C3084}"/>
            </a:ext>
          </a:extLst>
        </xdr:cNvPr>
        <xdr:cNvSpPr/>
      </xdr:nvSpPr>
      <xdr:spPr>
        <a:xfrm>
          <a:off x="6984886" y="2711698"/>
          <a:ext cx="3280752" cy="303771"/>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l"/>
          <a:r>
            <a:rPr lang="es-ES" sz="1100">
              <a:latin typeface="Arial" panose="020B0604020202020204" pitchFamily="34" charset="0"/>
              <a:cs typeface="Arial" panose="020B0604020202020204" pitchFamily="34" charset="0"/>
            </a:rPr>
            <a:t>FONDANE  </a:t>
          </a:r>
        </a:p>
      </xdr:txBody>
    </xdr:sp>
    <xdr:clientData/>
  </xdr:twoCellAnchor>
  <xdr:twoCellAnchor>
    <xdr:from>
      <xdr:col>2</xdr:col>
      <xdr:colOff>2142089</xdr:colOff>
      <xdr:row>11</xdr:row>
      <xdr:rowOff>838266</xdr:rowOff>
    </xdr:from>
    <xdr:to>
      <xdr:col>2</xdr:col>
      <xdr:colOff>2459589</xdr:colOff>
      <xdr:row>11</xdr:row>
      <xdr:rowOff>1031527</xdr:rowOff>
    </xdr:to>
    <xdr:sp macro="" textlink="">
      <xdr:nvSpPr>
        <xdr:cNvPr id="4" name="Rectángulo 3">
          <a:extLst>
            <a:ext uri="{FF2B5EF4-FFF2-40B4-BE49-F238E27FC236}">
              <a16:creationId xmlns:a16="http://schemas.microsoft.com/office/drawing/2014/main" id="{E91A21CD-3470-439E-A81D-46F5DACDDFED}"/>
            </a:ext>
          </a:extLst>
        </xdr:cNvPr>
        <xdr:cNvSpPr/>
      </xdr:nvSpPr>
      <xdr:spPr>
        <a:xfrm>
          <a:off x="2742164" y="8010591"/>
          <a:ext cx="317500" cy="193261"/>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1449458</xdr:colOff>
      <xdr:row>11</xdr:row>
      <xdr:rowOff>814456</xdr:rowOff>
    </xdr:from>
    <xdr:to>
      <xdr:col>2</xdr:col>
      <xdr:colOff>1711740</xdr:colOff>
      <xdr:row>11</xdr:row>
      <xdr:rowOff>1021521</xdr:rowOff>
    </xdr:to>
    <xdr:sp macro="" textlink="">
      <xdr:nvSpPr>
        <xdr:cNvPr id="5" name="Rectángulo 4">
          <a:extLst>
            <a:ext uri="{FF2B5EF4-FFF2-40B4-BE49-F238E27FC236}">
              <a16:creationId xmlns:a16="http://schemas.microsoft.com/office/drawing/2014/main" id="{99A48583-4E54-437E-9271-69BDBE06D66A}"/>
            </a:ext>
          </a:extLst>
        </xdr:cNvPr>
        <xdr:cNvSpPr/>
      </xdr:nvSpPr>
      <xdr:spPr>
        <a:xfrm>
          <a:off x="2049533" y="7986781"/>
          <a:ext cx="262282"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2287966</xdr:colOff>
      <xdr:row>11</xdr:row>
      <xdr:rowOff>1679121</xdr:rowOff>
    </xdr:from>
    <xdr:to>
      <xdr:col>2</xdr:col>
      <xdr:colOff>2550248</xdr:colOff>
      <xdr:row>11</xdr:row>
      <xdr:rowOff>1886186</xdr:rowOff>
    </xdr:to>
    <xdr:sp macro="" textlink="">
      <xdr:nvSpPr>
        <xdr:cNvPr id="6" name="Rectángulo 12">
          <a:extLst>
            <a:ext uri="{FF2B5EF4-FFF2-40B4-BE49-F238E27FC236}">
              <a16:creationId xmlns:a16="http://schemas.microsoft.com/office/drawing/2014/main" id="{348F17D3-8CCB-42F2-8092-6D8CB1C64FBB}"/>
            </a:ext>
          </a:extLst>
        </xdr:cNvPr>
        <xdr:cNvSpPr/>
      </xdr:nvSpPr>
      <xdr:spPr>
        <a:xfrm>
          <a:off x="2891216" y="9119204"/>
          <a:ext cx="262282"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3289905</xdr:colOff>
      <xdr:row>11</xdr:row>
      <xdr:rowOff>1692729</xdr:rowOff>
    </xdr:from>
    <xdr:to>
      <xdr:col>2</xdr:col>
      <xdr:colOff>3552187</xdr:colOff>
      <xdr:row>11</xdr:row>
      <xdr:rowOff>1899794</xdr:rowOff>
    </xdr:to>
    <xdr:sp macro="" textlink="">
      <xdr:nvSpPr>
        <xdr:cNvPr id="7" name="Rectángulo 12">
          <a:extLst>
            <a:ext uri="{FF2B5EF4-FFF2-40B4-BE49-F238E27FC236}">
              <a16:creationId xmlns:a16="http://schemas.microsoft.com/office/drawing/2014/main" id="{168F2560-9A71-4376-8B97-B28F477F0BF5}"/>
            </a:ext>
          </a:extLst>
        </xdr:cNvPr>
        <xdr:cNvSpPr/>
      </xdr:nvSpPr>
      <xdr:spPr>
        <a:xfrm>
          <a:off x="3893155" y="9132812"/>
          <a:ext cx="262282"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4935311</xdr:colOff>
      <xdr:row>11</xdr:row>
      <xdr:rowOff>1710418</xdr:rowOff>
    </xdr:from>
    <xdr:to>
      <xdr:col>3</xdr:col>
      <xdr:colOff>182454</xdr:colOff>
      <xdr:row>11</xdr:row>
      <xdr:rowOff>1917483</xdr:rowOff>
    </xdr:to>
    <xdr:sp macro="" textlink="">
      <xdr:nvSpPr>
        <xdr:cNvPr id="8" name="Rectángulo 12">
          <a:extLst>
            <a:ext uri="{FF2B5EF4-FFF2-40B4-BE49-F238E27FC236}">
              <a16:creationId xmlns:a16="http://schemas.microsoft.com/office/drawing/2014/main" id="{3639A3F0-21DE-4D9E-9A89-1563AA4C2383}"/>
            </a:ext>
          </a:extLst>
        </xdr:cNvPr>
        <xdr:cNvSpPr/>
      </xdr:nvSpPr>
      <xdr:spPr>
        <a:xfrm>
          <a:off x="5538561" y="9150501"/>
          <a:ext cx="263643"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4</xdr:col>
      <xdr:colOff>454176</xdr:colOff>
      <xdr:row>11</xdr:row>
      <xdr:rowOff>1709057</xdr:rowOff>
    </xdr:from>
    <xdr:to>
      <xdr:col>4</xdr:col>
      <xdr:colOff>716458</xdr:colOff>
      <xdr:row>11</xdr:row>
      <xdr:rowOff>1916122</xdr:rowOff>
    </xdr:to>
    <xdr:sp macro="" textlink="">
      <xdr:nvSpPr>
        <xdr:cNvPr id="9" name="Rectángulo 12">
          <a:extLst>
            <a:ext uri="{FF2B5EF4-FFF2-40B4-BE49-F238E27FC236}">
              <a16:creationId xmlns:a16="http://schemas.microsoft.com/office/drawing/2014/main" id="{A9DF40AE-10D3-41AE-A489-914194428505}"/>
            </a:ext>
          </a:extLst>
        </xdr:cNvPr>
        <xdr:cNvSpPr/>
      </xdr:nvSpPr>
      <xdr:spPr>
        <a:xfrm>
          <a:off x="7174593" y="9149140"/>
          <a:ext cx="262282"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5</xdr:col>
      <xdr:colOff>661610</xdr:colOff>
      <xdr:row>11</xdr:row>
      <xdr:rowOff>1695450</xdr:rowOff>
    </xdr:from>
    <xdr:to>
      <xdr:col>5</xdr:col>
      <xdr:colOff>923892</xdr:colOff>
      <xdr:row>11</xdr:row>
      <xdr:rowOff>1902515</xdr:rowOff>
    </xdr:to>
    <xdr:sp macro="" textlink="">
      <xdr:nvSpPr>
        <xdr:cNvPr id="10" name="Rectángulo 12">
          <a:extLst>
            <a:ext uri="{FF2B5EF4-FFF2-40B4-BE49-F238E27FC236}">
              <a16:creationId xmlns:a16="http://schemas.microsoft.com/office/drawing/2014/main" id="{98A9B4EA-71AA-4FD0-8761-7D0262EA2FA2}"/>
            </a:ext>
          </a:extLst>
        </xdr:cNvPr>
        <xdr:cNvSpPr/>
      </xdr:nvSpPr>
      <xdr:spPr>
        <a:xfrm>
          <a:off x="8366277" y="9135533"/>
          <a:ext cx="262282"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7</xdr:col>
      <xdr:colOff>555172</xdr:colOff>
      <xdr:row>11</xdr:row>
      <xdr:rowOff>1718582</xdr:rowOff>
    </xdr:from>
    <xdr:to>
      <xdr:col>8</xdr:col>
      <xdr:colOff>1025</xdr:colOff>
      <xdr:row>11</xdr:row>
      <xdr:rowOff>1925647</xdr:rowOff>
    </xdr:to>
    <xdr:sp macro="" textlink="">
      <xdr:nvSpPr>
        <xdr:cNvPr id="11" name="Rectángulo 12">
          <a:extLst>
            <a:ext uri="{FF2B5EF4-FFF2-40B4-BE49-F238E27FC236}">
              <a16:creationId xmlns:a16="http://schemas.microsoft.com/office/drawing/2014/main" id="{C896FE90-0F88-423F-8A47-65F82E36DB69}"/>
            </a:ext>
          </a:extLst>
        </xdr:cNvPr>
        <xdr:cNvSpPr/>
      </xdr:nvSpPr>
      <xdr:spPr>
        <a:xfrm>
          <a:off x="10715172" y="9158665"/>
          <a:ext cx="260770"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6</xdr:col>
      <xdr:colOff>698046</xdr:colOff>
      <xdr:row>11</xdr:row>
      <xdr:rowOff>1714500</xdr:rowOff>
    </xdr:from>
    <xdr:to>
      <xdr:col>6</xdr:col>
      <xdr:colOff>960328</xdr:colOff>
      <xdr:row>11</xdr:row>
      <xdr:rowOff>1921565</xdr:rowOff>
    </xdr:to>
    <xdr:sp macro="" textlink="">
      <xdr:nvSpPr>
        <xdr:cNvPr id="12" name="Rectángulo 12">
          <a:extLst>
            <a:ext uri="{FF2B5EF4-FFF2-40B4-BE49-F238E27FC236}">
              <a16:creationId xmlns:a16="http://schemas.microsoft.com/office/drawing/2014/main" id="{4B3C4143-16B6-4612-8AA4-E2A716CD3C38}"/>
            </a:ext>
          </a:extLst>
        </xdr:cNvPr>
        <xdr:cNvSpPr/>
      </xdr:nvSpPr>
      <xdr:spPr>
        <a:xfrm>
          <a:off x="9566879" y="9154583"/>
          <a:ext cx="262282"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2901950</xdr:colOff>
      <xdr:row>11</xdr:row>
      <xdr:rowOff>1400175</xdr:rowOff>
    </xdr:from>
    <xdr:to>
      <xdr:col>2</xdr:col>
      <xdr:colOff>3164232</xdr:colOff>
      <xdr:row>11</xdr:row>
      <xdr:rowOff>1607240</xdr:rowOff>
    </xdr:to>
    <xdr:sp macro="" textlink="">
      <xdr:nvSpPr>
        <xdr:cNvPr id="13" name="Rectángulo 12">
          <a:extLst>
            <a:ext uri="{FF2B5EF4-FFF2-40B4-BE49-F238E27FC236}">
              <a16:creationId xmlns:a16="http://schemas.microsoft.com/office/drawing/2014/main" id="{B2538AA1-A34A-4E36-B96A-4ED2B5849B1C}"/>
            </a:ext>
          </a:extLst>
        </xdr:cNvPr>
        <xdr:cNvSpPr/>
      </xdr:nvSpPr>
      <xdr:spPr>
        <a:xfrm>
          <a:off x="3505200" y="8840258"/>
          <a:ext cx="262282"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editAs="oneCell">
    <xdr:from>
      <xdr:col>2</xdr:col>
      <xdr:colOff>148166</xdr:colOff>
      <xdr:row>1</xdr:row>
      <xdr:rowOff>52915</xdr:rowOff>
    </xdr:from>
    <xdr:to>
      <xdr:col>2</xdr:col>
      <xdr:colOff>1354666</xdr:colOff>
      <xdr:row>3</xdr:row>
      <xdr:rowOff>105832</xdr:rowOff>
    </xdr:to>
    <xdr:pic>
      <xdr:nvPicPr>
        <xdr:cNvPr id="14" name="22 Imagen" descr="C:\Users\jeromeror\AppData\Local\Microsoft\Windows\Temporary Internet Files\Content.Outlook\ZII1B7J9\logo_Dane_Pequeno.png">
          <a:extLst>
            <a:ext uri="{FF2B5EF4-FFF2-40B4-BE49-F238E27FC236}">
              <a16:creationId xmlns:a16="http://schemas.microsoft.com/office/drawing/2014/main" id="{BE4A2BA5-99D2-43AE-A170-BC154847F0D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8241" y="224365"/>
          <a:ext cx="1206500" cy="433917"/>
        </a:xfrm>
        <a:prstGeom prst="rect">
          <a:avLst/>
        </a:prstGeom>
        <a:noFill/>
        <a:ln>
          <a:noFill/>
        </a:ln>
      </xdr:spPr>
    </xdr:pic>
    <xdr:clientData/>
  </xdr:twoCellAnchor>
  <xdr:twoCellAnchor>
    <xdr:from>
      <xdr:col>2</xdr:col>
      <xdr:colOff>2084313</xdr:colOff>
      <xdr:row>11</xdr:row>
      <xdr:rowOff>1398815</xdr:rowOff>
    </xdr:from>
    <xdr:to>
      <xdr:col>2</xdr:col>
      <xdr:colOff>2346595</xdr:colOff>
      <xdr:row>11</xdr:row>
      <xdr:rowOff>1605880</xdr:rowOff>
    </xdr:to>
    <xdr:sp macro="" textlink="">
      <xdr:nvSpPr>
        <xdr:cNvPr id="15" name="Rectángulo 12">
          <a:extLst>
            <a:ext uri="{FF2B5EF4-FFF2-40B4-BE49-F238E27FC236}">
              <a16:creationId xmlns:a16="http://schemas.microsoft.com/office/drawing/2014/main" id="{06EDA7ED-6A06-43C0-B134-B641A375F354}"/>
            </a:ext>
          </a:extLst>
        </xdr:cNvPr>
        <xdr:cNvSpPr/>
      </xdr:nvSpPr>
      <xdr:spPr>
        <a:xfrm>
          <a:off x="2687563" y="8838898"/>
          <a:ext cx="262282"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8</xdr:col>
      <xdr:colOff>370418</xdr:colOff>
      <xdr:row>11</xdr:row>
      <xdr:rowOff>1721304</xdr:rowOff>
    </xdr:from>
    <xdr:to>
      <xdr:col>8</xdr:col>
      <xdr:colOff>631189</xdr:colOff>
      <xdr:row>11</xdr:row>
      <xdr:rowOff>1928369</xdr:rowOff>
    </xdr:to>
    <xdr:sp macro="" textlink="">
      <xdr:nvSpPr>
        <xdr:cNvPr id="16" name="Rectángulo 12">
          <a:extLst>
            <a:ext uri="{FF2B5EF4-FFF2-40B4-BE49-F238E27FC236}">
              <a16:creationId xmlns:a16="http://schemas.microsoft.com/office/drawing/2014/main" id="{316DBF57-DF4B-49BF-963C-2A4B880A7337}"/>
            </a:ext>
          </a:extLst>
        </xdr:cNvPr>
        <xdr:cNvSpPr/>
      </xdr:nvSpPr>
      <xdr:spPr>
        <a:xfrm>
          <a:off x="11345335" y="9161387"/>
          <a:ext cx="260771"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429024</xdr:colOff>
      <xdr:row>1</xdr:row>
      <xdr:rowOff>1</xdr:rowOff>
    </xdr:from>
    <xdr:to>
      <xdr:col>2</xdr:col>
      <xdr:colOff>526676</xdr:colOff>
      <xdr:row>3</xdr:row>
      <xdr:rowOff>157681</xdr:rowOff>
    </xdr:to>
    <xdr:pic>
      <xdr:nvPicPr>
        <xdr:cNvPr id="2" name="1 Imagen">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579" t="-18877" r="-7565" b="-37512"/>
        <a:stretch/>
      </xdr:blipFill>
      <xdr:spPr bwMode="auto">
        <a:xfrm>
          <a:off x="742789" y="190501"/>
          <a:ext cx="1375122" cy="695562"/>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1:R17"/>
  <sheetViews>
    <sheetView view="pageBreakPreview" topLeftCell="A9" zoomScaleNormal="118" zoomScaleSheetLayoutView="100" zoomScalePageLayoutView="118" workbookViewId="0">
      <selection activeCell="M8" sqref="M8"/>
    </sheetView>
  </sheetViews>
  <sheetFormatPr baseColWidth="10" defaultColWidth="10.85546875" defaultRowHeight="12.75"/>
  <cols>
    <col min="1" max="1" width="5" style="19" customWidth="1"/>
    <col min="2" max="2" width="4" style="19" customWidth="1"/>
    <col min="3" max="3" width="75.28515625" style="19" customWidth="1"/>
    <col min="4" max="4" width="16.42578125" style="20" customWidth="1"/>
    <col min="5" max="5" width="14.7109375" style="20" customWidth="1"/>
    <col min="6" max="6" width="17.42578125" style="19" customWidth="1"/>
    <col min="7" max="7" width="19.28515625" style="19" customWidth="1"/>
    <col min="8" max="8" width="12.140625" style="19" customWidth="1"/>
    <col min="9" max="9" width="27.42578125" style="19" customWidth="1"/>
    <col min="10" max="16384" width="10.85546875" style="19"/>
  </cols>
  <sheetData>
    <row r="1" spans="2:18" ht="13.5" thickBot="1"/>
    <row r="2" spans="2:18" ht="15" customHeight="1">
      <c r="B2" s="28"/>
      <c r="C2" s="99"/>
      <c r="D2" s="101" t="s">
        <v>0</v>
      </c>
      <c r="E2" s="102"/>
      <c r="F2" s="102"/>
      <c r="G2" s="103"/>
      <c r="H2" s="108" t="s">
        <v>1</v>
      </c>
      <c r="I2" s="109"/>
    </row>
    <row r="3" spans="2:18" ht="15" customHeight="1">
      <c r="B3" s="29"/>
      <c r="C3" s="100"/>
      <c r="D3" s="104"/>
      <c r="E3" s="105"/>
      <c r="F3" s="105"/>
      <c r="G3" s="106"/>
      <c r="H3" s="110" t="s">
        <v>2</v>
      </c>
      <c r="I3" s="111"/>
    </row>
    <row r="4" spans="2:18" ht="15" customHeight="1" thickBot="1">
      <c r="B4" s="29"/>
      <c r="C4" s="100"/>
      <c r="D4" s="104"/>
      <c r="E4" s="105"/>
      <c r="F4" s="105"/>
      <c r="G4" s="107"/>
      <c r="H4" s="112"/>
      <c r="I4" s="113"/>
    </row>
    <row r="5" spans="2:18" ht="25.5" customHeight="1" thickBot="1">
      <c r="B5" s="29"/>
      <c r="C5" s="94" t="s">
        <v>3</v>
      </c>
      <c r="D5" s="95"/>
      <c r="E5" s="96" t="s">
        <v>4</v>
      </c>
      <c r="F5" s="97"/>
      <c r="G5" s="97"/>
      <c r="H5" s="97"/>
      <c r="I5" s="98"/>
      <c r="J5" s="21"/>
      <c r="K5" s="21"/>
      <c r="L5" s="21"/>
      <c r="M5" s="21"/>
      <c r="N5" s="21"/>
      <c r="O5" s="21"/>
      <c r="P5" s="21"/>
      <c r="Q5" s="21"/>
      <c r="R5" s="21"/>
    </row>
    <row r="6" spans="2:18" ht="30" customHeight="1" thickBot="1">
      <c r="B6" s="29"/>
      <c r="C6" s="125" t="s">
        <v>5</v>
      </c>
      <c r="D6" s="126"/>
      <c r="E6" s="126"/>
      <c r="F6" s="126"/>
      <c r="G6" s="126"/>
      <c r="H6" s="126"/>
      <c r="I6" s="127"/>
    </row>
    <row r="7" spans="2:18" s="23" customFormat="1" ht="39.75" customHeight="1" thickBot="1">
      <c r="B7" s="29">
        <v>1</v>
      </c>
      <c r="C7" s="22" t="s">
        <v>6</v>
      </c>
      <c r="D7" s="128"/>
      <c r="E7" s="129"/>
      <c r="F7" s="129"/>
      <c r="G7" s="129"/>
      <c r="H7" s="129"/>
      <c r="I7" s="130"/>
    </row>
    <row r="8" spans="2:18" s="23" customFormat="1" ht="71.25" customHeight="1" thickBot="1">
      <c r="B8" s="29">
        <v>2</v>
      </c>
      <c r="C8" s="24" t="s">
        <v>7</v>
      </c>
      <c r="D8" s="131" t="s">
        <v>8</v>
      </c>
      <c r="E8" s="132"/>
      <c r="F8" s="132"/>
      <c r="G8" s="132"/>
      <c r="H8" s="132"/>
      <c r="I8" s="133"/>
    </row>
    <row r="9" spans="2:18" s="23" customFormat="1" ht="40.5" customHeight="1" thickBot="1">
      <c r="B9" s="29">
        <v>3</v>
      </c>
      <c r="C9" s="25"/>
      <c r="D9" s="26"/>
      <c r="E9" s="27"/>
      <c r="F9" s="30"/>
      <c r="G9" s="30"/>
      <c r="H9" s="30"/>
      <c r="I9" s="31"/>
    </row>
    <row r="10" spans="2:18" ht="234.95" customHeight="1">
      <c r="B10" s="32">
        <v>4</v>
      </c>
      <c r="C10" s="134" t="s">
        <v>9</v>
      </c>
      <c r="D10" s="135"/>
      <c r="E10" s="135"/>
      <c r="F10" s="135"/>
      <c r="G10" s="135"/>
      <c r="H10" s="135"/>
      <c r="I10" s="136"/>
    </row>
    <row r="11" spans="2:18" ht="84" customHeight="1">
      <c r="B11" s="33">
        <v>5</v>
      </c>
      <c r="C11" s="137" t="s">
        <v>10</v>
      </c>
      <c r="D11" s="138"/>
      <c r="E11" s="138"/>
      <c r="F11" s="138"/>
      <c r="G11" s="138"/>
      <c r="H11" s="138"/>
      <c r="I11" s="139"/>
    </row>
    <row r="12" spans="2:18" ht="200.25" customHeight="1">
      <c r="B12" s="33">
        <v>7</v>
      </c>
      <c r="C12" s="140" t="s">
        <v>11</v>
      </c>
      <c r="D12" s="118"/>
      <c r="E12" s="118"/>
      <c r="F12" s="118"/>
      <c r="G12" s="118"/>
      <c r="H12" s="118"/>
      <c r="I12" s="119"/>
    </row>
    <row r="13" spans="2:18" ht="72" customHeight="1">
      <c r="B13" s="33">
        <v>10</v>
      </c>
      <c r="C13" s="114" t="s">
        <v>12</v>
      </c>
      <c r="D13" s="115"/>
      <c r="E13" s="115"/>
      <c r="F13" s="115"/>
      <c r="G13" s="115"/>
      <c r="H13" s="115"/>
      <c r="I13" s="116"/>
    </row>
    <row r="14" spans="2:18" ht="108.95" customHeight="1">
      <c r="B14" s="33">
        <v>11</v>
      </c>
      <c r="C14" s="117" t="s">
        <v>13</v>
      </c>
      <c r="D14" s="118"/>
      <c r="E14" s="118"/>
      <c r="F14" s="118"/>
      <c r="G14" s="118"/>
      <c r="H14" s="118"/>
      <c r="I14" s="119"/>
    </row>
    <row r="15" spans="2:18" ht="180.95" customHeight="1" thickBot="1">
      <c r="B15" s="34">
        <v>12</v>
      </c>
      <c r="C15" s="120" t="s">
        <v>14</v>
      </c>
      <c r="D15" s="121"/>
      <c r="E15" s="121"/>
      <c r="F15" s="121"/>
      <c r="G15" s="121"/>
      <c r="H15" s="121"/>
      <c r="I15" s="122"/>
    </row>
    <row r="17" spans="3:8">
      <c r="C17" s="123" t="s">
        <v>15</v>
      </c>
      <c r="D17" s="124"/>
      <c r="E17" s="124"/>
      <c r="F17" s="124"/>
      <c r="G17" s="124"/>
      <c r="H17" s="124"/>
    </row>
  </sheetData>
  <mergeCells count="17">
    <mergeCell ref="C13:I13"/>
    <mergeCell ref="C14:I14"/>
    <mergeCell ref="C15:I15"/>
    <mergeCell ref="C17:H17"/>
    <mergeCell ref="C6:I6"/>
    <mergeCell ref="D7:I7"/>
    <mergeCell ref="D8:I8"/>
    <mergeCell ref="C10:I10"/>
    <mergeCell ref="C11:I11"/>
    <mergeCell ref="C12:I12"/>
    <mergeCell ref="C5:D5"/>
    <mergeCell ref="E5:I5"/>
    <mergeCell ref="C2:C4"/>
    <mergeCell ref="D2:G4"/>
    <mergeCell ref="H2:I2"/>
    <mergeCell ref="H3:I3"/>
    <mergeCell ref="H4:I4"/>
  </mergeCells>
  <printOptions horizontalCentered="1" verticalCentered="1"/>
  <pageMargins left="0" right="0" top="0.19685039370078741" bottom="0.19685039370078741" header="0" footer="0"/>
  <pageSetup scale="5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499984740745262"/>
    <pageSetUpPr fitToPage="1"/>
  </sheetPr>
  <dimension ref="A1:K59"/>
  <sheetViews>
    <sheetView tabSelected="1" view="pageBreakPreview" zoomScale="70" zoomScaleNormal="70" zoomScaleSheetLayoutView="70" zoomScalePageLayoutView="70" workbookViewId="0">
      <selection activeCell="B57" sqref="B57:C57"/>
    </sheetView>
  </sheetViews>
  <sheetFormatPr baseColWidth="10" defaultColWidth="9.140625" defaultRowHeight="14.25"/>
  <cols>
    <col min="1" max="1" width="4.7109375" style="2" bestFit="1" customWidth="1"/>
    <col min="2" max="2" width="19.140625" style="4" customWidth="1"/>
    <col min="3" max="3" width="87.42578125" style="4" customWidth="1"/>
    <col min="4" max="4" width="18" style="40" bestFit="1" customWidth="1"/>
    <col min="5" max="5" width="36.28515625" style="10" bestFit="1" customWidth="1"/>
    <col min="6" max="6" width="16.140625" style="10" customWidth="1"/>
    <col min="7" max="7" width="19" style="10" customWidth="1"/>
    <col min="8" max="8" width="16.140625" style="10" customWidth="1"/>
    <col min="9" max="9" width="22.5703125" style="41" bestFit="1" customWidth="1"/>
    <col min="10" max="10" width="4.85546875" style="2" customWidth="1"/>
    <col min="11" max="11" width="9.28515625" style="2" bestFit="1" customWidth="1"/>
    <col min="12" max="16384" width="9.140625" style="2"/>
  </cols>
  <sheetData>
    <row r="1" spans="1:11" ht="15" thickBot="1">
      <c r="A1" s="3"/>
      <c r="J1" s="3"/>
    </row>
    <row r="2" spans="1:11" ht="28.5">
      <c r="A2" s="4"/>
      <c r="B2" s="156"/>
      <c r="C2" s="159" t="s">
        <v>0</v>
      </c>
      <c r="D2" s="160"/>
      <c r="E2" s="160"/>
      <c r="F2" s="160"/>
      <c r="G2" s="160"/>
      <c r="H2" s="160"/>
      <c r="I2" s="12" t="s">
        <v>16</v>
      </c>
      <c r="J2" s="3"/>
    </row>
    <row r="3" spans="1:11" ht="14.25" customHeight="1">
      <c r="A3" s="4"/>
      <c r="B3" s="157"/>
      <c r="C3" s="161"/>
      <c r="D3" s="161"/>
      <c r="E3" s="161"/>
      <c r="F3" s="161"/>
      <c r="G3" s="161"/>
      <c r="H3" s="161"/>
      <c r="I3" s="13" t="s">
        <v>17</v>
      </c>
      <c r="J3" s="3"/>
    </row>
    <row r="4" spans="1:11" ht="15" customHeight="1" thickBot="1">
      <c r="A4" s="4"/>
      <c r="B4" s="158"/>
      <c r="C4" s="162"/>
      <c r="D4" s="162"/>
      <c r="E4" s="162"/>
      <c r="F4" s="162"/>
      <c r="G4" s="162"/>
      <c r="H4" s="162"/>
      <c r="I4" s="14"/>
      <c r="J4" s="3"/>
    </row>
    <row r="5" spans="1:11" ht="15.75" thickBot="1">
      <c r="A5" s="4"/>
      <c r="B5" s="5" t="s">
        <v>18</v>
      </c>
      <c r="C5" s="5"/>
      <c r="D5" s="163" t="s">
        <v>19</v>
      </c>
      <c r="E5" s="164"/>
      <c r="F5" s="164"/>
      <c r="G5" s="164"/>
      <c r="H5" s="164"/>
      <c r="I5" s="165"/>
      <c r="J5" s="35"/>
    </row>
    <row r="6" spans="1:11" ht="15">
      <c r="A6" s="4"/>
      <c r="B6" s="6" t="s">
        <v>20</v>
      </c>
      <c r="C6" s="6"/>
      <c r="D6" s="166" t="s">
        <v>21</v>
      </c>
      <c r="E6" s="164"/>
      <c r="F6" s="164"/>
      <c r="G6" s="164"/>
      <c r="H6" s="164"/>
      <c r="I6" s="165"/>
      <c r="J6" s="35"/>
    </row>
    <row r="7" spans="1:11" ht="15.75" customHeight="1" thickBot="1">
      <c r="A7" s="4"/>
      <c r="B7" s="167" t="s">
        <v>5</v>
      </c>
      <c r="C7" s="168"/>
      <c r="D7" s="168"/>
      <c r="E7" s="168"/>
      <c r="F7" s="168"/>
      <c r="G7" s="168"/>
      <c r="H7" s="168"/>
      <c r="I7" s="169"/>
      <c r="J7" s="3"/>
    </row>
    <row r="8" spans="1:11" s="1" customFormat="1" ht="26.25" customHeight="1">
      <c r="A8" s="7"/>
      <c r="B8" s="8" t="s">
        <v>6</v>
      </c>
      <c r="C8" s="153"/>
      <c r="D8" s="153"/>
      <c r="E8" s="153"/>
      <c r="F8" s="153"/>
      <c r="G8" s="153"/>
      <c r="H8" s="154"/>
      <c r="I8" s="155"/>
      <c r="J8" s="36"/>
    </row>
    <row r="9" spans="1:11" s="1" customFormat="1" ht="49.5" customHeight="1">
      <c r="A9" s="7"/>
      <c r="B9" s="9" t="s">
        <v>22</v>
      </c>
      <c r="C9" s="170" t="s">
        <v>8</v>
      </c>
      <c r="D9" s="171"/>
      <c r="E9" s="171"/>
      <c r="F9" s="171"/>
      <c r="G9" s="171"/>
      <c r="H9" s="171"/>
      <c r="I9" s="172"/>
      <c r="J9" s="36"/>
    </row>
    <row r="10" spans="1:11" ht="9" customHeight="1">
      <c r="A10" s="4"/>
      <c r="B10" s="173"/>
      <c r="C10" s="173"/>
      <c r="D10" s="173"/>
      <c r="E10" s="173"/>
      <c r="F10" s="173"/>
      <c r="G10" s="173"/>
      <c r="H10" s="173"/>
      <c r="I10" s="173"/>
      <c r="J10" s="3"/>
    </row>
    <row r="11" spans="1:11" s="1" customFormat="1" ht="57" customHeight="1">
      <c r="A11" s="7"/>
      <c r="B11" s="67" t="s">
        <v>23</v>
      </c>
      <c r="C11" s="68" t="s">
        <v>24</v>
      </c>
      <c r="D11" s="68" t="s">
        <v>25</v>
      </c>
      <c r="E11" s="69" t="s">
        <v>26</v>
      </c>
      <c r="F11" s="174" t="s">
        <v>27</v>
      </c>
      <c r="G11" s="174"/>
      <c r="H11" s="70" t="s">
        <v>28</v>
      </c>
      <c r="I11" s="71" t="s">
        <v>29</v>
      </c>
      <c r="J11" s="36"/>
    </row>
    <row r="12" spans="1:11" ht="15">
      <c r="A12" s="4"/>
      <c r="B12" s="59">
        <v>1</v>
      </c>
      <c r="C12" s="51" t="s">
        <v>30</v>
      </c>
      <c r="D12" s="59"/>
      <c r="E12" s="60"/>
      <c r="F12" s="61"/>
      <c r="G12" s="61"/>
      <c r="H12" s="61"/>
      <c r="I12" s="62">
        <f>I13+I14+I15+I16+I17+I18+I19+I20+I21</f>
        <v>14084637.4</v>
      </c>
      <c r="J12" s="3"/>
    </row>
    <row r="13" spans="1:11" ht="45.75" customHeight="1">
      <c r="A13" s="4"/>
      <c r="B13" s="49" t="s">
        <v>31</v>
      </c>
      <c r="C13" s="50" t="s">
        <v>32</v>
      </c>
      <c r="D13" s="53" t="s">
        <v>33</v>
      </c>
      <c r="E13" s="54">
        <v>27.24</v>
      </c>
      <c r="F13" s="55">
        <v>1</v>
      </c>
      <c r="G13" s="54">
        <f t="shared" ref="G13:G19" si="0">+E13</f>
        <v>27.24</v>
      </c>
      <c r="H13" s="56">
        <v>16000</v>
      </c>
      <c r="I13" s="57">
        <f t="shared" ref="I13:I40" si="1">H13*E13</f>
        <v>435840</v>
      </c>
      <c r="J13" s="3"/>
    </row>
    <row r="14" spans="1:11" ht="45.75" customHeight="1">
      <c r="A14" s="4"/>
      <c r="B14" s="49" t="s">
        <v>34</v>
      </c>
      <c r="C14" s="50" t="s">
        <v>35</v>
      </c>
      <c r="D14" s="53" t="s">
        <v>33</v>
      </c>
      <c r="E14" s="54">
        <v>6.65</v>
      </c>
      <c r="F14" s="55">
        <v>1</v>
      </c>
      <c r="G14" s="54">
        <f t="shared" si="0"/>
        <v>6.65</v>
      </c>
      <c r="H14" s="56">
        <v>5500</v>
      </c>
      <c r="I14" s="57">
        <f t="shared" si="1"/>
        <v>36575</v>
      </c>
      <c r="J14" s="3"/>
    </row>
    <row r="15" spans="1:11" ht="28.5">
      <c r="A15" s="4"/>
      <c r="B15" s="49" t="s">
        <v>36</v>
      </c>
      <c r="C15" s="50" t="s">
        <v>37</v>
      </c>
      <c r="D15" s="53" t="s">
        <v>33</v>
      </c>
      <c r="E15" s="54">
        <v>19.29</v>
      </c>
      <c r="F15" s="55">
        <v>1</v>
      </c>
      <c r="G15" s="54">
        <f t="shared" si="0"/>
        <v>19.29</v>
      </c>
      <c r="H15" s="56">
        <v>442784</v>
      </c>
      <c r="I15" s="57">
        <f t="shared" si="1"/>
        <v>8541303.3599999994</v>
      </c>
      <c r="J15" s="3"/>
      <c r="K15" s="52"/>
    </row>
    <row r="16" spans="1:11" ht="27" customHeight="1">
      <c r="A16" s="4"/>
      <c r="B16" s="49" t="s">
        <v>38</v>
      </c>
      <c r="C16" s="50" t="s">
        <v>39</v>
      </c>
      <c r="D16" s="53" t="s">
        <v>33</v>
      </c>
      <c r="E16" s="54">
        <v>6.65</v>
      </c>
      <c r="F16" s="55">
        <v>1</v>
      </c>
      <c r="G16" s="54">
        <f t="shared" si="0"/>
        <v>6.65</v>
      </c>
      <c r="H16" s="56">
        <v>11500</v>
      </c>
      <c r="I16" s="57">
        <f t="shared" si="1"/>
        <v>76475</v>
      </c>
      <c r="J16" s="3"/>
      <c r="K16" s="52"/>
    </row>
    <row r="17" spans="1:11" ht="27" customHeight="1">
      <c r="A17" s="4"/>
      <c r="B17" s="49" t="s">
        <v>40</v>
      </c>
      <c r="C17" s="50" t="s">
        <v>41</v>
      </c>
      <c r="D17" s="53" t="s">
        <v>33</v>
      </c>
      <c r="E17" s="54">
        <v>16.09</v>
      </c>
      <c r="F17" s="55">
        <v>1</v>
      </c>
      <c r="G17" s="54">
        <f t="shared" si="0"/>
        <v>16.09</v>
      </c>
      <c r="H17" s="56">
        <v>15820</v>
      </c>
      <c r="I17" s="57">
        <f t="shared" si="1"/>
        <v>254543.8</v>
      </c>
      <c r="J17" s="3"/>
      <c r="K17" s="52"/>
    </row>
    <row r="18" spans="1:11" ht="32.25" customHeight="1">
      <c r="A18" s="4"/>
      <c r="B18" s="49" t="s">
        <v>42</v>
      </c>
      <c r="C18" s="50" t="s">
        <v>43</v>
      </c>
      <c r="D18" s="53" t="s">
        <v>33</v>
      </c>
      <c r="E18" s="54">
        <v>7.95</v>
      </c>
      <c r="F18" s="55">
        <v>1</v>
      </c>
      <c r="G18" s="54">
        <f t="shared" si="0"/>
        <v>7.95</v>
      </c>
      <c r="H18" s="56">
        <v>237329</v>
      </c>
      <c r="I18" s="57">
        <f t="shared" si="1"/>
        <v>1886765.55</v>
      </c>
      <c r="J18" s="3"/>
      <c r="K18" s="52"/>
    </row>
    <row r="19" spans="1:11" ht="28.5">
      <c r="A19" s="4"/>
      <c r="B19" s="49" t="s">
        <v>44</v>
      </c>
      <c r="C19" s="50" t="s">
        <v>45</v>
      </c>
      <c r="D19" s="53" t="s">
        <v>33</v>
      </c>
      <c r="E19" s="54">
        <v>13.39</v>
      </c>
      <c r="F19" s="55">
        <v>1</v>
      </c>
      <c r="G19" s="54">
        <f t="shared" si="0"/>
        <v>13.39</v>
      </c>
      <c r="H19" s="56">
        <f>100260+4211</f>
        <v>104471</v>
      </c>
      <c r="I19" s="57">
        <f t="shared" si="1"/>
        <v>1398866.69</v>
      </c>
      <c r="J19" s="3"/>
      <c r="K19" s="52"/>
    </row>
    <row r="20" spans="1:11">
      <c r="A20" s="4"/>
      <c r="B20" s="49" t="s">
        <v>46</v>
      </c>
      <c r="C20" s="50" t="s">
        <v>47</v>
      </c>
      <c r="D20" s="53" t="s">
        <v>48</v>
      </c>
      <c r="E20" s="54">
        <v>1</v>
      </c>
      <c r="F20" s="55">
        <v>1</v>
      </c>
      <c r="G20" s="54">
        <f t="shared" ref="G20:G24" si="2">+E20</f>
        <v>1</v>
      </c>
      <c r="H20" s="56">
        <v>750000</v>
      </c>
      <c r="I20" s="57">
        <f t="shared" si="1"/>
        <v>750000</v>
      </c>
      <c r="J20" s="3"/>
      <c r="K20" s="52"/>
    </row>
    <row r="21" spans="1:11" ht="21.75" customHeight="1">
      <c r="A21" s="4"/>
      <c r="B21" s="49" t="s">
        <v>49</v>
      </c>
      <c r="C21" s="50" t="s">
        <v>50</v>
      </c>
      <c r="D21" s="53" t="s">
        <v>51</v>
      </c>
      <c r="E21" s="54">
        <v>4</v>
      </c>
      <c r="F21" s="55">
        <v>1</v>
      </c>
      <c r="G21" s="54">
        <f t="shared" si="2"/>
        <v>4</v>
      </c>
      <c r="H21" s="56">
        <v>176067</v>
      </c>
      <c r="I21" s="57">
        <f t="shared" si="1"/>
        <v>704268</v>
      </c>
      <c r="J21" s="3"/>
      <c r="K21" s="52"/>
    </row>
    <row r="22" spans="1:11" ht="15">
      <c r="A22" s="4"/>
      <c r="B22" s="59">
        <v>2</v>
      </c>
      <c r="C22" s="51" t="s">
        <v>52</v>
      </c>
      <c r="D22" s="63"/>
      <c r="E22" s="64"/>
      <c r="F22" s="65"/>
      <c r="G22" s="64"/>
      <c r="H22" s="64"/>
      <c r="I22" s="92">
        <f>I23+I24+I25+I26+I27</f>
        <v>8432099.3499999996</v>
      </c>
      <c r="J22" s="3"/>
    </row>
    <row r="23" spans="1:11">
      <c r="A23" s="4"/>
      <c r="B23" s="49">
        <v>2.0099999999999998</v>
      </c>
      <c r="C23" s="50" t="s">
        <v>53</v>
      </c>
      <c r="D23" s="53" t="s">
        <v>33</v>
      </c>
      <c r="E23" s="54">
        <v>15</v>
      </c>
      <c r="F23" s="55">
        <v>1</v>
      </c>
      <c r="G23" s="54">
        <f t="shared" si="2"/>
        <v>15</v>
      </c>
      <c r="H23" s="56">
        <v>18347</v>
      </c>
      <c r="I23" s="57">
        <f t="shared" si="1"/>
        <v>275205</v>
      </c>
      <c r="J23" s="3"/>
    </row>
    <row r="24" spans="1:11" ht="18" customHeight="1">
      <c r="A24" s="4"/>
      <c r="B24" s="49">
        <v>2.02</v>
      </c>
      <c r="C24" s="50" t="s">
        <v>54</v>
      </c>
      <c r="D24" s="53" t="s">
        <v>33</v>
      </c>
      <c r="E24" s="54">
        <v>90</v>
      </c>
      <c r="F24" s="55">
        <v>1</v>
      </c>
      <c r="G24" s="54">
        <f t="shared" si="2"/>
        <v>90</v>
      </c>
      <c r="H24" s="56">
        <v>10024</v>
      </c>
      <c r="I24" s="57">
        <f t="shared" si="1"/>
        <v>902160</v>
      </c>
      <c r="J24" s="3"/>
    </row>
    <row r="25" spans="1:11" ht="28.5">
      <c r="A25" s="4"/>
      <c r="B25" s="49">
        <v>2.0299999999999998</v>
      </c>
      <c r="C25" s="50" t="s">
        <v>55</v>
      </c>
      <c r="D25" s="53" t="s">
        <v>33</v>
      </c>
      <c r="E25" s="54">
        <v>300</v>
      </c>
      <c r="F25" s="55">
        <v>1</v>
      </c>
      <c r="G25" s="54">
        <f t="shared" ref="G25" si="3">+E25</f>
        <v>300</v>
      </c>
      <c r="H25" s="56">
        <v>17580</v>
      </c>
      <c r="I25" s="57">
        <f t="shared" si="1"/>
        <v>5274000</v>
      </c>
      <c r="J25" s="3"/>
    </row>
    <row r="26" spans="1:11" ht="28.5">
      <c r="A26" s="4"/>
      <c r="B26" s="49">
        <v>2.04</v>
      </c>
      <c r="C26" s="50" t="s">
        <v>56</v>
      </c>
      <c r="D26" s="53" t="s">
        <v>33</v>
      </c>
      <c r="E26" s="54">
        <v>55</v>
      </c>
      <c r="F26" s="55">
        <v>1</v>
      </c>
      <c r="G26" s="54">
        <f t="shared" ref="G26" si="4">+E26</f>
        <v>55</v>
      </c>
      <c r="H26" s="56">
        <v>27500</v>
      </c>
      <c r="I26" s="57">
        <f t="shared" si="1"/>
        <v>1512500</v>
      </c>
      <c r="J26" s="3"/>
    </row>
    <row r="27" spans="1:11" ht="39" customHeight="1">
      <c r="A27" s="4"/>
      <c r="B27" s="49">
        <v>2.0499999999999998</v>
      </c>
      <c r="C27" s="50" t="s">
        <v>57</v>
      </c>
      <c r="D27" s="53" t="s">
        <v>51</v>
      </c>
      <c r="E27" s="54">
        <v>29.11</v>
      </c>
      <c r="F27" s="55">
        <v>1</v>
      </c>
      <c r="G27" s="54">
        <f>E27</f>
        <v>29.11</v>
      </c>
      <c r="H27" s="56">
        <v>16085</v>
      </c>
      <c r="I27" s="57">
        <f t="shared" si="1"/>
        <v>468234.35</v>
      </c>
      <c r="J27" s="3"/>
    </row>
    <row r="28" spans="1:11" ht="15">
      <c r="A28" s="4"/>
      <c r="B28" s="58">
        <v>3</v>
      </c>
      <c r="C28" s="51" t="s">
        <v>58</v>
      </c>
      <c r="D28" s="63"/>
      <c r="E28" s="64"/>
      <c r="F28" s="65"/>
      <c r="G28" s="64"/>
      <c r="H28" s="64"/>
      <c r="I28" s="92">
        <f>I29+I30+I31</f>
        <v>823512</v>
      </c>
      <c r="J28" s="3"/>
    </row>
    <row r="29" spans="1:11" ht="87.75" customHeight="1">
      <c r="A29" s="4"/>
      <c r="B29" s="49">
        <v>3.01</v>
      </c>
      <c r="C29" s="66" t="s">
        <v>59</v>
      </c>
      <c r="D29" s="53" t="s">
        <v>60</v>
      </c>
      <c r="E29" s="54">
        <v>4</v>
      </c>
      <c r="F29" s="55">
        <v>1</v>
      </c>
      <c r="G29" s="54">
        <f t="shared" ref="G29:G31" si="5">E29</f>
        <v>4</v>
      </c>
      <c r="H29" s="56">
        <v>101129</v>
      </c>
      <c r="I29" s="57">
        <f t="shared" si="1"/>
        <v>404516</v>
      </c>
      <c r="J29" s="3"/>
    </row>
    <row r="30" spans="1:11" ht="64.5" customHeight="1">
      <c r="A30" s="4"/>
      <c r="B30" s="49">
        <v>3.02</v>
      </c>
      <c r="C30" s="66" t="s">
        <v>61</v>
      </c>
      <c r="D30" s="53" t="s">
        <v>60</v>
      </c>
      <c r="E30" s="54">
        <v>4</v>
      </c>
      <c r="F30" s="55">
        <v>1</v>
      </c>
      <c r="G30" s="54">
        <f t="shared" si="5"/>
        <v>4</v>
      </c>
      <c r="H30" s="56">
        <v>3620</v>
      </c>
      <c r="I30" s="57">
        <f t="shared" si="1"/>
        <v>14480</v>
      </c>
      <c r="J30" s="3"/>
    </row>
    <row r="31" spans="1:11" ht="84.75" customHeight="1">
      <c r="A31" s="4"/>
      <c r="B31" s="49">
        <v>3.03</v>
      </c>
      <c r="C31" s="66" t="s">
        <v>62</v>
      </c>
      <c r="D31" s="53" t="s">
        <v>60</v>
      </c>
      <c r="E31" s="54">
        <v>4</v>
      </c>
      <c r="F31" s="55">
        <v>1</v>
      </c>
      <c r="G31" s="54">
        <f t="shared" si="5"/>
        <v>4</v>
      </c>
      <c r="H31" s="56">
        <v>101129</v>
      </c>
      <c r="I31" s="57">
        <f t="shared" si="1"/>
        <v>404516</v>
      </c>
      <c r="J31" s="3"/>
    </row>
    <row r="32" spans="1:11" ht="19.5" customHeight="1">
      <c r="A32" s="4"/>
      <c r="B32" s="58">
        <v>4</v>
      </c>
      <c r="C32" s="51" t="s">
        <v>63</v>
      </c>
      <c r="D32" s="63"/>
      <c r="E32" s="64"/>
      <c r="F32" s="65"/>
      <c r="G32" s="64"/>
      <c r="H32" s="64"/>
      <c r="I32" s="92">
        <f>I33+I34</f>
        <v>503512</v>
      </c>
      <c r="J32" s="3"/>
    </row>
    <row r="33" spans="1:10" ht="30" customHeight="1">
      <c r="A33" s="4"/>
      <c r="B33" s="49" t="s">
        <v>64</v>
      </c>
      <c r="C33" s="66" t="s">
        <v>65</v>
      </c>
      <c r="D33" s="53" t="s">
        <v>51</v>
      </c>
      <c r="E33" s="54">
        <v>8</v>
      </c>
      <c r="F33" s="55">
        <v>1</v>
      </c>
      <c r="G33" s="54">
        <v>8</v>
      </c>
      <c r="H33" s="56">
        <v>47314</v>
      </c>
      <c r="I33" s="57">
        <f t="shared" si="1"/>
        <v>378512</v>
      </c>
      <c r="J33" s="3"/>
    </row>
    <row r="34" spans="1:10" ht="37.5" customHeight="1">
      <c r="A34" s="4"/>
      <c r="B34" s="49">
        <v>4.0199999999999996</v>
      </c>
      <c r="C34" s="66" t="s">
        <v>66</v>
      </c>
      <c r="D34" s="53" t="s">
        <v>60</v>
      </c>
      <c r="E34" s="54">
        <v>1</v>
      </c>
      <c r="F34" s="55">
        <v>1</v>
      </c>
      <c r="G34" s="54">
        <v>1</v>
      </c>
      <c r="H34" s="56">
        <v>85000</v>
      </c>
      <c r="I34" s="57">
        <v>125000</v>
      </c>
      <c r="J34" s="3"/>
    </row>
    <row r="35" spans="1:10" ht="15">
      <c r="A35" s="4"/>
      <c r="B35" s="58">
        <v>5</v>
      </c>
      <c r="C35" s="51" t="s">
        <v>67</v>
      </c>
      <c r="D35" s="63"/>
      <c r="E35" s="64"/>
      <c r="F35" s="65"/>
      <c r="G35" s="64"/>
      <c r="H35" s="64"/>
      <c r="I35" s="92">
        <f>I36+I37</f>
        <v>3528700</v>
      </c>
      <c r="J35" s="3"/>
    </row>
    <row r="36" spans="1:10" ht="28.5">
      <c r="A36" s="4"/>
      <c r="B36" s="49">
        <v>5.01</v>
      </c>
      <c r="C36" s="50" t="s">
        <v>68</v>
      </c>
      <c r="D36" s="53" t="s">
        <v>33</v>
      </c>
      <c r="E36" s="54">
        <v>8.36</v>
      </c>
      <c r="F36" s="55">
        <v>1</v>
      </c>
      <c r="G36" s="54">
        <f>+E36</f>
        <v>8.36</v>
      </c>
      <c r="H36" s="56">
        <v>60000</v>
      </c>
      <c r="I36" s="57">
        <f t="shared" si="1"/>
        <v>501599.99999999994</v>
      </c>
      <c r="J36" s="3"/>
    </row>
    <row r="37" spans="1:10" ht="28.5">
      <c r="A37" s="4"/>
      <c r="B37" s="49">
        <v>5.0199999999999996</v>
      </c>
      <c r="C37" s="50" t="s">
        <v>69</v>
      </c>
      <c r="D37" s="53" t="s">
        <v>33</v>
      </c>
      <c r="E37" s="54">
        <v>100</v>
      </c>
      <c r="F37" s="55">
        <v>1</v>
      </c>
      <c r="G37" s="54">
        <f>+E37</f>
        <v>100</v>
      </c>
      <c r="H37" s="56">
        <v>30271</v>
      </c>
      <c r="I37" s="57">
        <f t="shared" si="1"/>
        <v>3027100</v>
      </c>
      <c r="J37" s="3"/>
    </row>
    <row r="38" spans="1:10" ht="15">
      <c r="A38" s="4"/>
      <c r="B38" s="58">
        <v>6</v>
      </c>
      <c r="C38" s="51" t="s">
        <v>70</v>
      </c>
      <c r="D38" s="63"/>
      <c r="E38" s="64"/>
      <c r="F38" s="65"/>
      <c r="G38" s="64"/>
      <c r="H38" s="64"/>
      <c r="I38" s="93">
        <f>I39+I40+199965.2</f>
        <v>416344.33</v>
      </c>
      <c r="J38" s="3"/>
    </row>
    <row r="39" spans="1:10" ht="28.5">
      <c r="A39" s="4"/>
      <c r="B39" s="49">
        <v>6.01</v>
      </c>
      <c r="C39" s="50" t="s">
        <v>71</v>
      </c>
      <c r="D39" s="53" t="s">
        <v>33</v>
      </c>
      <c r="E39" s="54">
        <v>1</v>
      </c>
      <c r="F39" s="55">
        <v>1</v>
      </c>
      <c r="G39" s="54">
        <v>1</v>
      </c>
      <c r="H39" s="78">
        <v>53300</v>
      </c>
      <c r="I39" s="57">
        <f t="shared" si="1"/>
        <v>53300</v>
      </c>
      <c r="J39" s="3"/>
    </row>
    <row r="40" spans="1:10" ht="28.5">
      <c r="A40" s="4"/>
      <c r="B40" s="72">
        <v>6.02</v>
      </c>
      <c r="C40" s="73" t="s">
        <v>72</v>
      </c>
      <c r="D40" s="74" t="s">
        <v>60</v>
      </c>
      <c r="E40" s="75">
        <v>2</v>
      </c>
      <c r="F40" s="76">
        <v>1</v>
      </c>
      <c r="G40" s="75">
        <v>2</v>
      </c>
      <c r="H40" s="79">
        <v>81539.565000000002</v>
      </c>
      <c r="I40" s="77">
        <f t="shared" si="1"/>
        <v>163079.13</v>
      </c>
      <c r="J40" s="3"/>
    </row>
    <row r="41" spans="1:10" ht="19.5" customHeight="1">
      <c r="A41" s="4"/>
      <c r="B41" s="80"/>
      <c r="C41" s="81"/>
      <c r="D41" s="81"/>
      <c r="E41" s="82"/>
      <c r="F41" s="177" t="s">
        <v>73</v>
      </c>
      <c r="G41" s="177"/>
      <c r="H41" s="178"/>
      <c r="I41" s="83">
        <f>I12+I22+I28+I32+I35+I38</f>
        <v>27788805.079999998</v>
      </c>
      <c r="J41" s="3"/>
    </row>
    <row r="42" spans="1:10">
      <c r="A42" s="4"/>
      <c r="B42" s="84"/>
      <c r="C42" s="85"/>
      <c r="D42" s="86"/>
      <c r="E42" s="87"/>
      <c r="F42" s="88"/>
      <c r="G42" s="88"/>
      <c r="H42" s="88"/>
      <c r="I42" s="89"/>
      <c r="J42" s="3"/>
    </row>
    <row r="43" spans="1:10" ht="15.75" customHeight="1">
      <c r="A43" s="4"/>
      <c r="B43" s="37"/>
      <c r="C43" s="37">
        <v>11</v>
      </c>
      <c r="D43" s="17"/>
      <c r="E43" s="15"/>
      <c r="F43" s="175" t="s">
        <v>74</v>
      </c>
      <c r="G43" s="176"/>
      <c r="H43" s="90">
        <v>0.15</v>
      </c>
      <c r="I43" s="91">
        <f>+I41*H43</f>
        <v>4168320.7619999996</v>
      </c>
      <c r="J43" s="3"/>
    </row>
    <row r="44" spans="1:10">
      <c r="A44" s="4"/>
      <c r="B44" s="37"/>
      <c r="C44" s="37"/>
      <c r="D44" s="17"/>
      <c r="E44" s="15"/>
      <c r="F44" s="151" t="s">
        <v>75</v>
      </c>
      <c r="G44" s="152"/>
      <c r="H44" s="38">
        <v>0.05</v>
      </c>
      <c r="I44" s="43">
        <f>+I41*H44</f>
        <v>1389440.254</v>
      </c>
      <c r="J44" s="3"/>
    </row>
    <row r="45" spans="1:10">
      <c r="A45" s="4"/>
      <c r="B45" s="37"/>
      <c r="C45" s="37"/>
      <c r="D45" s="17"/>
      <c r="E45" s="15"/>
      <c r="F45" s="151" t="s">
        <v>76</v>
      </c>
      <c r="G45" s="152"/>
      <c r="H45" s="38">
        <v>0.05</v>
      </c>
      <c r="I45" s="43">
        <f>+I41*H45</f>
        <v>1389440.254</v>
      </c>
      <c r="J45" s="3"/>
    </row>
    <row r="46" spans="1:10" ht="15" thickBot="1">
      <c r="A46" s="4"/>
      <c r="B46" s="37"/>
      <c r="C46" s="37"/>
      <c r="D46" s="17"/>
      <c r="E46" s="4"/>
      <c r="F46" s="143" t="s">
        <v>77</v>
      </c>
      <c r="G46" s="144"/>
      <c r="H46" s="44">
        <v>0.19</v>
      </c>
      <c r="I46" s="45">
        <f>+I45*H46</f>
        <v>263993.64825999999</v>
      </c>
      <c r="J46" s="3"/>
    </row>
    <row r="47" spans="1:10" ht="18" customHeight="1" thickBot="1">
      <c r="A47" s="4"/>
      <c r="B47" s="37"/>
      <c r="C47" s="37"/>
      <c r="D47" s="17"/>
      <c r="E47" s="4"/>
      <c r="F47" s="2"/>
      <c r="G47" s="2"/>
      <c r="H47" s="2"/>
      <c r="I47" s="2"/>
      <c r="J47" s="3"/>
    </row>
    <row r="48" spans="1:10" ht="18" customHeight="1" thickBot="1">
      <c r="A48" s="4"/>
      <c r="B48" s="37"/>
      <c r="C48" s="37"/>
      <c r="D48" s="17"/>
      <c r="E48" s="4"/>
      <c r="F48" s="148" t="s">
        <v>78</v>
      </c>
      <c r="G48" s="149"/>
      <c r="H48" s="150"/>
      <c r="I48" s="47">
        <f>SUM(I43:I46)</f>
        <v>7211194.9182599997</v>
      </c>
      <c r="J48" s="3"/>
    </row>
    <row r="49" spans="1:10" ht="18" customHeight="1" thickBot="1">
      <c r="A49" s="4"/>
      <c r="B49" s="37"/>
      <c r="C49" s="37"/>
      <c r="D49" s="17"/>
      <c r="E49" s="4"/>
      <c r="F49" s="2"/>
      <c r="G49" s="2"/>
      <c r="H49" s="2"/>
      <c r="I49" s="2"/>
      <c r="J49" s="3"/>
    </row>
    <row r="50" spans="1:10" ht="19.5" customHeight="1" thickBot="1">
      <c r="A50" s="3"/>
      <c r="B50" s="37"/>
      <c r="C50" s="145" t="s">
        <v>79</v>
      </c>
      <c r="D50" s="146"/>
      <c r="E50" s="146"/>
      <c r="F50" s="146"/>
      <c r="G50" s="146"/>
      <c r="H50" s="147"/>
      <c r="I50" s="39">
        <f>+I48+I41</f>
        <v>34999999.998259999</v>
      </c>
      <c r="J50" s="3"/>
    </row>
    <row r="51" spans="1:10" ht="15">
      <c r="A51" s="3"/>
      <c r="B51" s="11"/>
      <c r="C51" s="11"/>
      <c r="D51" s="17"/>
      <c r="E51" s="4"/>
      <c r="G51" s="18"/>
      <c r="H51" s="18"/>
      <c r="I51" s="16"/>
      <c r="J51" s="3"/>
    </row>
    <row r="52" spans="1:10" ht="28.5" customHeight="1">
      <c r="A52" s="3"/>
      <c r="B52" s="142" t="s">
        <v>80</v>
      </c>
      <c r="C52" s="141" t="s">
        <v>81</v>
      </c>
      <c r="D52" s="141"/>
      <c r="E52" s="141"/>
      <c r="F52" s="141"/>
      <c r="G52" s="141"/>
      <c r="H52" s="141"/>
      <c r="I52" s="141"/>
      <c r="J52" s="3"/>
    </row>
    <row r="53" spans="1:10" ht="20.25" customHeight="1">
      <c r="A53" s="3"/>
      <c r="B53" s="142"/>
      <c r="C53" s="141" t="s">
        <v>82</v>
      </c>
      <c r="D53" s="141"/>
      <c r="E53" s="141"/>
      <c r="F53" s="141"/>
      <c r="G53" s="141"/>
      <c r="H53" s="141"/>
      <c r="I53" s="141"/>
      <c r="J53" s="3"/>
    </row>
    <row r="54" spans="1:10" ht="20.25" customHeight="1">
      <c r="A54" s="3"/>
      <c r="B54" s="142"/>
      <c r="C54" s="141" t="s">
        <v>83</v>
      </c>
      <c r="D54" s="141"/>
      <c r="E54" s="141"/>
      <c r="F54" s="141"/>
      <c r="G54" s="141"/>
      <c r="H54" s="141"/>
      <c r="I54" s="141"/>
      <c r="J54" s="3"/>
    </row>
    <row r="55" spans="1:10" ht="27" customHeight="1">
      <c r="A55" s="3"/>
      <c r="B55" s="46"/>
      <c r="C55" s="141" t="s">
        <v>84</v>
      </c>
      <c r="D55" s="141"/>
      <c r="E55" s="141"/>
      <c r="F55" s="141"/>
      <c r="G55" s="141"/>
      <c r="H55" s="141"/>
      <c r="I55" s="141"/>
      <c r="J55" s="3"/>
    </row>
    <row r="56" spans="1:10">
      <c r="A56" s="3"/>
      <c r="D56" s="4"/>
      <c r="E56" s="42"/>
      <c r="F56" s="42"/>
      <c r="J56" s="3"/>
    </row>
    <row r="57" spans="1:10">
      <c r="A57" s="3"/>
      <c r="B57" s="4" t="s">
        <v>85</v>
      </c>
      <c r="C57" s="4" t="s">
        <v>86</v>
      </c>
      <c r="D57" s="4"/>
      <c r="E57" s="42"/>
      <c r="F57" s="42"/>
      <c r="H57" s="48"/>
      <c r="I57" s="41">
        <f>35000000-I50</f>
        <v>1.7400011420249939E-3</v>
      </c>
      <c r="J57" s="3"/>
    </row>
    <row r="58" spans="1:10">
      <c r="A58" s="3"/>
      <c r="H58" s="48"/>
    </row>
    <row r="59" spans="1:10">
      <c r="A59" s="3"/>
      <c r="H59" s="48"/>
    </row>
  </sheetData>
  <mergeCells count="21">
    <mergeCell ref="F45:G45"/>
    <mergeCell ref="C8:I8"/>
    <mergeCell ref="B2:B4"/>
    <mergeCell ref="C2:H4"/>
    <mergeCell ref="D5:I5"/>
    <mergeCell ref="D6:I6"/>
    <mergeCell ref="B7:I7"/>
    <mergeCell ref="C9:I9"/>
    <mergeCell ref="B10:I10"/>
    <mergeCell ref="F11:G11"/>
    <mergeCell ref="F43:G43"/>
    <mergeCell ref="F44:G44"/>
    <mergeCell ref="F41:H41"/>
    <mergeCell ref="C54:I54"/>
    <mergeCell ref="B52:B54"/>
    <mergeCell ref="F46:G46"/>
    <mergeCell ref="C50:H50"/>
    <mergeCell ref="C55:I55"/>
    <mergeCell ref="C52:I52"/>
    <mergeCell ref="C53:I53"/>
    <mergeCell ref="F48:H48"/>
  </mergeCells>
  <phoneticPr fontId="27" type="noConversion"/>
  <pageMargins left="0.7" right="0.7" top="0.75" bottom="0.75" header="0.3" footer="0.3"/>
  <pageSetup scale="3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Generalidades de la cotización</vt:lpstr>
      <vt:lpstr>VALLEDUPAR</vt:lpstr>
      <vt:lpstr>VALLEDUPAR!Área_de_impresión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Duban Parra Romero</dc:creator>
  <cp:keywords/>
  <dc:description/>
  <cp:lastModifiedBy>Selena Luz Higuera Casadiego</cp:lastModifiedBy>
  <cp:revision/>
  <dcterms:created xsi:type="dcterms:W3CDTF">2018-03-01T20:19:32Z</dcterms:created>
  <dcterms:modified xsi:type="dcterms:W3CDTF">2025-09-30T16:56:41Z</dcterms:modified>
  <cp:category/>
  <cp:contentStatus/>
</cp:coreProperties>
</file>