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yfromero_sena_edu_co/Documents/Presupuesto 2025/PAGO PROVEEDORES/CO1.PCCNTR.7975115 COMERCIALIZADORA XINEF S.A.S deporte cultura/PAGO/"/>
    </mc:Choice>
  </mc:AlternateContent>
  <xr:revisionPtr revIDLastSave="9647" documentId="13_ncr:1_{D71BE405-AD87-454D-855F-54E36F46D06A}" xr6:coauthVersionLast="47" xr6:coauthVersionMax="47" xr10:uidLastSave="{5324E8E7-187E-4EAD-B22B-4973285C9736}"/>
  <bookViews>
    <workbookView minimized="1" xWindow="2685" yWindow="0" windowWidth="21660" windowHeight="11295" xr2:uid="{00000000-000D-0000-FFFF-FFFF00000000}"/>
  </bookViews>
  <sheets>
    <sheet name="Facturas + IV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0" i="1" l="1"/>
  <c r="G21" i="1"/>
  <c r="G22" i="1"/>
  <c r="G23" i="1"/>
  <c r="G24" i="1"/>
  <c r="G25" i="1"/>
  <c r="G26" i="1"/>
  <c r="F20" i="1"/>
  <c r="F21" i="1"/>
  <c r="F22" i="1"/>
  <c r="F23" i="1"/>
  <c r="F24" i="1"/>
  <c r="F25" i="1"/>
  <c r="F26" i="1"/>
  <c r="G6" i="1"/>
  <c r="D28" i="1"/>
  <c r="D29" i="1"/>
  <c r="D30" i="1"/>
  <c r="D31" i="1"/>
  <c r="D32" i="1"/>
  <c r="D33" i="1"/>
  <c r="D34" i="1"/>
  <c r="D35" i="1"/>
  <c r="D36" i="1"/>
  <c r="D37" i="1"/>
  <c r="D38" i="1"/>
  <c r="D39" i="1"/>
  <c r="D20" i="1"/>
  <c r="D21" i="1"/>
  <c r="D22" i="1"/>
  <c r="D23" i="1"/>
  <c r="D24" i="1"/>
  <c r="D25" i="1"/>
  <c r="D26" i="1"/>
  <c r="D7" i="1"/>
  <c r="F7" i="1" s="1"/>
  <c r="D8" i="1"/>
  <c r="F8" i="1" s="1"/>
  <c r="D9" i="1"/>
  <c r="F9" i="1" s="1"/>
  <c r="D10" i="1"/>
  <c r="F10" i="1" s="1"/>
  <c r="D11" i="1"/>
  <c r="F11" i="1" s="1"/>
  <c r="D12" i="1"/>
  <c r="F12" i="1" s="1"/>
  <c r="D13" i="1"/>
  <c r="F13" i="1" s="1"/>
  <c r="D14" i="1"/>
  <c r="F14" i="1" s="1"/>
  <c r="D15" i="1"/>
  <c r="F15" i="1" s="1"/>
  <c r="D16" i="1"/>
  <c r="F16" i="1" s="1"/>
  <c r="D17" i="1"/>
  <c r="F17" i="1" s="1"/>
  <c r="D18" i="1"/>
  <c r="F18" i="1" s="1"/>
  <c r="D19" i="1"/>
  <c r="F19" i="1" s="1"/>
  <c r="D27" i="1"/>
  <c r="F27" i="1" s="1"/>
  <c r="D6" i="1"/>
  <c r="F6" i="1" s="1"/>
  <c r="G27" i="1" l="1"/>
  <c r="G18" i="1"/>
  <c r="G19" i="1"/>
  <c r="G17" i="1"/>
  <c r="G16" i="1"/>
  <c r="G13" i="1"/>
  <c r="G14" i="1"/>
  <c r="G15" i="1"/>
  <c r="B40" i="1"/>
  <c r="D40" i="1" s="1"/>
  <c r="F40" i="1" s="1"/>
  <c r="F39" i="1"/>
  <c r="G12" i="1"/>
  <c r="G11" i="1"/>
  <c r="G10" i="1"/>
  <c r="G9" i="1"/>
  <c r="G8" i="1"/>
  <c r="G7" i="1"/>
  <c r="D43" i="1" l="1"/>
  <c r="F43" i="1" l="1"/>
  <c r="D49" i="1" s="1"/>
  <c r="D52" i="1"/>
  <c r="D48" i="1"/>
  <c r="F45" i="1"/>
  <c r="D50" i="1" l="1"/>
  <c r="D45" i="1"/>
</calcChain>
</file>

<file path=xl/sharedStrings.xml><?xml version="1.0" encoding="utf-8"?>
<sst xmlns="http://schemas.openxmlformats.org/spreadsheetml/2006/main" count="22" uniqueCount="20">
  <si>
    <t xml:space="preserve">Cantidad </t>
  </si>
  <si>
    <t xml:space="preserve">Valor Unitario </t>
  </si>
  <si>
    <t xml:space="preserve">Subtotal </t>
  </si>
  <si>
    <t xml:space="preserve">Tarifa IVA </t>
  </si>
  <si>
    <t xml:space="preserve">Valor de IVA </t>
  </si>
  <si>
    <t>IVA</t>
  </si>
  <si>
    <t xml:space="preserve">Total Factura </t>
  </si>
  <si>
    <t xml:space="preserve">Base de retención </t>
  </si>
  <si>
    <t xml:space="preserve">Numero de Factura </t>
  </si>
  <si>
    <t xml:space="preserve">Proveedor </t>
  </si>
  <si>
    <t>Subtotal General</t>
  </si>
  <si>
    <t xml:space="preserve">IVA General </t>
  </si>
  <si>
    <t xml:space="preserve">Total General </t>
  </si>
  <si>
    <t>Base Retención</t>
  </si>
  <si>
    <t>PEDIDO</t>
  </si>
  <si>
    <t>VERIFICACION SIIF</t>
  </si>
  <si>
    <t xml:space="preserve">SUBTOTAL </t>
  </si>
  <si>
    <t>TOTAL</t>
  </si>
  <si>
    <t>No FAC</t>
  </si>
  <si>
    <t>X-15090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</si>
</sst>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165" fontId="0" fillId="0" borderId="0" xfId="1" applyNumberFormat="1" applyFont="1" applyAlignment="1">
      <alignment vertical="center"/>
    </xf>
    <xf numFmtId="0" fontId="0" fillId="0" borderId="0" xfId="0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3" fillId="0" borderId="1" xfId="1" applyNumberFormat="1" applyFont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1" xfId="1" applyFont="1" applyBorder="1" applyAlignment="1">
      <alignment vertical="center"/>
    </xf>
    <xf numFmtId="164" fontId="4" fillId="2" borderId="1" xfId="1" applyFont="1" applyFill="1" applyBorder="1" applyAlignment="1">
      <alignment vertical="center"/>
    </xf>
    <xf numFmtId="9" fontId="0" fillId="0" borderId="1" xfId="2" applyFont="1" applyBorder="1" applyAlignment="1">
      <alignment horizontal="center" vertical="center"/>
    </xf>
    <xf numFmtId="165" fontId="0" fillId="2" borderId="1" xfId="1" applyNumberFormat="1" applyFont="1" applyFill="1" applyBorder="1" applyAlignment="1">
      <alignment vertical="center"/>
    </xf>
    <xf numFmtId="164" fontId="0" fillId="2" borderId="1" xfId="1" applyFont="1" applyFill="1" applyBorder="1" applyAlignment="1">
      <alignment vertical="center"/>
    </xf>
    <xf numFmtId="164" fontId="0" fillId="3" borderId="1" xfId="1" applyFont="1" applyFill="1" applyBorder="1" applyAlignment="1">
      <alignment vertical="center"/>
    </xf>
    <xf numFmtId="165" fontId="2" fillId="0" borderId="0" xfId="1" applyNumberFormat="1" applyFont="1" applyAlignment="1">
      <alignment horizontal="center" vertical="center"/>
    </xf>
    <xf numFmtId="165" fontId="0" fillId="0" borderId="1" xfId="1" applyNumberFormat="1" applyFont="1" applyBorder="1" applyAlignment="1">
      <alignment vertical="center"/>
    </xf>
    <xf numFmtId="165" fontId="0" fillId="3" borderId="1" xfId="1" applyNumberFormat="1" applyFont="1" applyFill="1" applyBorder="1" applyAlignment="1">
      <alignment vertical="center"/>
    </xf>
    <xf numFmtId="164" fontId="2" fillId="0" borderId="0" xfId="0" applyNumberFormat="1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/>
    </xf>
    <xf numFmtId="165" fontId="2" fillId="3" borderId="1" xfId="1" applyNumberFormat="1" applyFont="1" applyFill="1" applyBorder="1" applyAlignment="1">
      <alignment horizontal="center" vertical="center"/>
    </xf>
    <xf numFmtId="0" fontId="0" fillId="0" borderId="0" xfId="1" applyNumberFormat="1" applyFont="1" applyAlignment="1">
      <alignment vertical="center"/>
    </xf>
    <xf numFmtId="0" fontId="3" fillId="5" borderId="0" xfId="0" applyFont="1" applyFill="1" applyAlignment="1">
      <alignment horizontal="center" vertical="center"/>
    </xf>
    <xf numFmtId="0" fontId="0" fillId="5" borderId="0" xfId="1" applyNumberFormat="1" applyFont="1" applyFill="1" applyAlignment="1">
      <alignment vertical="center"/>
    </xf>
    <xf numFmtId="164" fontId="3" fillId="0" borderId="1" xfId="1" applyFont="1" applyBorder="1" applyAlignment="1">
      <alignment vertical="center"/>
    </xf>
    <xf numFmtId="164" fontId="6" fillId="0" borderId="0" xfId="1" applyFont="1" applyAlignment="1">
      <alignment vertical="center"/>
    </xf>
    <xf numFmtId="165" fontId="3" fillId="0" borderId="0" xfId="1" applyNumberFormat="1" applyFont="1" applyAlignment="1">
      <alignment vertical="center"/>
    </xf>
    <xf numFmtId="164" fontId="4" fillId="4" borderId="1" xfId="1" applyFont="1" applyFill="1" applyBorder="1" applyAlignment="1">
      <alignment vertical="center"/>
    </xf>
    <xf numFmtId="44" fontId="0" fillId="0" borderId="0" xfId="0" applyNumberFormat="1" applyAlignment="1">
      <alignment vertical="center"/>
    </xf>
    <xf numFmtId="0" fontId="3" fillId="0" borderId="0" xfId="0" applyFont="1" applyAlignment="1">
      <alignment vertical="center"/>
    </xf>
    <xf numFmtId="164" fontId="0" fillId="0" borderId="2" xfId="1" applyFont="1" applyBorder="1" applyAlignment="1">
      <alignment wrapText="1"/>
    </xf>
    <xf numFmtId="164" fontId="0" fillId="0" borderId="4" xfId="1" applyFont="1" applyBorder="1" applyAlignment="1">
      <alignment wrapText="1"/>
    </xf>
    <xf numFmtId="0" fontId="7" fillId="0" borderId="1" xfId="0" applyFont="1" applyBorder="1"/>
    <xf numFmtId="0" fontId="3" fillId="0" borderId="1" xfId="0" applyFont="1" applyBorder="1" applyAlignment="1">
      <alignment horizontal="center" vertical="center"/>
    </xf>
    <xf numFmtId="165" fontId="3" fillId="0" borderId="3" xfId="1" applyNumberFormat="1" applyFont="1" applyBorder="1" applyAlignment="1">
      <alignment horizontal="center" vertical="center"/>
    </xf>
    <xf numFmtId="165" fontId="3" fillId="0" borderId="1" xfId="1" applyNumberFormat="1" applyFont="1" applyBorder="1" applyAlignment="1">
      <alignment horizontal="center" vertical="center"/>
    </xf>
    <xf numFmtId="165" fontId="3" fillId="6" borderId="0" xfId="1" applyNumberFormat="1" applyFont="1" applyFill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82"/>
  <sheetViews>
    <sheetView tabSelected="1" zoomScale="80" zoomScaleNormal="80" workbookViewId="0">
      <pane ySplit="2" topLeftCell="A11" activePane="bottomLeft" state="frozen"/>
      <selection activeCell="FT1" sqref="FT1"/>
      <selection pane="bottomLeft" activeCell="G19" sqref="G19:G26"/>
    </sheetView>
  </sheetViews>
  <sheetFormatPr baseColWidth="10" defaultRowHeight="15" x14ac:dyDescent="0.25"/>
  <cols>
    <col min="1" max="1" width="11.42578125" style="1"/>
    <col min="2" max="6" width="18.28515625" style="1" customWidth="1"/>
    <col min="7" max="7" width="15.5703125" style="1" bestFit="1" customWidth="1"/>
    <col min="8" max="8" width="13.85546875" style="1" bestFit="1" customWidth="1"/>
    <col min="9" max="9" width="28.140625" style="1" customWidth="1"/>
    <col min="10" max="10" width="13.85546875" style="1" bestFit="1" customWidth="1"/>
    <col min="11" max="16384" width="11.42578125" style="1"/>
  </cols>
  <sheetData>
    <row r="2" spans="2:10" x14ac:dyDescent="0.25">
      <c r="D2" s="24"/>
      <c r="E2" s="25" t="s">
        <v>14</v>
      </c>
      <c r="F2" s="26"/>
    </row>
    <row r="3" spans="2:10" ht="27" customHeight="1" x14ac:dyDescent="0.25">
      <c r="C3" s="5" t="s">
        <v>8</v>
      </c>
      <c r="D3" s="35" t="s">
        <v>19</v>
      </c>
      <c r="E3" s="6" t="s">
        <v>9</v>
      </c>
      <c r="F3" s="7"/>
    </row>
    <row r="4" spans="2:10" x14ac:dyDescent="0.25">
      <c r="C4" s="2"/>
      <c r="D4" s="3"/>
      <c r="E4" s="4"/>
      <c r="F4" s="3"/>
    </row>
    <row r="5" spans="2:10" x14ac:dyDescent="0.25">
      <c r="B5" s="8" t="s">
        <v>0</v>
      </c>
      <c r="C5" s="22" t="s">
        <v>1</v>
      </c>
      <c r="D5" s="23" t="s">
        <v>2</v>
      </c>
      <c r="E5" s="8" t="s">
        <v>3</v>
      </c>
      <c r="F5" s="23" t="s">
        <v>4</v>
      </c>
      <c r="I5" s="32"/>
      <c r="J5" s="32"/>
    </row>
    <row r="6" spans="2:10" x14ac:dyDescent="0.25">
      <c r="B6" s="9">
        <v>9</v>
      </c>
      <c r="C6" s="10">
        <v>255300</v>
      </c>
      <c r="D6" s="11">
        <f>+B6*C6</f>
        <v>2297700</v>
      </c>
      <c r="E6" s="12">
        <v>0.19</v>
      </c>
      <c r="F6" s="14">
        <f>+D6*E6</f>
        <v>436563</v>
      </c>
      <c r="G6" s="31">
        <f>D6+F6</f>
        <v>2734263</v>
      </c>
      <c r="H6" s="31"/>
      <c r="I6" s="31"/>
      <c r="J6" s="31"/>
    </row>
    <row r="7" spans="2:10" x14ac:dyDescent="0.25">
      <c r="B7" s="9">
        <v>10</v>
      </c>
      <c r="C7" s="10">
        <v>31500</v>
      </c>
      <c r="D7" s="11">
        <f t="shared" ref="D7:D39" si="0">+B7*C7</f>
        <v>315000</v>
      </c>
      <c r="E7" s="12">
        <v>0.19</v>
      </c>
      <c r="F7" s="14">
        <f t="shared" ref="F7:F27" si="1">+D7*E7</f>
        <v>59850</v>
      </c>
      <c r="G7" s="31">
        <f>D7+F7</f>
        <v>374850</v>
      </c>
      <c r="H7" s="31"/>
      <c r="I7" s="31"/>
      <c r="J7" s="31"/>
    </row>
    <row r="8" spans="2:10" x14ac:dyDescent="0.25">
      <c r="B8" s="9">
        <v>7</v>
      </c>
      <c r="C8" s="30">
        <v>9800</v>
      </c>
      <c r="D8" s="11">
        <f t="shared" si="0"/>
        <v>68600</v>
      </c>
      <c r="E8" s="12">
        <v>0.19</v>
      </c>
      <c r="F8" s="14">
        <f t="shared" si="1"/>
        <v>13034</v>
      </c>
      <c r="G8" s="31">
        <f t="shared" ref="G8:G26" si="2">D8+F8</f>
        <v>81634</v>
      </c>
      <c r="H8" s="31"/>
      <c r="I8" s="31"/>
      <c r="J8" s="31"/>
    </row>
    <row r="9" spans="2:10" x14ac:dyDescent="0.25">
      <c r="B9" s="9">
        <v>6</v>
      </c>
      <c r="C9" s="10">
        <v>9500</v>
      </c>
      <c r="D9" s="11">
        <f t="shared" si="0"/>
        <v>57000</v>
      </c>
      <c r="E9" s="12">
        <v>0.19</v>
      </c>
      <c r="F9" s="14">
        <f t="shared" si="1"/>
        <v>10830</v>
      </c>
      <c r="G9" s="31">
        <f t="shared" si="2"/>
        <v>67830</v>
      </c>
      <c r="H9" s="31"/>
      <c r="I9" s="31"/>
      <c r="J9" s="31"/>
    </row>
    <row r="10" spans="2:10" x14ac:dyDescent="0.25">
      <c r="B10" s="9">
        <v>8</v>
      </c>
      <c r="C10" s="10">
        <v>44100</v>
      </c>
      <c r="D10" s="11">
        <f t="shared" si="0"/>
        <v>352800</v>
      </c>
      <c r="E10" s="12">
        <v>0.19</v>
      </c>
      <c r="F10" s="14">
        <f t="shared" si="1"/>
        <v>67032</v>
      </c>
      <c r="G10" s="31">
        <f t="shared" si="2"/>
        <v>419832</v>
      </c>
      <c r="H10" s="31"/>
      <c r="I10" s="31"/>
      <c r="J10" s="31"/>
    </row>
    <row r="11" spans="2:10" x14ac:dyDescent="0.25">
      <c r="B11" s="9">
        <v>8</v>
      </c>
      <c r="C11" s="10">
        <v>10400</v>
      </c>
      <c r="D11" s="11">
        <f t="shared" si="0"/>
        <v>83200</v>
      </c>
      <c r="E11" s="12">
        <v>0.19</v>
      </c>
      <c r="F11" s="14">
        <f t="shared" si="1"/>
        <v>15808</v>
      </c>
      <c r="G11" s="31">
        <f t="shared" si="2"/>
        <v>99008</v>
      </c>
      <c r="H11" s="31"/>
      <c r="I11" s="31"/>
      <c r="J11" s="31"/>
    </row>
    <row r="12" spans="2:10" x14ac:dyDescent="0.25">
      <c r="B12" s="20">
        <v>2</v>
      </c>
      <c r="C12" s="10">
        <v>22700</v>
      </c>
      <c r="D12" s="11">
        <f t="shared" si="0"/>
        <v>45400</v>
      </c>
      <c r="E12" s="12">
        <v>0.19</v>
      </c>
      <c r="F12" s="14">
        <f t="shared" si="1"/>
        <v>8626</v>
      </c>
      <c r="G12" s="31">
        <f t="shared" si="2"/>
        <v>54026</v>
      </c>
      <c r="H12" s="31"/>
      <c r="I12" s="31"/>
      <c r="J12" s="31"/>
    </row>
    <row r="13" spans="2:10" x14ac:dyDescent="0.25">
      <c r="B13" s="20">
        <v>2</v>
      </c>
      <c r="C13" s="27">
        <v>94500</v>
      </c>
      <c r="D13" s="11">
        <f t="shared" si="0"/>
        <v>189000</v>
      </c>
      <c r="E13" s="12">
        <v>0.19</v>
      </c>
      <c r="F13" s="14">
        <f t="shared" si="1"/>
        <v>35910</v>
      </c>
      <c r="G13" s="31">
        <f t="shared" si="2"/>
        <v>224910</v>
      </c>
      <c r="H13" s="31"/>
      <c r="I13" s="31"/>
      <c r="J13" s="31"/>
    </row>
    <row r="14" spans="2:10" x14ac:dyDescent="0.25">
      <c r="B14" s="20">
        <v>2</v>
      </c>
      <c r="C14" s="27">
        <v>384500</v>
      </c>
      <c r="D14" s="11">
        <f t="shared" si="0"/>
        <v>769000</v>
      </c>
      <c r="E14" s="12">
        <v>0.19</v>
      </c>
      <c r="F14" s="14">
        <f t="shared" si="1"/>
        <v>146110</v>
      </c>
      <c r="G14" s="31">
        <f>D14+F14</f>
        <v>915110</v>
      </c>
      <c r="H14" s="31"/>
      <c r="I14" s="31"/>
      <c r="J14" s="31"/>
    </row>
    <row r="15" spans="2:10" x14ac:dyDescent="0.25">
      <c r="B15" s="9">
        <v>2</v>
      </c>
      <c r="C15" s="10">
        <v>37800</v>
      </c>
      <c r="D15" s="11">
        <f t="shared" si="0"/>
        <v>75600</v>
      </c>
      <c r="E15" s="12">
        <v>0.19</v>
      </c>
      <c r="F15" s="14">
        <f t="shared" si="1"/>
        <v>14364</v>
      </c>
      <c r="G15" s="31">
        <f t="shared" si="2"/>
        <v>89964</v>
      </c>
      <c r="H15" s="31"/>
      <c r="I15" s="31"/>
      <c r="J15" s="31"/>
    </row>
    <row r="16" spans="2:10" x14ac:dyDescent="0.25">
      <c r="B16" s="9">
        <v>2</v>
      </c>
      <c r="C16" s="10">
        <v>88200</v>
      </c>
      <c r="D16" s="11">
        <f t="shared" si="0"/>
        <v>176400</v>
      </c>
      <c r="E16" s="12">
        <v>0.19</v>
      </c>
      <c r="F16" s="14">
        <f t="shared" si="1"/>
        <v>33516</v>
      </c>
      <c r="G16" s="31">
        <f t="shared" si="2"/>
        <v>209916</v>
      </c>
      <c r="H16" s="31"/>
      <c r="I16" s="31"/>
      <c r="J16" s="31"/>
    </row>
    <row r="17" spans="2:10" x14ac:dyDescent="0.25">
      <c r="B17" s="9">
        <v>2</v>
      </c>
      <c r="C17" s="10">
        <v>30900</v>
      </c>
      <c r="D17" s="11">
        <f t="shared" si="0"/>
        <v>61800</v>
      </c>
      <c r="E17" s="12">
        <v>0.19</v>
      </c>
      <c r="F17" s="14">
        <f t="shared" si="1"/>
        <v>11742</v>
      </c>
      <c r="G17" s="31">
        <f t="shared" si="2"/>
        <v>73542</v>
      </c>
      <c r="H17" s="31"/>
      <c r="I17" s="31"/>
      <c r="J17" s="31"/>
    </row>
    <row r="18" spans="2:10" x14ac:dyDescent="0.25">
      <c r="B18" s="9">
        <v>1</v>
      </c>
      <c r="C18" s="10">
        <v>109200</v>
      </c>
      <c r="D18" s="11">
        <f t="shared" si="0"/>
        <v>109200</v>
      </c>
      <c r="E18" s="12">
        <v>0.19</v>
      </c>
      <c r="F18" s="14">
        <f t="shared" si="1"/>
        <v>20748</v>
      </c>
      <c r="G18" s="31">
        <f t="shared" si="2"/>
        <v>129948</v>
      </c>
      <c r="H18" s="31"/>
      <c r="I18" s="31"/>
      <c r="J18" s="31"/>
    </row>
    <row r="19" spans="2:10" x14ac:dyDescent="0.25">
      <c r="B19" s="9">
        <v>1</v>
      </c>
      <c r="C19" s="10">
        <v>294100</v>
      </c>
      <c r="D19" s="11">
        <f t="shared" si="0"/>
        <v>294100</v>
      </c>
      <c r="E19" s="12">
        <v>0.19</v>
      </c>
      <c r="F19" s="14">
        <f t="shared" si="1"/>
        <v>55879</v>
      </c>
      <c r="G19" s="31">
        <f t="shared" si="2"/>
        <v>349979</v>
      </c>
      <c r="H19" s="31"/>
      <c r="I19" s="31"/>
      <c r="J19" s="31"/>
    </row>
    <row r="20" spans="2:10" x14ac:dyDescent="0.25">
      <c r="B20" s="9">
        <v>1</v>
      </c>
      <c r="C20" s="10">
        <v>88200</v>
      </c>
      <c r="D20" s="11">
        <f t="shared" si="0"/>
        <v>88200</v>
      </c>
      <c r="E20" s="12">
        <v>0.19</v>
      </c>
      <c r="F20" s="14">
        <f t="shared" si="1"/>
        <v>16758</v>
      </c>
      <c r="G20" s="31">
        <f t="shared" si="2"/>
        <v>104958</v>
      </c>
      <c r="H20" s="31"/>
      <c r="I20" s="31"/>
      <c r="J20" s="31"/>
    </row>
    <row r="21" spans="2:10" x14ac:dyDescent="0.25">
      <c r="B21" s="9">
        <v>2</v>
      </c>
      <c r="C21" s="10">
        <v>34700</v>
      </c>
      <c r="D21" s="11">
        <f t="shared" si="0"/>
        <v>69400</v>
      </c>
      <c r="E21" s="12">
        <v>0.19</v>
      </c>
      <c r="F21" s="14">
        <f t="shared" si="1"/>
        <v>13186</v>
      </c>
      <c r="G21" s="31">
        <f t="shared" si="2"/>
        <v>82586</v>
      </c>
      <c r="H21" s="31"/>
      <c r="I21" s="31"/>
      <c r="J21" s="31"/>
    </row>
    <row r="22" spans="2:10" x14ac:dyDescent="0.25">
      <c r="B22" s="9">
        <v>2</v>
      </c>
      <c r="C22" s="10">
        <v>438000</v>
      </c>
      <c r="D22" s="11">
        <f t="shared" si="0"/>
        <v>876000</v>
      </c>
      <c r="E22" s="12">
        <v>0.19</v>
      </c>
      <c r="F22" s="14">
        <f t="shared" si="1"/>
        <v>166440</v>
      </c>
      <c r="G22" s="31">
        <f t="shared" si="2"/>
        <v>1042440</v>
      </c>
      <c r="H22" s="31"/>
      <c r="I22" s="31"/>
      <c r="J22" s="31"/>
    </row>
    <row r="23" spans="2:10" x14ac:dyDescent="0.25">
      <c r="B23" s="9">
        <v>2</v>
      </c>
      <c r="C23" s="10">
        <v>324600</v>
      </c>
      <c r="D23" s="11">
        <f t="shared" si="0"/>
        <v>649200</v>
      </c>
      <c r="E23" s="12">
        <v>0.19</v>
      </c>
      <c r="F23" s="14">
        <f t="shared" si="1"/>
        <v>123348</v>
      </c>
      <c r="G23" s="31">
        <f t="shared" si="2"/>
        <v>772548</v>
      </c>
      <c r="H23" s="31"/>
      <c r="I23" s="31"/>
      <c r="J23" s="31"/>
    </row>
    <row r="24" spans="2:10" x14ac:dyDescent="0.25">
      <c r="B24" s="9">
        <v>4</v>
      </c>
      <c r="C24" s="10">
        <v>126100</v>
      </c>
      <c r="D24" s="11">
        <f t="shared" si="0"/>
        <v>504400</v>
      </c>
      <c r="E24" s="12">
        <v>0.19</v>
      </c>
      <c r="F24" s="14">
        <f t="shared" si="1"/>
        <v>95836</v>
      </c>
      <c r="G24" s="31">
        <f t="shared" si="2"/>
        <v>600236</v>
      </c>
      <c r="H24" s="31"/>
      <c r="I24" s="31"/>
      <c r="J24" s="31"/>
    </row>
    <row r="25" spans="2:10" x14ac:dyDescent="0.25">
      <c r="B25" s="9">
        <v>1</v>
      </c>
      <c r="C25" s="10">
        <v>44100</v>
      </c>
      <c r="D25" s="11">
        <f t="shared" si="0"/>
        <v>44100</v>
      </c>
      <c r="E25" s="12">
        <v>0.19</v>
      </c>
      <c r="F25" s="14">
        <f t="shared" si="1"/>
        <v>8379</v>
      </c>
      <c r="G25" s="31">
        <f t="shared" si="2"/>
        <v>52479</v>
      </c>
      <c r="H25" s="31"/>
      <c r="I25" s="31"/>
      <c r="J25" s="31"/>
    </row>
    <row r="26" spans="2:10" x14ac:dyDescent="0.25">
      <c r="B26" s="9">
        <v>6</v>
      </c>
      <c r="C26" s="10">
        <v>72500</v>
      </c>
      <c r="D26" s="11">
        <f t="shared" si="0"/>
        <v>435000</v>
      </c>
      <c r="E26" s="12">
        <v>0.19</v>
      </c>
      <c r="F26" s="14">
        <f t="shared" si="1"/>
        <v>82650</v>
      </c>
      <c r="G26" s="31">
        <f t="shared" si="2"/>
        <v>517650</v>
      </c>
      <c r="H26" s="31"/>
      <c r="I26" s="31"/>
      <c r="J26" s="31"/>
    </row>
    <row r="27" spans="2:10" x14ac:dyDescent="0.25">
      <c r="B27" s="9"/>
      <c r="C27" s="10"/>
      <c r="D27" s="11">
        <f t="shared" si="0"/>
        <v>0</v>
      </c>
      <c r="E27" s="12"/>
      <c r="F27" s="14">
        <f t="shared" si="1"/>
        <v>0</v>
      </c>
      <c r="G27" s="31">
        <f>D27+F27</f>
        <v>0</v>
      </c>
      <c r="H27" s="31"/>
      <c r="I27" s="31"/>
      <c r="J27" s="31"/>
    </row>
    <row r="28" spans="2:10" x14ac:dyDescent="0.25">
      <c r="B28" s="9"/>
      <c r="C28" s="10"/>
      <c r="D28" s="11">
        <f t="shared" si="0"/>
        <v>0</v>
      </c>
      <c r="E28" s="12"/>
      <c r="F28" s="13"/>
    </row>
    <row r="29" spans="2:10" x14ac:dyDescent="0.25">
      <c r="B29" s="9"/>
      <c r="C29" s="10"/>
      <c r="D29" s="11">
        <f t="shared" si="0"/>
        <v>0</v>
      </c>
      <c r="E29" s="12"/>
      <c r="F29" s="13"/>
    </row>
    <row r="30" spans="2:10" x14ac:dyDescent="0.25">
      <c r="B30" s="9"/>
      <c r="C30" s="10"/>
      <c r="D30" s="11">
        <f t="shared" si="0"/>
        <v>0</v>
      </c>
      <c r="E30" s="12"/>
      <c r="F30" s="13"/>
    </row>
    <row r="31" spans="2:10" x14ac:dyDescent="0.25">
      <c r="B31" s="9"/>
      <c r="C31" s="10"/>
      <c r="D31" s="11">
        <f t="shared" si="0"/>
        <v>0</v>
      </c>
      <c r="E31" s="12"/>
      <c r="F31" s="13"/>
    </row>
    <row r="32" spans="2:10" x14ac:dyDescent="0.25">
      <c r="B32" s="9"/>
      <c r="C32" s="10"/>
      <c r="D32" s="11">
        <f t="shared" si="0"/>
        <v>0</v>
      </c>
      <c r="E32" s="12"/>
      <c r="F32" s="13"/>
    </row>
    <row r="33" spans="2:6" x14ac:dyDescent="0.25">
      <c r="B33" s="9"/>
      <c r="C33" s="10"/>
      <c r="D33" s="11">
        <f t="shared" si="0"/>
        <v>0</v>
      </c>
      <c r="E33" s="12"/>
      <c r="F33" s="13"/>
    </row>
    <row r="34" spans="2:6" x14ac:dyDescent="0.25">
      <c r="B34" s="9"/>
      <c r="C34" s="10"/>
      <c r="D34" s="11">
        <f t="shared" si="0"/>
        <v>0</v>
      </c>
      <c r="E34" s="12"/>
      <c r="F34" s="13"/>
    </row>
    <row r="35" spans="2:6" x14ac:dyDescent="0.25">
      <c r="B35" s="9"/>
      <c r="C35" s="10"/>
      <c r="D35" s="11">
        <f t="shared" si="0"/>
        <v>0</v>
      </c>
      <c r="E35" s="12"/>
      <c r="F35" s="13"/>
    </row>
    <row r="36" spans="2:6" x14ac:dyDescent="0.25">
      <c r="B36" s="9"/>
      <c r="C36" s="10"/>
      <c r="D36" s="11">
        <f t="shared" si="0"/>
        <v>0</v>
      </c>
      <c r="E36" s="12"/>
      <c r="F36" s="13"/>
    </row>
    <row r="37" spans="2:6" x14ac:dyDescent="0.25">
      <c r="B37" s="9"/>
      <c r="C37" s="10"/>
      <c r="D37" s="11">
        <f t="shared" si="0"/>
        <v>0</v>
      </c>
      <c r="E37" s="12"/>
      <c r="F37" s="13"/>
    </row>
    <row r="38" spans="2:6" x14ac:dyDescent="0.25">
      <c r="B38" s="9"/>
      <c r="C38" s="10"/>
      <c r="D38" s="11">
        <f t="shared" si="0"/>
        <v>0</v>
      </c>
      <c r="E38" s="12"/>
      <c r="F38" s="13"/>
    </row>
    <row r="39" spans="2:6" x14ac:dyDescent="0.25">
      <c r="B39" s="9"/>
      <c r="C39" s="10"/>
      <c r="D39" s="11">
        <f t="shared" si="0"/>
        <v>0</v>
      </c>
      <c r="E39" s="12"/>
      <c r="F39" s="13">
        <f t="shared" ref="F39:F40" si="3">+D39*E39</f>
        <v>0</v>
      </c>
    </row>
    <row r="40" spans="2:6" x14ac:dyDescent="0.25">
      <c r="B40" s="9">
        <f>SUM(B6:B39)</f>
        <v>80</v>
      </c>
      <c r="C40" s="10"/>
      <c r="D40" s="14">
        <f t="shared" ref="D40" si="4">+B40*C40</f>
        <v>0</v>
      </c>
      <c r="E40" s="12"/>
      <c r="F40" s="13">
        <f t="shared" si="3"/>
        <v>0</v>
      </c>
    </row>
    <row r="41" spans="2:6" x14ac:dyDescent="0.25">
      <c r="C41" s="2"/>
      <c r="D41" s="3"/>
      <c r="E41" s="4"/>
      <c r="F41" s="3"/>
    </row>
    <row r="42" spans="2:6" x14ac:dyDescent="0.25">
      <c r="C42" s="2"/>
      <c r="D42" s="3"/>
      <c r="E42" s="4"/>
      <c r="F42" s="3"/>
    </row>
    <row r="43" spans="2:6" x14ac:dyDescent="0.25">
      <c r="C43" s="5" t="s">
        <v>2</v>
      </c>
      <c r="D43" s="15">
        <f>SUM(D6:D40)</f>
        <v>7561100</v>
      </c>
      <c r="E43" s="16" t="s">
        <v>5</v>
      </c>
      <c r="F43" s="15">
        <f>SUM(F6:F40)</f>
        <v>1436609</v>
      </c>
    </row>
    <row r="44" spans="2:6" x14ac:dyDescent="0.25">
      <c r="C44" s="5"/>
      <c r="D44" s="3"/>
      <c r="E44" s="6"/>
      <c r="F44" s="17"/>
    </row>
    <row r="45" spans="2:6" x14ac:dyDescent="0.25">
      <c r="C45" s="5" t="s">
        <v>6</v>
      </c>
      <c r="D45" s="15">
        <f>+D43+F43</f>
        <v>8997709</v>
      </c>
      <c r="E45" s="21" t="s">
        <v>7</v>
      </c>
      <c r="F45" s="18">
        <f>+D43-F44</f>
        <v>7561100</v>
      </c>
    </row>
    <row r="46" spans="2:6" x14ac:dyDescent="0.25">
      <c r="C46" s="2"/>
      <c r="D46" s="3"/>
      <c r="E46" s="4"/>
      <c r="F46" s="3"/>
    </row>
    <row r="47" spans="2:6" x14ac:dyDescent="0.25">
      <c r="C47" s="2"/>
      <c r="D47" s="3"/>
      <c r="E47" s="4"/>
      <c r="F47" s="3"/>
    </row>
    <row r="48" spans="2:6" x14ac:dyDescent="0.25">
      <c r="C48" s="19" t="s">
        <v>10</v>
      </c>
      <c r="D48" s="14">
        <f>D43</f>
        <v>7561100</v>
      </c>
      <c r="E48" s="4"/>
      <c r="F48" s="3"/>
    </row>
    <row r="49" spans="2:6" x14ac:dyDescent="0.25">
      <c r="C49" s="19" t="s">
        <v>11</v>
      </c>
      <c r="D49" s="14">
        <f>F43</f>
        <v>1436609</v>
      </c>
      <c r="E49" s="4"/>
      <c r="F49" s="3"/>
    </row>
    <row r="50" spans="2:6" x14ac:dyDescent="0.25">
      <c r="C50" s="19" t="s">
        <v>12</v>
      </c>
      <c r="D50" s="14">
        <f>SUM(D48:D49)</f>
        <v>8997709</v>
      </c>
      <c r="E50" s="4"/>
      <c r="F50" s="29"/>
    </row>
    <row r="51" spans="2:6" x14ac:dyDescent="0.25">
      <c r="C51" s="2"/>
      <c r="D51" s="3"/>
      <c r="E51" s="4"/>
      <c r="F51" s="28"/>
    </row>
    <row r="52" spans="2:6" x14ac:dyDescent="0.25">
      <c r="C52" s="19" t="s">
        <v>13</v>
      </c>
      <c r="D52" s="14">
        <f>D43</f>
        <v>7561100</v>
      </c>
      <c r="E52" s="4"/>
      <c r="F52" s="3"/>
    </row>
    <row r="57" spans="2:6" x14ac:dyDescent="0.25">
      <c r="B57" s="39" t="s">
        <v>15</v>
      </c>
      <c r="C57" s="39"/>
      <c r="D57" s="39"/>
      <c r="E57" s="39"/>
      <c r="F57" s="3"/>
    </row>
    <row r="58" spans="2:6" x14ac:dyDescent="0.25">
      <c r="B58" s="36" t="s">
        <v>18</v>
      </c>
      <c r="C58" s="37" t="s">
        <v>16</v>
      </c>
      <c r="D58" s="38" t="s">
        <v>5</v>
      </c>
      <c r="E58" s="38" t="s">
        <v>17</v>
      </c>
      <c r="F58" s="3"/>
    </row>
    <row r="59" spans="2:6" x14ac:dyDescent="0.25">
      <c r="B59" s="35">
        <v>2349</v>
      </c>
      <c r="C59" s="34">
        <v>15115966.390000001</v>
      </c>
      <c r="D59" s="33">
        <v>2872033.61</v>
      </c>
      <c r="E59" s="33">
        <v>17988000</v>
      </c>
      <c r="F59" s="3"/>
    </row>
    <row r="60" spans="2:6" x14ac:dyDescent="0.25">
      <c r="B60" s="3"/>
      <c r="C60" s="3"/>
      <c r="D60" s="3"/>
      <c r="E60" s="3"/>
      <c r="F60" s="3"/>
    </row>
    <row r="61" spans="2:6" x14ac:dyDescent="0.25">
      <c r="B61" s="3"/>
      <c r="C61" s="3"/>
      <c r="D61" s="3"/>
      <c r="E61" s="3"/>
      <c r="F61" s="3"/>
    </row>
    <row r="62" spans="2:6" x14ac:dyDescent="0.25">
      <c r="B62" s="3"/>
      <c r="C62" s="3"/>
      <c r="D62" s="3"/>
      <c r="E62" s="3"/>
      <c r="F62" s="3"/>
    </row>
    <row r="63" spans="2:6" x14ac:dyDescent="0.25">
      <c r="B63" s="3"/>
      <c r="C63" s="3"/>
      <c r="D63" s="3"/>
      <c r="E63" s="3"/>
      <c r="F63" s="3"/>
    </row>
    <row r="64" spans="2:6" x14ac:dyDescent="0.25">
      <c r="B64" s="3"/>
      <c r="C64" s="3"/>
      <c r="D64" s="3"/>
      <c r="E64" s="3"/>
      <c r="F64" s="3"/>
    </row>
    <row r="65" spans="2:6" x14ac:dyDescent="0.25">
      <c r="B65" s="3"/>
      <c r="C65" s="3"/>
      <c r="D65" s="3"/>
      <c r="E65" s="3"/>
      <c r="F65" s="3"/>
    </row>
    <row r="66" spans="2:6" x14ac:dyDescent="0.25">
      <c r="B66" s="3"/>
      <c r="C66" s="3"/>
      <c r="D66" s="3"/>
      <c r="E66" s="3"/>
      <c r="F66" s="3"/>
    </row>
    <row r="67" spans="2:6" x14ac:dyDescent="0.25">
      <c r="B67" s="3"/>
      <c r="C67" s="3"/>
      <c r="D67" s="3"/>
      <c r="E67" s="3"/>
      <c r="F67" s="3"/>
    </row>
    <row r="68" spans="2:6" x14ac:dyDescent="0.25">
      <c r="B68" s="3"/>
      <c r="C68" s="3"/>
      <c r="D68" s="3"/>
      <c r="E68" s="3"/>
      <c r="F68" s="3"/>
    </row>
    <row r="69" spans="2:6" x14ac:dyDescent="0.25">
      <c r="B69" s="3"/>
      <c r="C69" s="3"/>
      <c r="D69" s="3"/>
      <c r="E69" s="3"/>
      <c r="F69" s="3"/>
    </row>
    <row r="70" spans="2:6" x14ac:dyDescent="0.25">
      <c r="B70" s="3"/>
      <c r="C70" s="3"/>
      <c r="D70" s="3"/>
      <c r="E70" s="3"/>
      <c r="F70" s="3"/>
    </row>
    <row r="71" spans="2:6" x14ac:dyDescent="0.25">
      <c r="B71" s="3"/>
      <c r="C71" s="3"/>
      <c r="D71" s="3"/>
      <c r="E71" s="3"/>
      <c r="F71" s="3"/>
    </row>
    <row r="72" spans="2:6" x14ac:dyDescent="0.25">
      <c r="B72" s="3"/>
      <c r="C72" s="3"/>
      <c r="D72" s="3"/>
      <c r="E72" s="3"/>
      <c r="F72" s="3"/>
    </row>
    <row r="73" spans="2:6" x14ac:dyDescent="0.25">
      <c r="B73" s="3"/>
      <c r="C73" s="3"/>
      <c r="D73" s="3"/>
      <c r="E73" s="3"/>
      <c r="F73" s="3"/>
    </row>
    <row r="74" spans="2:6" x14ac:dyDescent="0.25">
      <c r="B74" s="3"/>
      <c r="C74" s="3"/>
      <c r="D74" s="3"/>
      <c r="E74" s="3"/>
      <c r="F74" s="3"/>
    </row>
    <row r="75" spans="2:6" x14ac:dyDescent="0.25">
      <c r="B75" s="3"/>
      <c r="C75" s="3"/>
      <c r="D75" s="3"/>
      <c r="E75" s="3"/>
      <c r="F75" s="3"/>
    </row>
    <row r="76" spans="2:6" x14ac:dyDescent="0.25">
      <c r="B76" s="3"/>
      <c r="C76" s="3"/>
      <c r="D76" s="3"/>
      <c r="E76" s="3"/>
      <c r="F76" s="3"/>
    </row>
    <row r="77" spans="2:6" x14ac:dyDescent="0.25">
      <c r="B77" s="3"/>
      <c r="C77" s="3"/>
      <c r="D77" s="3"/>
      <c r="E77" s="3"/>
      <c r="F77" s="3"/>
    </row>
    <row r="78" spans="2:6" x14ac:dyDescent="0.25">
      <c r="B78" s="3"/>
      <c r="C78" s="3"/>
      <c r="D78" s="3"/>
      <c r="E78" s="3"/>
      <c r="F78" s="3"/>
    </row>
    <row r="79" spans="2:6" x14ac:dyDescent="0.25">
      <c r="B79" s="3"/>
      <c r="C79" s="3"/>
      <c r="D79" s="3"/>
      <c r="E79" s="3"/>
      <c r="F79" s="3"/>
    </row>
    <row r="80" spans="2:6" x14ac:dyDescent="0.25">
      <c r="B80" s="3"/>
      <c r="C80" s="3"/>
      <c r="D80" s="3"/>
      <c r="E80" s="3"/>
      <c r="F80" s="3"/>
    </row>
    <row r="81" spans="2:6" x14ac:dyDescent="0.25">
      <c r="B81" s="3"/>
      <c r="C81" s="3"/>
      <c r="D81" s="3"/>
      <c r="E81" s="3"/>
      <c r="F81" s="3"/>
    </row>
    <row r="82" spans="2:6" x14ac:dyDescent="0.25">
      <c r="B82" s="3"/>
      <c r="C82" s="3"/>
      <c r="D82" s="3"/>
      <c r="E82" s="3"/>
      <c r="F82" s="3"/>
    </row>
  </sheetData>
  <mergeCells count="1">
    <mergeCell ref="B57:E57"/>
  </mergeCells>
  <phoneticPr fontId="5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Facturas + IVA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Steven Vasquez Morales</dc:creator>
  <cp:lastModifiedBy>Juan Jose  Londono Gallego</cp:lastModifiedBy>
  <dcterms:created xsi:type="dcterms:W3CDTF">2018-10-30T19:27:54Z</dcterms:created>
  <dcterms:modified xsi:type="dcterms:W3CDTF">2025-10-07T16:33:27Z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2024-11-28T14:37:34Z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d78c5695-d9ea-45f1-bcee-baf4307d3d58</vt:lpwstr>
  </property>
  <property fmtid="{D5CDD505-2E9C-101B-9397-08002B2CF9AE}" pid="8" name="MSIP_Label_fc111285-cafa-4fc9-8a9a-bd902089b24f_ContentBits">
    <vt:lpwstr>0</vt:lpwstr>
  </property>
</Properties>
</file>