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C:\Users\Asus-PC\Desktop\DOCUMENTOS SENA\CONTRATO DE COMPRA DE ENSERES Y MOBILIARIO PARA EL GIMNASIO\"/>
    </mc:Choice>
  </mc:AlternateContent>
  <xr:revisionPtr revIDLastSave="0" documentId="8_{AE603168-64A7-4372-B7D5-E4B41FDEF473}" xr6:coauthVersionLast="47" xr6:coauthVersionMax="47" xr10:uidLastSave="{00000000-0000-0000-0000-000000000000}"/>
  <bookViews>
    <workbookView xWindow="-110" yWindow="-110" windowWidth="19420" windowHeight="10300" firstSheet="1" activeTab="1" xr2:uid="{00000000-000D-0000-FFFF-FFFF00000000}"/>
  </bookViews>
  <sheets>
    <sheet name="EQUIPOS CONSOLIDADO COMPLET (2)" sheetId="33" state="hidden" r:id="rId1"/>
    <sheet name="EQUIPOS CONSOLIDADO COMPLETO" sheetId="29" r:id="rId2"/>
    <sheet name="COTIZACIÓN" sheetId="32" state="hidden" r:id="rId3"/>
    <sheet name="Relación Programas" sheetId="14" state="hidden" r:id="rId4"/>
    <sheet name="LD" sheetId="17" state="hidden" r:id="rId5"/>
  </sheets>
  <definedNames>
    <definedName name="Amazonas">LD!$F$3</definedName>
    <definedName name="Antioquia">LD!$F$4:$F$19</definedName>
    <definedName name="Arauca">LD!$F$20</definedName>
    <definedName name="Atlántico">LD!$F$21:$F$24</definedName>
    <definedName name="Bolívar">LD!$F$25:$F$28</definedName>
    <definedName name="Boyacá">LD!$F$29:$F$32</definedName>
    <definedName name="Caldas">LD!$F$33:$F$37</definedName>
    <definedName name="Caquetá">LD!$F$38</definedName>
    <definedName name="Casanare">LD!$F$39</definedName>
    <definedName name="Cauca">LD!$F$40:$F$42</definedName>
    <definedName name="Cesar">LD!$F$43:$F$45</definedName>
    <definedName name="Choco">LD!$F$46</definedName>
    <definedName name="Córdoba">LD!$F$47:$F$48</definedName>
    <definedName name="Cundinamarca">LD!$F$49:$F$54</definedName>
    <definedName name="Distrito_Capital">LD!$F$55:$F$69</definedName>
    <definedName name="Guainía">LD!$F$70</definedName>
    <definedName name="Guajira">LD!$F$71:$F$72</definedName>
    <definedName name="Guaviare">LD!$F$73</definedName>
    <definedName name="Huila">LD!$F$74:$F$77</definedName>
    <definedName name="Magdalena">LD!$F$79:$F$80</definedName>
    <definedName name="Meta">LD!$F$81</definedName>
    <definedName name="Nariño">LD!$F$83:$F$85</definedName>
    <definedName name="Norte_de_Santander">LD!$F$86:$F$87</definedName>
    <definedName name="Putumayo">LD!$F$88</definedName>
    <definedName name="Quindío">LD!$F$89:$F$91</definedName>
    <definedName name="Risaralda">LD!$F$92</definedName>
    <definedName name="San_Andrés">LD!$F$95</definedName>
    <definedName name="Santander">LD!$F$96:$F$103</definedName>
    <definedName name="Sucre">LD!$F$104</definedName>
    <definedName name="Tolima">LD!$F$105:$F$106</definedName>
    <definedName name="Valle">LD!$F$108:$F$117</definedName>
    <definedName name="Vaupés">LD!$F$118</definedName>
    <definedName name="Vichada">LD!$F$119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53" i="29" l="1"/>
  <c r="P53" i="29" s="1"/>
  <c r="Q53" i="29" s="1"/>
  <c r="O52" i="29"/>
  <c r="P52" i="29" s="1"/>
  <c r="Q52" i="29" s="1"/>
  <c r="O51" i="29"/>
  <c r="P51" i="29" s="1"/>
  <c r="Q51" i="29" s="1"/>
  <c r="O50" i="29"/>
  <c r="P50" i="29" s="1"/>
  <c r="Q50" i="29" s="1"/>
  <c r="O49" i="29"/>
  <c r="P49" i="29" s="1"/>
  <c r="Q49" i="29" s="1"/>
  <c r="O48" i="29"/>
  <c r="P48" i="29" s="1"/>
  <c r="Q48" i="29" s="1"/>
  <c r="O47" i="29"/>
  <c r="P47" i="29" s="1"/>
  <c r="Q47" i="29" s="1"/>
  <c r="O46" i="29"/>
  <c r="P46" i="29" s="1"/>
  <c r="Q46" i="29" s="1"/>
  <c r="O45" i="29"/>
  <c r="P45" i="29" s="1"/>
  <c r="Q45" i="29" s="1"/>
  <c r="O44" i="29"/>
  <c r="P44" i="29" s="1"/>
  <c r="Q44" i="29" s="1"/>
  <c r="O43" i="29"/>
  <c r="P43" i="29" s="1"/>
  <c r="Q43" i="29" s="1"/>
  <c r="O42" i="29"/>
  <c r="P42" i="29" s="1"/>
  <c r="Q42" i="29" s="1"/>
  <c r="O41" i="29"/>
  <c r="P41" i="29" s="1"/>
  <c r="Q41" i="29" s="1"/>
  <c r="O40" i="29"/>
  <c r="P40" i="29" s="1"/>
  <c r="Q40" i="29" s="1"/>
  <c r="O39" i="29"/>
  <c r="P39" i="29" s="1"/>
  <c r="Q39" i="29" s="1"/>
  <c r="O38" i="29"/>
  <c r="P38" i="29" s="1"/>
  <c r="Q38" i="29" s="1"/>
  <c r="O37" i="29"/>
  <c r="P37" i="29" s="1"/>
  <c r="Q37" i="29" s="1"/>
  <c r="O36" i="29"/>
  <c r="P36" i="29" s="1"/>
  <c r="Q36" i="29" s="1"/>
  <c r="O35" i="29"/>
  <c r="P35" i="29" s="1"/>
  <c r="Q35" i="29" s="1"/>
  <c r="O34" i="29"/>
  <c r="P34" i="29" s="1"/>
  <c r="Q34" i="29" s="1"/>
  <c r="O33" i="29"/>
  <c r="P33" i="29" s="1"/>
  <c r="Q33" i="29" s="1"/>
  <c r="O32" i="29"/>
  <c r="P32" i="29" s="1"/>
  <c r="Q32" i="29" s="1"/>
  <c r="O31" i="29"/>
  <c r="P31" i="29" s="1"/>
  <c r="Q31" i="29" s="1"/>
  <c r="O30" i="29"/>
  <c r="P30" i="29" s="1"/>
  <c r="Q30" i="29" s="1"/>
  <c r="O29" i="29"/>
  <c r="P29" i="29" s="1"/>
  <c r="Q29" i="29" s="1"/>
  <c r="O28" i="29"/>
  <c r="P28" i="29" s="1"/>
  <c r="Q28" i="29" s="1"/>
  <c r="O27" i="29"/>
  <c r="P27" i="29" s="1"/>
  <c r="Q27" i="29" s="1"/>
  <c r="O26" i="29"/>
  <c r="P26" i="29" s="1"/>
  <c r="Q26" i="29" s="1"/>
  <c r="O25" i="29"/>
  <c r="P25" i="29" s="1"/>
  <c r="Q25" i="29" s="1"/>
  <c r="O24" i="29"/>
  <c r="P24" i="29" s="1"/>
  <c r="Q24" i="29" s="1"/>
  <c r="O23" i="29"/>
  <c r="P23" i="29" s="1"/>
  <c r="Q23" i="29" s="1"/>
  <c r="O22" i="29"/>
  <c r="P22" i="29" s="1"/>
  <c r="Q22" i="29" s="1"/>
  <c r="O21" i="29"/>
  <c r="P21" i="29" s="1"/>
  <c r="Q21" i="29" s="1"/>
  <c r="O20" i="29"/>
  <c r="P20" i="29" s="1"/>
  <c r="Q20" i="29" s="1"/>
  <c r="O19" i="29"/>
  <c r="P19" i="29" s="1"/>
  <c r="Q19" i="29" s="1"/>
  <c r="O18" i="29"/>
  <c r="P18" i="29" s="1"/>
  <c r="Q18" i="29" s="1"/>
  <c r="O17" i="29"/>
  <c r="P17" i="29" s="1"/>
  <c r="Q17" i="29" s="1"/>
  <c r="O16" i="29"/>
  <c r="P16" i="29" s="1"/>
  <c r="Q16" i="29" s="1"/>
  <c r="O15" i="29"/>
  <c r="P15" i="29" s="1"/>
  <c r="Q15" i="29" s="1"/>
  <c r="O14" i="29"/>
  <c r="P14" i="29" s="1"/>
  <c r="Q14" i="29" s="1"/>
  <c r="O13" i="29"/>
  <c r="P13" i="29" s="1"/>
  <c r="Q13" i="29" s="1"/>
  <c r="O12" i="29"/>
  <c r="P12" i="29" s="1"/>
  <c r="Q12" i="29" s="1"/>
  <c r="O11" i="29"/>
  <c r="P11" i="29" s="1"/>
  <c r="Q11" i="29" s="1"/>
  <c r="O10" i="29"/>
  <c r="P10" i="29" s="1"/>
  <c r="Q10" i="29" s="1"/>
  <c r="O9" i="29"/>
  <c r="P9" i="29" s="1"/>
  <c r="Q9" i="29" s="1"/>
  <c r="O8" i="29"/>
  <c r="P8" i="29" s="1"/>
  <c r="Q8" i="29" s="1"/>
  <c r="O7" i="29"/>
  <c r="P7" i="29" s="1"/>
  <c r="Q7" i="29" s="1"/>
  <c r="O6" i="29"/>
  <c r="P6" i="29" s="1"/>
  <c r="Q6" i="29" s="1"/>
  <c r="Q54" i="29" l="1"/>
  <c r="K53" i="29" l="1"/>
  <c r="L53" i="29" s="1"/>
  <c r="K52" i="29"/>
  <c r="L52" i="29" s="1"/>
  <c r="K51" i="29"/>
  <c r="L51" i="29" s="1"/>
  <c r="K50" i="29"/>
  <c r="L50" i="29" s="1"/>
  <c r="K49" i="29"/>
  <c r="L49" i="29" s="1"/>
  <c r="K48" i="29"/>
  <c r="L48" i="29" s="1"/>
  <c r="K47" i="29"/>
  <c r="L47" i="29" s="1"/>
  <c r="K46" i="29"/>
  <c r="L46" i="29" s="1"/>
  <c r="K45" i="29"/>
  <c r="L45" i="29" s="1"/>
  <c r="K44" i="29"/>
  <c r="L44" i="29" s="1"/>
  <c r="K43" i="29"/>
  <c r="L43" i="29" s="1"/>
  <c r="K42" i="29"/>
  <c r="L42" i="29" s="1"/>
  <c r="K41" i="29"/>
  <c r="L41" i="29" s="1"/>
  <c r="K40" i="29"/>
  <c r="L40" i="29" s="1"/>
  <c r="K39" i="29"/>
  <c r="L39" i="29" s="1"/>
  <c r="K38" i="29"/>
  <c r="L38" i="29" s="1"/>
  <c r="K37" i="29"/>
  <c r="L37" i="29" s="1"/>
  <c r="K36" i="29"/>
  <c r="L36" i="29" s="1"/>
  <c r="K35" i="29"/>
  <c r="L35" i="29" s="1"/>
  <c r="K34" i="29"/>
  <c r="L34" i="29" s="1"/>
  <c r="K33" i="29"/>
  <c r="L33" i="29" s="1"/>
  <c r="K32" i="29"/>
  <c r="L32" i="29" s="1"/>
  <c r="K31" i="29"/>
  <c r="L31" i="29" s="1"/>
  <c r="K30" i="29"/>
  <c r="L30" i="29" s="1"/>
  <c r="K29" i="29"/>
  <c r="L29" i="29" s="1"/>
  <c r="K28" i="29"/>
  <c r="L28" i="29" s="1"/>
  <c r="K27" i="29"/>
  <c r="L27" i="29" s="1"/>
  <c r="K26" i="29"/>
  <c r="L26" i="29" s="1"/>
  <c r="K25" i="29"/>
  <c r="L25" i="29" s="1"/>
  <c r="K24" i="29"/>
  <c r="L24" i="29" s="1"/>
  <c r="K23" i="29"/>
  <c r="L23" i="29" s="1"/>
  <c r="K22" i="29"/>
  <c r="L22" i="29" s="1"/>
  <c r="K21" i="29"/>
  <c r="L21" i="29" s="1"/>
  <c r="K20" i="29"/>
  <c r="L20" i="29" s="1"/>
  <c r="K19" i="29"/>
  <c r="L19" i="29" s="1"/>
  <c r="K18" i="29"/>
  <c r="L18" i="29" s="1"/>
  <c r="K17" i="29"/>
  <c r="L17" i="29" s="1"/>
  <c r="K16" i="29"/>
  <c r="L16" i="29" s="1"/>
  <c r="K15" i="29"/>
  <c r="L15" i="29" s="1"/>
  <c r="K14" i="29"/>
  <c r="L14" i="29" s="1"/>
  <c r="K13" i="29"/>
  <c r="L13" i="29" s="1"/>
  <c r="K12" i="29"/>
  <c r="L12" i="29" s="1"/>
  <c r="K11" i="29"/>
  <c r="L11" i="29" s="1"/>
  <c r="K10" i="29"/>
  <c r="L10" i="29" s="1"/>
  <c r="K9" i="29"/>
  <c r="L9" i="29" s="1"/>
  <c r="K8" i="29"/>
  <c r="L8" i="29" s="1"/>
  <c r="K7" i="29"/>
  <c r="L7" i="29" s="1"/>
  <c r="K6" i="29"/>
  <c r="L6" i="29" s="1"/>
  <c r="G6" i="29"/>
  <c r="G7" i="29"/>
  <c r="H7" i="29" s="1"/>
  <c r="I7" i="29" s="1"/>
  <c r="G8" i="29"/>
  <c r="H8" i="29" s="1"/>
  <c r="I8" i="29" s="1"/>
  <c r="G9" i="29"/>
  <c r="H9" i="29" s="1"/>
  <c r="I9" i="29" s="1"/>
  <c r="G10" i="29"/>
  <c r="H10" i="29" s="1"/>
  <c r="I10" i="29" s="1"/>
  <c r="G11" i="29"/>
  <c r="H11" i="29" s="1"/>
  <c r="I11" i="29" s="1"/>
  <c r="G12" i="29"/>
  <c r="H12" i="29" s="1"/>
  <c r="I12" i="29" s="1"/>
  <c r="G13" i="29"/>
  <c r="H13" i="29" s="1"/>
  <c r="I13" i="29" s="1"/>
  <c r="G14" i="29"/>
  <c r="H14" i="29" s="1"/>
  <c r="I14" i="29" s="1"/>
  <c r="G15" i="29"/>
  <c r="H15" i="29" s="1"/>
  <c r="I15" i="29" s="1"/>
  <c r="G16" i="29"/>
  <c r="H16" i="29" s="1"/>
  <c r="I16" i="29" s="1"/>
  <c r="G17" i="29"/>
  <c r="H17" i="29" s="1"/>
  <c r="I17" i="29" s="1"/>
  <c r="G18" i="29"/>
  <c r="H18" i="29" s="1"/>
  <c r="I18" i="29" s="1"/>
  <c r="G19" i="29"/>
  <c r="H19" i="29" s="1"/>
  <c r="I19" i="29" s="1"/>
  <c r="G20" i="29"/>
  <c r="H20" i="29" s="1"/>
  <c r="I20" i="29" s="1"/>
  <c r="G21" i="29"/>
  <c r="H21" i="29" s="1"/>
  <c r="I21" i="29" s="1"/>
  <c r="G22" i="29"/>
  <c r="H22" i="29" s="1"/>
  <c r="I22" i="29" s="1"/>
  <c r="G23" i="29"/>
  <c r="H23" i="29" s="1"/>
  <c r="I23" i="29" s="1"/>
  <c r="G24" i="29"/>
  <c r="H24" i="29" s="1"/>
  <c r="I24" i="29" s="1"/>
  <c r="G25" i="29"/>
  <c r="H25" i="29" s="1"/>
  <c r="I25" i="29" s="1"/>
  <c r="G26" i="29"/>
  <c r="H26" i="29" s="1"/>
  <c r="I26" i="29" s="1"/>
  <c r="G27" i="29"/>
  <c r="H27" i="29" s="1"/>
  <c r="I27" i="29" s="1"/>
  <c r="G28" i="29"/>
  <c r="H28" i="29" s="1"/>
  <c r="I28" i="29" s="1"/>
  <c r="G29" i="29"/>
  <c r="H29" i="29" s="1"/>
  <c r="I29" i="29" s="1"/>
  <c r="G30" i="29"/>
  <c r="H30" i="29" s="1"/>
  <c r="I30" i="29" s="1"/>
  <c r="G31" i="29"/>
  <c r="H31" i="29" s="1"/>
  <c r="I31" i="29" s="1"/>
  <c r="G32" i="29"/>
  <c r="H32" i="29" s="1"/>
  <c r="I32" i="29" s="1"/>
  <c r="G33" i="29"/>
  <c r="H33" i="29" s="1"/>
  <c r="I33" i="29" s="1"/>
  <c r="G34" i="29"/>
  <c r="H34" i="29" s="1"/>
  <c r="I34" i="29" s="1"/>
  <c r="G35" i="29"/>
  <c r="H35" i="29" s="1"/>
  <c r="I35" i="29" s="1"/>
  <c r="G36" i="29"/>
  <c r="H36" i="29" s="1"/>
  <c r="I36" i="29" s="1"/>
  <c r="G37" i="29"/>
  <c r="H37" i="29" s="1"/>
  <c r="I37" i="29" s="1"/>
  <c r="G38" i="29"/>
  <c r="H38" i="29" s="1"/>
  <c r="I38" i="29" s="1"/>
  <c r="G39" i="29"/>
  <c r="H39" i="29" s="1"/>
  <c r="I39" i="29" s="1"/>
  <c r="G40" i="29"/>
  <c r="H40" i="29" s="1"/>
  <c r="I40" i="29" s="1"/>
  <c r="G41" i="29"/>
  <c r="H41" i="29" s="1"/>
  <c r="I41" i="29" s="1"/>
  <c r="G42" i="29"/>
  <c r="H42" i="29" s="1"/>
  <c r="I42" i="29" s="1"/>
  <c r="G43" i="29"/>
  <c r="H43" i="29" s="1"/>
  <c r="I43" i="29" s="1"/>
  <c r="G44" i="29"/>
  <c r="H44" i="29" s="1"/>
  <c r="I44" i="29" s="1"/>
  <c r="G45" i="29"/>
  <c r="H45" i="29" s="1"/>
  <c r="I45" i="29" s="1"/>
  <c r="G46" i="29"/>
  <c r="H46" i="29" s="1"/>
  <c r="I46" i="29" s="1"/>
  <c r="G47" i="29"/>
  <c r="H47" i="29" s="1"/>
  <c r="I47" i="29" s="1"/>
  <c r="G48" i="29"/>
  <c r="H48" i="29" s="1"/>
  <c r="I48" i="29" s="1"/>
  <c r="G49" i="29"/>
  <c r="H49" i="29" s="1"/>
  <c r="I49" i="29" s="1"/>
  <c r="G50" i="29"/>
  <c r="H50" i="29" s="1"/>
  <c r="I50" i="29" s="1"/>
  <c r="G51" i="29"/>
  <c r="H51" i="29" s="1"/>
  <c r="I51" i="29" s="1"/>
  <c r="G52" i="29"/>
  <c r="H52" i="29" s="1"/>
  <c r="I52" i="29" s="1"/>
  <c r="G53" i="29"/>
  <c r="H53" i="29" s="1"/>
  <c r="I53" i="29" s="1"/>
  <c r="H6" i="29"/>
  <c r="I6" i="29" s="1"/>
  <c r="Q53" i="33"/>
  <c r="N53" i="33"/>
  <c r="O53" i="33" s="1"/>
  <c r="P53" i="33" s="1"/>
  <c r="I53" i="33"/>
  <c r="J53" i="33" s="1"/>
  <c r="K53" i="33" s="1"/>
  <c r="Q52" i="33"/>
  <c r="R52" i="33" s="1"/>
  <c r="S52" i="33" s="1"/>
  <c r="T52" i="33" s="1"/>
  <c r="N52" i="33"/>
  <c r="O52" i="33" s="1"/>
  <c r="P52" i="33" s="1"/>
  <c r="I52" i="33"/>
  <c r="J52" i="33" s="1"/>
  <c r="K52" i="33" s="1"/>
  <c r="R51" i="33"/>
  <c r="S51" i="33" s="1"/>
  <c r="T51" i="33" s="1"/>
  <c r="Q51" i="33"/>
  <c r="N51" i="33"/>
  <c r="O51" i="33" s="1"/>
  <c r="P51" i="33" s="1"/>
  <c r="I51" i="33"/>
  <c r="J51" i="33" s="1"/>
  <c r="K51" i="33" s="1"/>
  <c r="Q50" i="33"/>
  <c r="N50" i="33"/>
  <c r="O50" i="33" s="1"/>
  <c r="P50" i="33" s="1"/>
  <c r="I50" i="33"/>
  <c r="J50" i="33" s="1"/>
  <c r="K50" i="33" s="1"/>
  <c r="Q49" i="33"/>
  <c r="N49" i="33"/>
  <c r="O49" i="33" s="1"/>
  <c r="P49" i="33" s="1"/>
  <c r="I49" i="33"/>
  <c r="J49" i="33" s="1"/>
  <c r="K49" i="33" s="1"/>
  <c r="Q48" i="33"/>
  <c r="R48" i="33" s="1"/>
  <c r="S48" i="33" s="1"/>
  <c r="T48" i="33" s="1"/>
  <c r="N48" i="33"/>
  <c r="O48" i="33" s="1"/>
  <c r="P48" i="33" s="1"/>
  <c r="I48" i="33"/>
  <c r="J48" i="33" s="1"/>
  <c r="K48" i="33" s="1"/>
  <c r="Q47" i="33"/>
  <c r="R47" i="33" s="1"/>
  <c r="S47" i="33" s="1"/>
  <c r="T47" i="33" s="1"/>
  <c r="N47" i="33"/>
  <c r="O47" i="33" s="1"/>
  <c r="P47" i="33" s="1"/>
  <c r="I47" i="33"/>
  <c r="J47" i="33" s="1"/>
  <c r="K47" i="33" s="1"/>
  <c r="Q46" i="33"/>
  <c r="N46" i="33"/>
  <c r="O46" i="33" s="1"/>
  <c r="P46" i="33" s="1"/>
  <c r="I46" i="33"/>
  <c r="J46" i="33" s="1"/>
  <c r="K46" i="33" s="1"/>
  <c r="Q45" i="33"/>
  <c r="N45" i="33"/>
  <c r="O45" i="33" s="1"/>
  <c r="P45" i="33" s="1"/>
  <c r="I45" i="33"/>
  <c r="J45" i="33" s="1"/>
  <c r="K45" i="33" s="1"/>
  <c r="Q44" i="33"/>
  <c r="R44" i="33" s="1"/>
  <c r="S44" i="33" s="1"/>
  <c r="T44" i="33" s="1"/>
  <c r="N44" i="33"/>
  <c r="O44" i="33" s="1"/>
  <c r="P44" i="33" s="1"/>
  <c r="I44" i="33"/>
  <c r="J44" i="33" s="1"/>
  <c r="K44" i="33" s="1"/>
  <c r="Q43" i="33"/>
  <c r="R43" i="33" s="1"/>
  <c r="S43" i="33" s="1"/>
  <c r="T43" i="33" s="1"/>
  <c r="N43" i="33"/>
  <c r="O43" i="33" s="1"/>
  <c r="P43" i="33" s="1"/>
  <c r="I43" i="33"/>
  <c r="J43" i="33" s="1"/>
  <c r="K43" i="33" s="1"/>
  <c r="Q42" i="33"/>
  <c r="N42" i="33"/>
  <c r="O42" i="33" s="1"/>
  <c r="P42" i="33" s="1"/>
  <c r="I42" i="33"/>
  <c r="J42" i="33" s="1"/>
  <c r="K42" i="33" s="1"/>
  <c r="Q41" i="33"/>
  <c r="N41" i="33"/>
  <c r="O41" i="33" s="1"/>
  <c r="P41" i="33" s="1"/>
  <c r="I41" i="33"/>
  <c r="J41" i="33" s="1"/>
  <c r="K41" i="33" s="1"/>
  <c r="S40" i="33"/>
  <c r="T40" i="33" s="1"/>
  <c r="Q40" i="33"/>
  <c r="R40" i="33" s="1"/>
  <c r="N40" i="33"/>
  <c r="O40" i="33" s="1"/>
  <c r="P40" i="33" s="1"/>
  <c r="I40" i="33"/>
  <c r="J40" i="33" s="1"/>
  <c r="K40" i="33" s="1"/>
  <c r="Q39" i="33"/>
  <c r="N39" i="33"/>
  <c r="O39" i="33" s="1"/>
  <c r="P39" i="33" s="1"/>
  <c r="I39" i="33"/>
  <c r="J39" i="33" s="1"/>
  <c r="K39" i="33" s="1"/>
  <c r="Q38" i="33"/>
  <c r="N38" i="33"/>
  <c r="O38" i="33" s="1"/>
  <c r="P38" i="33" s="1"/>
  <c r="I38" i="33"/>
  <c r="J38" i="33" s="1"/>
  <c r="K38" i="33" s="1"/>
  <c r="Q37" i="33"/>
  <c r="N37" i="33"/>
  <c r="O37" i="33" s="1"/>
  <c r="P37" i="33" s="1"/>
  <c r="I37" i="33"/>
  <c r="J37" i="33" s="1"/>
  <c r="K37" i="33" s="1"/>
  <c r="Q36" i="33"/>
  <c r="R36" i="33" s="1"/>
  <c r="S36" i="33" s="1"/>
  <c r="T36" i="33" s="1"/>
  <c r="O36" i="33"/>
  <c r="P36" i="33" s="1"/>
  <c r="N36" i="33"/>
  <c r="I36" i="33"/>
  <c r="J36" i="33" s="1"/>
  <c r="K36" i="33" s="1"/>
  <c r="R35" i="33"/>
  <c r="Q35" i="33"/>
  <c r="N35" i="33"/>
  <c r="O35" i="33" s="1"/>
  <c r="P35" i="33" s="1"/>
  <c r="I35" i="33"/>
  <c r="J35" i="33" s="1"/>
  <c r="K35" i="33" s="1"/>
  <c r="Q34" i="33"/>
  <c r="O34" i="33"/>
  <c r="P34" i="33" s="1"/>
  <c r="N34" i="33"/>
  <c r="I34" i="33"/>
  <c r="J34" i="33" s="1"/>
  <c r="K34" i="33" s="1"/>
  <c r="Q33" i="33"/>
  <c r="N33" i="33"/>
  <c r="O33" i="33" s="1"/>
  <c r="P33" i="33" s="1"/>
  <c r="I33" i="33"/>
  <c r="J33" i="33" s="1"/>
  <c r="K33" i="33" s="1"/>
  <c r="Q32" i="33"/>
  <c r="R32" i="33" s="1"/>
  <c r="S32" i="33" s="1"/>
  <c r="T32" i="33" s="1"/>
  <c r="N32" i="33"/>
  <c r="O32" i="33" s="1"/>
  <c r="P32" i="33" s="1"/>
  <c r="I32" i="33"/>
  <c r="J32" i="33" s="1"/>
  <c r="K32" i="33" s="1"/>
  <c r="Q31" i="33"/>
  <c r="N31" i="33"/>
  <c r="O31" i="33" s="1"/>
  <c r="P31" i="33" s="1"/>
  <c r="I31" i="33"/>
  <c r="J31" i="33" s="1"/>
  <c r="K31" i="33" s="1"/>
  <c r="Q30" i="33"/>
  <c r="N30" i="33"/>
  <c r="O30" i="33" s="1"/>
  <c r="P30" i="33" s="1"/>
  <c r="J30" i="33"/>
  <c r="K30" i="33" s="1"/>
  <c r="I30" i="33"/>
  <c r="Q29" i="33"/>
  <c r="N29" i="33"/>
  <c r="O29" i="33" s="1"/>
  <c r="P29" i="33" s="1"/>
  <c r="I29" i="33"/>
  <c r="J29" i="33" s="1"/>
  <c r="K29" i="33" s="1"/>
  <c r="S28" i="33"/>
  <c r="T28" i="33" s="1"/>
  <c r="Q28" i="33"/>
  <c r="R28" i="33" s="1"/>
  <c r="O28" i="33"/>
  <c r="P28" i="33" s="1"/>
  <c r="N28" i="33"/>
  <c r="I28" i="33"/>
  <c r="J28" i="33" s="1"/>
  <c r="K28" i="33" s="1"/>
  <c r="Q27" i="33"/>
  <c r="N27" i="33"/>
  <c r="O27" i="33" s="1"/>
  <c r="P27" i="33" s="1"/>
  <c r="I27" i="33"/>
  <c r="J27" i="33" s="1"/>
  <c r="K27" i="33" s="1"/>
  <c r="Q26" i="33"/>
  <c r="O26" i="33"/>
  <c r="P26" i="33" s="1"/>
  <c r="N26" i="33"/>
  <c r="I26" i="33"/>
  <c r="J26" i="33" s="1"/>
  <c r="K26" i="33" s="1"/>
  <c r="Q25" i="33"/>
  <c r="N25" i="33"/>
  <c r="O25" i="33" s="1"/>
  <c r="P25" i="33" s="1"/>
  <c r="I25" i="33"/>
  <c r="J25" i="33" s="1"/>
  <c r="K25" i="33" s="1"/>
  <c r="Q24" i="33"/>
  <c r="R24" i="33" s="1"/>
  <c r="S24" i="33" s="1"/>
  <c r="T24" i="33" s="1"/>
  <c r="N24" i="33"/>
  <c r="O24" i="33" s="1"/>
  <c r="P24" i="33" s="1"/>
  <c r="I24" i="33"/>
  <c r="J24" i="33" s="1"/>
  <c r="K24" i="33" s="1"/>
  <c r="Q23" i="33"/>
  <c r="R23" i="33" s="1"/>
  <c r="N23" i="33"/>
  <c r="O23" i="33" s="1"/>
  <c r="P23" i="33" s="1"/>
  <c r="I23" i="33"/>
  <c r="J23" i="33" s="1"/>
  <c r="K23" i="33" s="1"/>
  <c r="Q22" i="33"/>
  <c r="N22" i="33"/>
  <c r="O22" i="33" s="1"/>
  <c r="P22" i="33" s="1"/>
  <c r="I22" i="33"/>
  <c r="J22" i="33" s="1"/>
  <c r="K22" i="33" s="1"/>
  <c r="Q21" i="33"/>
  <c r="N21" i="33"/>
  <c r="O21" i="33" s="1"/>
  <c r="P21" i="33" s="1"/>
  <c r="I21" i="33"/>
  <c r="J21" i="33" s="1"/>
  <c r="K21" i="33" s="1"/>
  <c r="Q20" i="33"/>
  <c r="R20" i="33" s="1"/>
  <c r="S20" i="33" s="1"/>
  <c r="T20" i="33" s="1"/>
  <c r="N20" i="33"/>
  <c r="O20" i="33" s="1"/>
  <c r="P20" i="33" s="1"/>
  <c r="I20" i="33"/>
  <c r="J20" i="33" s="1"/>
  <c r="K20" i="33" s="1"/>
  <c r="R19" i="33"/>
  <c r="Q19" i="33"/>
  <c r="N19" i="33"/>
  <c r="O19" i="33" s="1"/>
  <c r="P19" i="33" s="1"/>
  <c r="K19" i="33"/>
  <c r="I19" i="33"/>
  <c r="J19" i="33" s="1"/>
  <c r="Q18" i="33"/>
  <c r="N18" i="33"/>
  <c r="O18" i="33" s="1"/>
  <c r="P18" i="33" s="1"/>
  <c r="J18" i="33"/>
  <c r="K18" i="33" s="1"/>
  <c r="I18" i="33"/>
  <c r="Q17" i="33"/>
  <c r="N17" i="33"/>
  <c r="O17" i="33" s="1"/>
  <c r="P17" i="33" s="1"/>
  <c r="I17" i="33"/>
  <c r="J17" i="33" s="1"/>
  <c r="K17" i="33" s="1"/>
  <c r="Q16" i="33"/>
  <c r="R16" i="33" s="1"/>
  <c r="P16" i="33"/>
  <c r="O16" i="33"/>
  <c r="N16" i="33"/>
  <c r="I16" i="33"/>
  <c r="J16" i="33" s="1"/>
  <c r="K16" i="33" s="1"/>
  <c r="R15" i="33"/>
  <c r="Q15" i="33"/>
  <c r="N15" i="33"/>
  <c r="O15" i="33" s="1"/>
  <c r="P15" i="33" s="1"/>
  <c r="I15" i="33"/>
  <c r="J15" i="33" s="1"/>
  <c r="K15" i="33" s="1"/>
  <c r="Q14" i="33"/>
  <c r="O14" i="33"/>
  <c r="P14" i="33" s="1"/>
  <c r="N14" i="33"/>
  <c r="I14" i="33"/>
  <c r="J14" i="33" s="1"/>
  <c r="K14" i="33" s="1"/>
  <c r="Q13" i="33"/>
  <c r="N13" i="33"/>
  <c r="O13" i="33" s="1"/>
  <c r="P13" i="33" s="1"/>
  <c r="I13" i="33"/>
  <c r="J13" i="33" s="1"/>
  <c r="K13" i="33" s="1"/>
  <c r="Q12" i="33"/>
  <c r="R12" i="33" s="1"/>
  <c r="S12" i="33" s="1"/>
  <c r="T12" i="33" s="1"/>
  <c r="N12" i="33"/>
  <c r="O12" i="33" s="1"/>
  <c r="P12" i="33" s="1"/>
  <c r="I12" i="33"/>
  <c r="J12" i="33" s="1"/>
  <c r="K12" i="33" s="1"/>
  <c r="Q11" i="33"/>
  <c r="R11" i="33" s="1"/>
  <c r="N11" i="33"/>
  <c r="O11" i="33" s="1"/>
  <c r="P11" i="33" s="1"/>
  <c r="I11" i="33"/>
  <c r="J11" i="33" s="1"/>
  <c r="K11" i="33" s="1"/>
  <c r="Q10" i="33"/>
  <c r="N10" i="33"/>
  <c r="O10" i="33" s="1"/>
  <c r="P10" i="33" s="1"/>
  <c r="J10" i="33"/>
  <c r="K10" i="33" s="1"/>
  <c r="I10" i="33"/>
  <c r="Q9" i="33"/>
  <c r="N9" i="33"/>
  <c r="O9" i="33" s="1"/>
  <c r="P9" i="33" s="1"/>
  <c r="I9" i="33"/>
  <c r="J9" i="33" s="1"/>
  <c r="K9" i="33" s="1"/>
  <c r="S8" i="33"/>
  <c r="T8" i="33" s="1"/>
  <c r="Q8" i="33"/>
  <c r="R8" i="33" s="1"/>
  <c r="O8" i="33"/>
  <c r="P8" i="33" s="1"/>
  <c r="N8" i="33"/>
  <c r="I8" i="33"/>
  <c r="J8" i="33" s="1"/>
  <c r="K8" i="33" s="1"/>
  <c r="R7" i="33"/>
  <c r="Q7" i="33"/>
  <c r="N7" i="33"/>
  <c r="O7" i="33" s="1"/>
  <c r="P7" i="33" s="1"/>
  <c r="I7" i="33"/>
  <c r="J7" i="33" s="1"/>
  <c r="K7" i="33" s="1"/>
  <c r="Q6" i="33"/>
  <c r="N6" i="33"/>
  <c r="O6" i="33" s="1"/>
  <c r="P6" i="33" s="1"/>
  <c r="J6" i="33"/>
  <c r="K6" i="33" s="1"/>
  <c r="I6" i="33"/>
  <c r="S27" i="33" l="1"/>
  <c r="T27" i="33" s="1"/>
  <c r="R27" i="33"/>
  <c r="S15" i="33"/>
  <c r="T15" i="33" s="1"/>
  <c r="R31" i="33"/>
  <c r="S31" i="33" s="1"/>
  <c r="T31" i="33" s="1"/>
  <c r="S35" i="33"/>
  <c r="T35" i="33" s="1"/>
  <c r="S23" i="33"/>
  <c r="T23" i="33" s="1"/>
  <c r="S19" i="33"/>
  <c r="T19" i="33" s="1"/>
  <c r="S39" i="33"/>
  <c r="T39" i="33" s="1"/>
  <c r="S11" i="33"/>
  <c r="T11" i="33" s="1"/>
  <c r="S16" i="33"/>
  <c r="T16" i="33" s="1"/>
  <c r="S7" i="33"/>
  <c r="T7" i="33" s="1"/>
  <c r="R39" i="33"/>
  <c r="M6" i="29"/>
  <c r="R6" i="29"/>
  <c r="S6" i="29" s="1"/>
  <c r="M14" i="29"/>
  <c r="R14" i="29"/>
  <c r="S14" i="29" s="1"/>
  <c r="M22" i="29"/>
  <c r="R22" i="29"/>
  <c r="S22" i="29" s="1"/>
  <c r="M30" i="29"/>
  <c r="R30" i="29"/>
  <c r="S30" i="29" s="1"/>
  <c r="M38" i="29"/>
  <c r="R38" i="29"/>
  <c r="S38" i="29" s="1"/>
  <c r="M46" i="29"/>
  <c r="R46" i="29"/>
  <c r="S46" i="29" s="1"/>
  <c r="M7" i="29"/>
  <c r="R7" i="29"/>
  <c r="S7" i="29" s="1"/>
  <c r="M15" i="29"/>
  <c r="R15" i="29"/>
  <c r="S15" i="29" s="1"/>
  <c r="M23" i="29"/>
  <c r="R23" i="29"/>
  <c r="S23" i="29" s="1"/>
  <c r="M31" i="29"/>
  <c r="R31" i="29"/>
  <c r="S31" i="29" s="1"/>
  <c r="M39" i="29"/>
  <c r="R39" i="29"/>
  <c r="S39" i="29" s="1"/>
  <c r="M47" i="29"/>
  <c r="R47" i="29"/>
  <c r="S47" i="29" s="1"/>
  <c r="M8" i="29"/>
  <c r="R8" i="29"/>
  <c r="S8" i="29" s="1"/>
  <c r="M16" i="29"/>
  <c r="R16" i="29"/>
  <c r="S16" i="29" s="1"/>
  <c r="M24" i="29"/>
  <c r="R24" i="29"/>
  <c r="S24" i="29" s="1"/>
  <c r="M32" i="29"/>
  <c r="R32" i="29"/>
  <c r="S32" i="29" s="1"/>
  <c r="M40" i="29"/>
  <c r="R40" i="29"/>
  <c r="S40" i="29" s="1"/>
  <c r="M48" i="29"/>
  <c r="R48" i="29"/>
  <c r="S48" i="29" s="1"/>
  <c r="M9" i="29"/>
  <c r="R9" i="29"/>
  <c r="S9" i="29" s="1"/>
  <c r="M17" i="29"/>
  <c r="R17" i="29"/>
  <c r="S17" i="29" s="1"/>
  <c r="M25" i="29"/>
  <c r="R25" i="29"/>
  <c r="S25" i="29" s="1"/>
  <c r="M33" i="29"/>
  <c r="R33" i="29"/>
  <c r="S33" i="29" s="1"/>
  <c r="M41" i="29"/>
  <c r="R41" i="29"/>
  <c r="S41" i="29" s="1"/>
  <c r="M49" i="29"/>
  <c r="R49" i="29"/>
  <c r="S49" i="29" s="1"/>
  <c r="M10" i="29"/>
  <c r="R10" i="29"/>
  <c r="S10" i="29" s="1"/>
  <c r="M18" i="29"/>
  <c r="R18" i="29"/>
  <c r="S18" i="29" s="1"/>
  <c r="M26" i="29"/>
  <c r="R26" i="29"/>
  <c r="S26" i="29" s="1"/>
  <c r="M34" i="29"/>
  <c r="R34" i="29"/>
  <c r="S34" i="29" s="1"/>
  <c r="M42" i="29"/>
  <c r="R42" i="29"/>
  <c r="S42" i="29" s="1"/>
  <c r="M50" i="29"/>
  <c r="R50" i="29"/>
  <c r="S50" i="29" s="1"/>
  <c r="M11" i="29"/>
  <c r="R11" i="29"/>
  <c r="S11" i="29" s="1"/>
  <c r="M19" i="29"/>
  <c r="R19" i="29"/>
  <c r="S19" i="29" s="1"/>
  <c r="M27" i="29"/>
  <c r="R27" i="29"/>
  <c r="S27" i="29" s="1"/>
  <c r="M35" i="29"/>
  <c r="R35" i="29"/>
  <c r="S35" i="29" s="1"/>
  <c r="M43" i="29"/>
  <c r="R43" i="29"/>
  <c r="S43" i="29" s="1"/>
  <c r="M51" i="29"/>
  <c r="R51" i="29"/>
  <c r="S51" i="29" s="1"/>
  <c r="M12" i="29"/>
  <c r="R12" i="29"/>
  <c r="S12" i="29" s="1"/>
  <c r="M20" i="29"/>
  <c r="R20" i="29"/>
  <c r="S20" i="29" s="1"/>
  <c r="M28" i="29"/>
  <c r="R28" i="29"/>
  <c r="S28" i="29" s="1"/>
  <c r="M36" i="29"/>
  <c r="R36" i="29"/>
  <c r="S36" i="29" s="1"/>
  <c r="M44" i="29"/>
  <c r="R44" i="29"/>
  <c r="S44" i="29" s="1"/>
  <c r="M52" i="29"/>
  <c r="R52" i="29"/>
  <c r="S52" i="29" s="1"/>
  <c r="M13" i="29"/>
  <c r="R13" i="29"/>
  <c r="S13" i="29" s="1"/>
  <c r="M21" i="29"/>
  <c r="R21" i="29"/>
  <c r="S21" i="29" s="1"/>
  <c r="M29" i="29"/>
  <c r="R29" i="29"/>
  <c r="S29" i="29" s="1"/>
  <c r="M37" i="29"/>
  <c r="R37" i="29"/>
  <c r="S37" i="29" s="1"/>
  <c r="M45" i="29"/>
  <c r="R45" i="29"/>
  <c r="S45" i="29" s="1"/>
  <c r="M53" i="29"/>
  <c r="R53" i="29"/>
  <c r="S53" i="29" s="1"/>
  <c r="I54" i="29"/>
  <c r="R17" i="33"/>
  <c r="S17" i="33" s="1"/>
  <c r="T17" i="33" s="1"/>
  <c r="R25" i="33"/>
  <c r="S25" i="33"/>
  <c r="T25" i="33" s="1"/>
  <c r="S46" i="33"/>
  <c r="T46" i="33" s="1"/>
  <c r="R29" i="33"/>
  <c r="S29" i="33" s="1"/>
  <c r="T29" i="33" s="1"/>
  <c r="K54" i="33"/>
  <c r="R41" i="33"/>
  <c r="S41" i="33" s="1"/>
  <c r="T41" i="33" s="1"/>
  <c r="R21" i="33"/>
  <c r="S21" i="33" s="1"/>
  <c r="T21" i="33" s="1"/>
  <c r="R45" i="33"/>
  <c r="S45" i="33" s="1"/>
  <c r="T45" i="33" s="1"/>
  <c r="P54" i="33"/>
  <c r="R13" i="33"/>
  <c r="S13" i="33" s="1"/>
  <c r="T13" i="33" s="1"/>
  <c r="R9" i="33"/>
  <c r="S9" i="33" s="1"/>
  <c r="T9" i="33" s="1"/>
  <c r="R33" i="33"/>
  <c r="S33" i="33" s="1"/>
  <c r="T33" i="33" s="1"/>
  <c r="R49" i="33"/>
  <c r="S49" i="33" s="1"/>
  <c r="T49" i="33" s="1"/>
  <c r="R37" i="33"/>
  <c r="S37" i="33"/>
  <c r="T37" i="33" s="1"/>
  <c r="R53" i="33"/>
  <c r="S53" i="33" s="1"/>
  <c r="T53" i="33" s="1"/>
  <c r="R6" i="33"/>
  <c r="S6" i="33" s="1"/>
  <c r="T6" i="33" s="1"/>
  <c r="R10" i="33"/>
  <c r="S10" i="33" s="1"/>
  <c r="T10" i="33" s="1"/>
  <c r="R14" i="33"/>
  <c r="S14" i="33" s="1"/>
  <c r="T14" i="33" s="1"/>
  <c r="R18" i="33"/>
  <c r="S18" i="33" s="1"/>
  <c r="T18" i="33" s="1"/>
  <c r="R22" i="33"/>
  <c r="S22" i="33" s="1"/>
  <c r="T22" i="33" s="1"/>
  <c r="R26" i="33"/>
  <c r="S26" i="33" s="1"/>
  <c r="T26" i="33" s="1"/>
  <c r="R30" i="33"/>
  <c r="S30" i="33" s="1"/>
  <c r="T30" i="33" s="1"/>
  <c r="R34" i="33"/>
  <c r="S34" i="33" s="1"/>
  <c r="T34" i="33" s="1"/>
  <c r="R38" i="33"/>
  <c r="S38" i="33" s="1"/>
  <c r="T38" i="33" s="1"/>
  <c r="R42" i="33"/>
  <c r="S42" i="33" s="1"/>
  <c r="T42" i="33" s="1"/>
  <c r="R46" i="33"/>
  <c r="R50" i="33"/>
  <c r="S50" i="33" s="1"/>
  <c r="T50" i="33" s="1"/>
  <c r="M54" i="29" l="1"/>
  <c r="S54" i="29"/>
  <c r="T54" i="33"/>
  <c r="K54" i="3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tc={1DC13ECF-334C-490A-8070-E9C3C9D7F0BF}</author>
  </authors>
  <commentList>
    <comment ref="J10" authorId="0" shapeId="0" xr:uid="{00000000-0006-0000-0100-00000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el año 2021, en caso que no se tengan aprendices matriculados, dejar incluidos los aprendices de la Planeación indicativa o los proyectados.</t>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39">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futureMetadata>
  <valueMetadata count="39">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valueMetadata>
</metadata>
</file>

<file path=xl/sharedStrings.xml><?xml version="1.0" encoding="utf-8"?>
<sst xmlns="http://schemas.openxmlformats.org/spreadsheetml/2006/main" count="1629" uniqueCount="508">
  <si>
    <t>Amazonas</t>
  </si>
  <si>
    <t>Antioquia</t>
  </si>
  <si>
    <t>Arauca</t>
  </si>
  <si>
    <t>Atlántico</t>
  </si>
  <si>
    <t>Bolívar</t>
  </si>
  <si>
    <t>Boyacá</t>
  </si>
  <si>
    <t>Caldas</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</si>
  <si>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</si>
  <si>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</si>
  <si>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</si>
  <si>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</si>
  <si>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</si>
  <si>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</si>
  <si>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</si>
  <si>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</si>
  <si>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</si>
  <si>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</si>
  <si>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</si>
  <si>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</si>
  <si>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</si>
  <si>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</si>
  <si>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</si>
  <si>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</si>
  <si>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</si>
  <si>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</si>
  <si>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</si>
  <si>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</si>
  <si>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</si>
  <si>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</si>
  <si>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</si>
  <si>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</si>
  <si>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</si>
  <si>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</si>
  <si>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</si>
  <si>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</si>
  <si>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</si>
  <si>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</si>
  <si>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</si>
  <si>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</si>
  <si>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</si>
  <si>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</si>
  <si>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</si>
  <si>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</si>
  <si>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</si>
  <si>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</si>
  <si>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</si>
  <si>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</si>
  <si>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</si>
  <si>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</si>
  <si>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</si>
  <si>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</si>
  <si>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</si>
  <si>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</si>
  <si>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</si>
  <si>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</si>
  <si>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</si>
  <si>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</si>
  <si>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</si>
  <si>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</si>
  <si>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</si>
  <si>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</si>
  <si>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</si>
  <si>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</si>
  <si>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</si>
  <si>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</si>
  <si>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</si>
  <si>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</si>
  <si>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</si>
  <si>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</si>
  <si>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</si>
  <si>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</si>
  <si>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</si>
  <si>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</si>
  <si>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</si>
  <si>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</si>
  <si>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</si>
  <si>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</si>
  <si>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</si>
  <si>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</si>
  <si>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</si>
  <si>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</si>
  <si>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</si>
  <si>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</si>
  <si>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</si>
  <si>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</si>
  <si>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</si>
  <si>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</si>
  <si>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</si>
  <si>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</si>
  <si>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</si>
  <si>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</si>
  <si>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</si>
  <si>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</si>
  <si>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</si>
  <si>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</si>
  <si>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</si>
  <si>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</si>
  <si>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</si>
  <si>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</si>
  <si>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</si>
  <si>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</si>
  <si>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</si>
  <si>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</si>
  <si>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</si>
  <si>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</si>
  <si>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</si>
  <si>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</si>
  <si>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</si>
  <si>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</si>
  <si>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</si>
  <si>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</si>
  <si>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</si>
  <si>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</si>
  <si>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</si>
  <si>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</si>
  <si>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</si>
  <si>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</si>
  <si>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</si>
  <si>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</si>
  <si>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</si>
  <si>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</si>
  <si>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</si>
  <si>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</si>
  <si>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</si>
  <si>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</si>
  <si>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</si>
  <si>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</si>
  <si>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</si>
  <si>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</si>
  <si>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</si>
  <si>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</si>
  <si>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</si>
  <si>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</si>
  <si>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</si>
  <si>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</si>
  <si>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</si>
  <si>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</si>
  <si>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</si>
  <si>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</si>
  <si>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</si>
  <si>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</si>
  <si>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</si>
  <si>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</si>
  <si>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</si>
  <si>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</si>
  <si>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</si>
  <si>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</si>
  <si>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</si>
  <si>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</si>
  <si>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</si>
  <si>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</si>
  <si>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</si>
  <si>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</si>
  <si>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</si>
  <si>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</si>
  <si>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</si>
  <si>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</si>
  <si>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</si>
  <si>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</si>
  <si>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</si>
  <si>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</si>
  <si>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</si>
  <si>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</si>
  <si>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</si>
  <si>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</si>
  <si>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</si>
  <si>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</si>
  <si>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</si>
  <si>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</si>
  <si>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</si>
  <si>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</si>
  <si>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</si>
  <si>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</si>
  <si>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</si>
  <si>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</si>
  <si>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</si>
  <si>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</si>
  <si>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</si>
  <si>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</si>
  <si>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</si>
  <si>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</si>
  <si>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</si>
  <si>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</si>
  <si>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</si>
  <si>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</si>
  <si>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</si>
  <si>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</si>
  <si>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</si>
  <si>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</si>
  <si>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</si>
  <si>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</si>
  <si>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</si>
  <si>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</si>
  <si>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Distrito_Capital</t>
  </si>
  <si>
    <t>Norte_de_Santander</t>
  </si>
  <si>
    <t>San_Andrés</t>
  </si>
  <si>
    <t>Despacho Dirección Bolívar</t>
  </si>
  <si>
    <t>Centro para el Desarrollo Agroecológico y Agroindustrial</t>
  </si>
  <si>
    <t>ÍTEM</t>
  </si>
  <si>
    <t>UNIDAD DE MEDIDA</t>
  </si>
  <si>
    <t>CANTIDAD</t>
  </si>
  <si>
    <t>ESPECIFICAR (Equipo, Maquinaria, Mueble)</t>
  </si>
  <si>
    <t>Equipo</t>
  </si>
  <si>
    <t>Maquinaria</t>
  </si>
  <si>
    <t>Mueble</t>
  </si>
  <si>
    <t xml:space="preserve">Aula convencional </t>
  </si>
  <si>
    <t>Aula TIC</t>
  </si>
  <si>
    <t>Taller</t>
  </si>
  <si>
    <t xml:space="preserve">Laboratorio </t>
  </si>
  <si>
    <t>Unidad productiva</t>
  </si>
  <si>
    <t>Campo deportivo</t>
  </si>
  <si>
    <t>Biblioteca</t>
  </si>
  <si>
    <t>No aplica</t>
  </si>
  <si>
    <t>Notas: Adjunte las filas que estime necesarias.</t>
  </si>
  <si>
    <t>NOMBRE Y DESCRIPCIÓN COMPLETA DEL ELEMENTO</t>
  </si>
  <si>
    <t>Herramienta</t>
  </si>
  <si>
    <t xml:space="preserve">TOTAL APRENDICES MATRICULADOS </t>
  </si>
  <si>
    <t>CODIGO_REGIONAL</t>
  </si>
  <si>
    <t>NOMBRE_REGIONAL</t>
  </si>
  <si>
    <t>CODIGO_CENTRO</t>
  </si>
  <si>
    <t>NOMBRE_CENTRO</t>
  </si>
  <si>
    <t>NIVEL_FORMACION</t>
  </si>
  <si>
    <t>NOMBRE_PROGRAMA_
FORMACION</t>
  </si>
  <si>
    <t xml:space="preserve">REGIONAL </t>
  </si>
  <si>
    <t xml:space="preserve">CENTRO DE FORMACIÓN </t>
  </si>
  <si>
    <t>9517 - Centro para la Biodiversidad y el Turismo del Amazonas</t>
  </si>
  <si>
    <t>9101 - Centro de los Recursos Naturales Renovables -La Salada</t>
  </si>
  <si>
    <t>9201 - Centro del Diseño y Manufactura del Cuero</t>
  </si>
  <si>
    <t>9202 - Centro de Formación en Diseño, Confección y Moda</t>
  </si>
  <si>
    <t>9203 - Centro para el Desarrollo del Hábitat y la Construcción</t>
  </si>
  <si>
    <t>9204 - Centro de Tecnología de la Manufactura Avanzada.</t>
  </si>
  <si>
    <t>9205 - Centro Tecnológico del Mobiliario</t>
  </si>
  <si>
    <t>9206 - Centro Textil y de Gestión Industrial</t>
  </si>
  <si>
    <t>9301 - Centro de Comercio</t>
  </si>
  <si>
    <t>9401 - Centro de Servicios de Salud</t>
  </si>
  <si>
    <t xml:space="preserve">9402 - Centro de Servicios y Gestión Empresarial </t>
  </si>
  <si>
    <t>9501 - Complejo Tecnológico para la Gestión Agroempresarial</t>
  </si>
  <si>
    <t xml:space="preserve">9502 - Complejo Tecnológico Minero Agroempresarial </t>
  </si>
  <si>
    <t>9503 - Centro de la Innovación, la Agroindustria y la Aviación</t>
  </si>
  <si>
    <t>9504 - Complejo Tecnológico Agroindustrial, Pecuario y Turístico</t>
  </si>
  <si>
    <t>9549 - Complejo Tecnológico, Turístico y Agroindustrial del Occidente Antioqueño</t>
  </si>
  <si>
    <t>9127 - Centro de Formación Minero Ambiental</t>
  </si>
  <si>
    <t>9530 - Centro de Gestión y Desarrollo Agroindustrial de Arauca</t>
  </si>
  <si>
    <t>9103 - Centro para el Desarrollo Agroecologico y Agroindustrial</t>
  </si>
  <si>
    <t>9207 - Centro Nacional Colombo Alemán</t>
  </si>
  <si>
    <t xml:space="preserve">9208 - Centro Industrial y de Aviación  </t>
  </si>
  <si>
    <t>9302 - Centro de Comercio y Servicios</t>
  </si>
  <si>
    <t>9104 - Centro Agroempresarial y Minero</t>
  </si>
  <si>
    <t>9105 - Centro Internacional Náutico, Fluvial y Portuario</t>
  </si>
  <si>
    <t>9218 - Centro para la Industria Petroquímica</t>
  </si>
  <si>
    <t>9304 - Centro de Comercio y Servicios</t>
  </si>
  <si>
    <t xml:space="preserve">9110 - Centro de Desarrollo Agropecuario y Agroindustrial </t>
  </si>
  <si>
    <t>9111 - Centro  Minero</t>
  </si>
  <si>
    <t xml:space="preserve">9305 - Centro de Gestión Administrativa y Fortalecimiento Empresarial </t>
  </si>
  <si>
    <t>9514 - Centro Industrial de Mantenimiento y Manufactura</t>
  </si>
  <si>
    <t>9112 - Centro para la Formación Cafetera</t>
  </si>
  <si>
    <t>9219 - Centro de Automatización Industrial</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</si>
  <si>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</si>
  <si>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</si>
  <si>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</si>
  <si>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</si>
  <si>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</si>
  <si>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</si>
  <si>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</si>
  <si>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</si>
  <si>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</si>
  <si>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</si>
  <si>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</si>
  <si>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</si>
  <si>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</si>
  <si>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</si>
  <si>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</si>
  <si>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</si>
  <si>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</si>
  <si>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</si>
  <si>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</si>
  <si>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</si>
  <si>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</si>
  <si>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</si>
  <si>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</si>
  <si>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</si>
  <si>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</si>
  <si>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</si>
  <si>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</si>
  <si>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</si>
  <si>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</si>
  <si>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</si>
  <si>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</si>
  <si>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</si>
  <si>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</si>
  <si>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</si>
  <si>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</si>
  <si>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</si>
  <si>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</si>
  <si>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</si>
  <si>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</si>
  <si>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</si>
  <si>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</si>
  <si>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</si>
  <si>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</si>
  <si>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</si>
  <si>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</si>
  <si>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</si>
  <si>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</si>
  <si>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</si>
  <si>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</si>
  <si>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</si>
  <si>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</si>
  <si>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</si>
  <si>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</si>
  <si>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</si>
  <si>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</si>
  <si>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</si>
  <si>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</si>
  <si>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</si>
  <si>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</si>
  <si>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</si>
  <si>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</si>
  <si>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</si>
  <si>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</si>
  <si>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</si>
  <si>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</si>
  <si>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</si>
  <si>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</si>
  <si>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</si>
  <si>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</si>
  <si>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</si>
  <si>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</si>
  <si>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</si>
  <si>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</si>
  <si>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</si>
  <si>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</si>
  <si>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</si>
  <si>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</si>
  <si>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</si>
  <si>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</si>
  <si>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</si>
  <si>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</si>
  <si>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</si>
  <si>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</si>
  <si>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</si>
  <si>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</si>
  <si>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REGIONALES</t>
  </si>
  <si>
    <t>FECHA FINALIZACIÓN REGISTRO CALIFICADO (Cuando aplique)</t>
  </si>
  <si>
    <t xml:space="preserve">PROCESO GESTIÓN DE FORMACIÓN PROFESIONAL INTEGRAL </t>
  </si>
  <si>
    <t>PROCEDIMIENTO COMITÉ DE DOTACIÓN Y MODERNIZACIÓN</t>
  </si>
  <si>
    <t>RELACIÓN DE PROGRAMAS DE FORMACIÓN CON BASE EN REPORTE PEO4 DE LOS ULTIMOS DOS AÑOS</t>
  </si>
  <si>
    <r>
      <t xml:space="preserve">Versión: </t>
    </r>
    <r>
      <rPr>
        <sz val="10"/>
        <rFont val="Calibri"/>
        <family val="2"/>
        <scheme val="minor"/>
      </rPr>
      <t>04</t>
    </r>
  </si>
  <si>
    <r>
      <t xml:space="preserve">Código: 
</t>
    </r>
    <r>
      <rPr>
        <sz val="10"/>
        <rFont val="Calibri"/>
        <family val="2"/>
        <scheme val="minor"/>
      </rPr>
      <t>GFPI</t>
    </r>
    <r>
      <rPr>
        <sz val="10"/>
        <color theme="1"/>
        <rFont val="Calibri"/>
        <family val="2"/>
        <scheme val="minor"/>
      </rPr>
      <t>-F-120</t>
    </r>
  </si>
  <si>
    <t>MULTIGIMNASIO XRS 50</t>
  </si>
  <si>
    <t>DUAL ABDUCTOR ADUCTOR 92 KG- PREDATOR</t>
  </si>
  <si>
    <t>BANCO OLÍMPICO DE HOMBRO – S18</t>
  </si>
  <si>
    <t>DUAL FLEXION BÍCEPS EXTENSIÓN TRÍCEPS – F16</t>
  </si>
  <si>
    <t>ELEVACIÓN PÉLVICA 3D – SERIE 600</t>
  </si>
  <si>
    <t>BANCO MULTIPOSICION </t>
  </si>
  <si>
    <t>FLEXIÓN DE PIERNA ACOSTADO – ALIEN</t>
  </si>
  <si>
    <t>HAMMER REMO BAJO – S18</t>
  </si>
  <si>
    <t>SMITH – S18</t>
  </si>
  <si>
    <t>TROTADORA COMMERCIAL 2950 – NORDICTRACK</t>
  </si>
  <si>
    <t>BARRA OLÍMPICA HEXAGONAL EVO</t>
  </si>
  <si>
    <t>BARRA ROMANA OLÍMPICA EVO</t>
  </si>
  <si>
    <t>BARRA Z EVO</t>
  </si>
  <si>
    <t>MULTIFUNCIONAL</t>
  </si>
  <si>
    <t>DISCO OLÍMPICO ENCAUCHETADO EVOLUTION</t>
  </si>
  <si>
    <t xml:space="preserve">UNIDAD </t>
  </si>
  <si>
    <t>1 torre de pesas de 112 lb
Sistemas de polea alta y baja.
Prensa de pecho combinada y una estación de vuelo.
Barra desplegable le permite activar y definir tus dorsales.
Flexor de piernas de 4 rodillos cómodamente acolchado.
Trabajo de pierna a través de extensión.
Trabajo de espalda con remo bajo y polea alta.
Dimensiones: La 161 cm x An 95 cm x Al 199 cm
Peso máximo de usuario: 110 kg</t>
  </si>
  <si>
    <t>Estructura metálica de alta resistencia
Pintura electrostática resistente a la abrasión
Cojinería cómoda, resistente e indeformable
Cuenta con una posición de inicio fácil de ajustar para ejercicios de muslos internos y externos.
Los reposapiés dobles antideslizantes se adaptan a una amplia gama de usuarios.
El asiento y el respaldo se han optimizado ergonómicamente para un mejor apoyo y comodidad.
Las almohadillas giratorias para los muslos están inclinadas para mayor comodidad
Máquina adaptable a dos ejercicios, (parte interna y externa de los muslos)
Las diferentes ubicaciones de las estriberas aseguran un ajuste adecuado de la unidad a las necesidades de cada usuario.
El tubo ovalado plano y las piezas de aleación de aluminio se combinan perfectamente lo que da como resultado una apariencia superior y una mayor durabilidad
Agarres ergonómicos antideslizantes
Peso de la torre: 202.8 lb / 92 kg</t>
  </si>
  <si>
    <t>Estructura en acero de alta resistencia
Grosor del tubo: 2,5 mm
Cojinería cómoda y de alta resistencia
Asiento ajustable a usuario
2 soportes para discos olímpicos (no incluidos)
2 soportes para barra (no incluida)
Bases antideslizantes
Los usuarios tienen fácil acceso a la barra olímpica, y el cojín del asiento ajustable y el respaldo reclinable brindan un rango de movimiento sin obstáculos con una rotación externa mínima de la articulación del hombro.
La plataforma de observación antideslizante permite a los usuarios ejecutar entrenamiento asistido.
Peso del producto: 118 kg
Dimensiones: La 155 x An 178 x Al 180 cm</t>
  </si>
  <si>
    <t>Estructura: Acero reforzado
Pintura en polvo epoxi electrostática de alta resistencia a la abrasión.
Agarres ergonómicos antideslizantes.
Cojinería resistente e indeformable con doble costura
Las placas de peso de acero puro
Poleas en nylon con rodamiento de alto tráfico.
Cable alma de acero resistente
Carenaje protector de placas.
Sistemas de palancas montadas en rodamientos blindados.
1 Torre de pesas: 80 kg
Dimensiones: La 125 cm x An 125 cm x Al 153.5 cm
Peso del producto: 396.8 lb – 180 kg
Peso máximo de usuario: 330 lb / 150 kg</t>
  </si>
  <si>
    <t xml:space="preserve"> La barra está equipada con un rodillo denso para las caderas
y se mueve suavemente a lo largo de las guías, y el marco en
el que se fija el cuello se mueve a lo largo de las guías
horizontales debido a los rodillos, por lo que se logra un gran
rango de movimiento
• Estructura en acero de alta resistencia de calibre 3.5 mm.
• Pintura electrostática con textura muy resistente a la abrasión.
• Bases y agarres reforzados.
• Resistente y confortable.
Peso del equipo: 152kg
Dimensiones: LA 177 x AL 121 x AN 96 cm
Soporte para discos: 2 uso – 4 deposito</t>
  </si>
  <si>
    <t>Dimensiones:  La 135cm x An 81cm x Al 114cm
Peso del equipo: 125 lbs (57 kg)
Peso máximo entrenamiento: 500 lbs (227 kg)</t>
  </si>
  <si>
    <t>Estructura en acero de alta resistencia
El tubo grande destaca la sensación de poder de impacto
Permite a los usuarios sentir la ingeniería muscular
La calidad estable, la apariencia de moda y el rendimiento ﬁable crean una experiencia suﬁciente y cómoda para los usuarios
La combinación del diseño especial de seguridad y el principio de ingeniería humana, garantizan una alta seguridad y satisfacen plenamente la demanda del usuario de desarrollar el potencial de entrenamiento con pesas en el proceso de peso libre
Cojinería cómoda, resistente e indeformable
Agarres ergonómicos antideslizantes
(Discos no incluidos)
Pintura electrostática muy resistente a la abrasión
Dimensiones: La 157 x An 129 x Al 163 cm
Peso del producto: 359.3 Lb / 163 Kg</t>
  </si>
  <si>
    <t>Estructura de acero cromado de alta resistencia, calibre 2,5 mm con protección en sus columnas
Pintura electrostática muy resistente a la abrasión
Ofrece una amplia gama de ejercicios en una sola unidad compacta, diseñado para complementar el movimiento natural del cuerpo
Equipo con un diseño compacto para trabajar en cada columna de manera independiente.
Agarres ergonómicos antideslizantes
6 soportes para discos olímpicos (discos ni incluidos)
10 niveles de descanso para barra olímpica
Dimensiones: 142 x 221 x 236 cm</t>
  </si>
  <si>
    <t>Barra cromada fabricada en acero de alta resistencia.
Textura labrada sobre el metal para un agarre antideslizante
Diámetro del mango: 28 mm
Peso total: 10 kg
Soporta 300 lb
No incluye discos</t>
  </si>
  <si>
    <t>Barra curva cromada fabricada en acero de alta resistencia
Textura labrada sobre el metal para un agarre antideslizante
Diámetro del mango: 28 mm
Soporta: 300 lb</t>
  </si>
  <si>
    <t>Disco metálico recubierto en caucho de alta resistencia para soportar el trabajo pesado
Diseño circular y compacto con 3 asas de agarre ergonómico
Posee un anillo de acero en el centro
Paga con  en hasta 6 cuotas.  Pide un cupo
PESO	
1.25 KG
2.5 KG
5 KG
10 KG
15 KG
20 KG
25 KG
 Limpiar</t>
  </si>
  <si>
    <t>Estructura metálica de alta resistencia
Agarres ergonómicos antideslizantes
5 estaciones de trabajo
2 Torres de peso recubiertas en hierro
Respaldo ajustable
Cojinería cómoda, resistente e indeformable.
Pintura electrostática muy resistente a la abrasión
Dimensiones: 302 x 218 x 210 cm
Torre de peso: 308.6 lb – 140 kg</t>
  </si>
  <si>
    <t xml:space="preserve">ELIPTICAS </t>
  </si>
  <si>
    <t>BICICLETAS ESTATICAS</t>
  </si>
  <si>
    <t>MANCUERNAS 25 K</t>
  </si>
  <si>
    <t>MANCUERNAS 30 K</t>
  </si>
  <si>
    <t>BANCO RACK DE SENTADILLA</t>
  </si>
  <si>
    <t>SOPORTE PARA DISCOS</t>
  </si>
  <si>
    <t>TABLETO BORRABLE</t>
  </si>
  <si>
    <t>Agarres Accesorios Para Máquina De Cable Polea Gimnasio Gym</t>
  </si>
  <si>
    <t>RUEDAS DE ABDOMEN</t>
  </si>
  <si>
    <t>ARCOS DE MICRO FUTBOL</t>
  </si>
  <si>
    <t>BANCO DECLINADO PARA ABDOMEN</t>
  </si>
  <si>
    <t>BAFLES</t>
  </si>
  <si>
    <t>BASCULAS</t>
  </si>
  <si>
    <t>KIT</t>
  </si>
  <si>
    <t>UNIDAD</t>
  </si>
  <si>
    <t>COLCHONETAS PARA EL EXTERIOR</t>
  </si>
  <si>
    <t>Los ajustes intuitivos permiten ajustar la bicicleta al cuerpo del usuario, al tiempo que el asiento ergonómico y los cómodos manillares multiagarre liberan la presión de los puntos de contacto y dan sensación de realizar ciclismo de ruta.
Atributos de producto: PESO PRODUCTO	56,5 kg, PESO MÁX. USUARIO	158, 75 kg, DIMENSIONES	(L. X AN. X AL) 122,4 x 56,4 x 102,8 / 48,2 x 22,2 x 40,5, COLOR DEL BASTIDOR	Negro Mate, MATERIAL DEL BASTIDOR	Acero
FACTOR Q	168 mm / 6,6, TIPO DE BIELA	Acero forjado 170 mm / 6,7, TIPO DE PEDAL	SPD de doble cara y con punteras, PLACAS DE PROTECCIÓN	Si
PATAS NIVELADORAS	4, RUEDAS DE TRANSPORTE	2, CONSOLA	LCD con retroiluminación, ALIMENTADA MEDIANTE GENERADOR	Si, GUIA DE INTENSIDAD DEL ENTRENAMIENTO	No, COMPATIBLE CON ANT+/BLUETOOTH	Si, SISTEMA DE RESISTENCIA	Magnético, AJUSTES DE SILLÍN	Vertical y Horizontal, FRECUENCIA CARDIACA TELEMÉTRICA	Si, CON CONEXIÓN WIFI	No</t>
  </si>
  <si>
    <t>BANDAS DE PODER</t>
  </si>
  <si>
    <t>Set Combo Empuñaduras Agarres Gym Accesorios Polea
1 x Barra T XXL, 1 x Barra T XL, 1 x Barra T L, 1 x Barra V Neutral, 1 x Barra V Inverso, 5 x Mosquetones
CARACTERÍSTICAS
• Versatilidad de Entrenamiento: Este conjunto de accesorios ajustables LAT ofrece una amplia variedad de opciones de entrenamiento en un solo producto, lo que lo convierte en una solución versátil para ejercicios de fuerza y acondicionamiento físico en casa.
• Manija de Fitness y Agarre de Máquina de Remo. 
• Entrenamiento de Tríceps y Prensa Hacia Abajo.
• Barra Giratoria.
• Polea de Gimnasio en Casa. 
• Ajustable y Personalizable.
• Entrenamiento de Fuerza de Espalda.
• Construcción Duradera y de Calidad.</t>
  </si>
  <si>
    <t>Dimensiones: Ancho 13 mm
Especificaciones: Alcance 50 m, Tipo de trabajo Recomendaciones
Se recomienda leer instrucciones de uso y utilizar elementos de protecm3ión personal. Largo 50 m
Garantía Producto: 12 meses</t>
  </si>
  <si>
    <t>LIENZA DE 50 METROS</t>
  </si>
  <si>
    <t>MANCUERNAS 1 K</t>
  </si>
  <si>
    <t>MANCUERNAS 2 K</t>
  </si>
  <si>
    <t>MANCUERNAS 3 K</t>
  </si>
  <si>
    <t>MANCUERNAS 4 K</t>
  </si>
  <si>
    <t>MANCUERNAS 5 K</t>
  </si>
  <si>
    <t>MANCUERNAS 6 K</t>
  </si>
  <si>
    <t>MANCUERNAS 8 K</t>
  </si>
  <si>
    <t>MANCUERNAS 10 K</t>
  </si>
  <si>
    <t>MANCUERNAS 15 K</t>
  </si>
  <si>
    <t>Descripción
Las Mancuernas Hexagonales en Neopreno Sportfitness con pesos diseñados para mejorar tus entrenamientos. Están fabricados con materiales de alta calidad que ofrecen un agarre seguro y cómodo, lo que permite un mejor control durante el entrenamiento. Además, su forma hexagonal única permite que las mancuernas no rueden y se mantengan en su lugar, lo que aumenta la seguridad durante el uso. Con una amplia variedad de pesos disponibles, estas mancuernas te permiten adaptar el nivel de intensidad de tu entrenamiento según tus necesidades y objetivos personales.
Material en hierro y neopreno inyectado
Se vende por unidad
Mancuernas hexagonales en neopreno
Uso: domestico e institucional
1LB: 71662
2LB: 71663
3LB: 71664
4LB: 71665
5LB: 71666
6LB: 71667
8LB: 71668
10LB: 71669
15LB: 71671</t>
  </si>
  <si>
    <t xml:space="preserve">Bandas de asistencia para dominadas, banda de resistencia elástica, banda de movilidad, bandas de levantamiento de potencia, perfectas para estiramiento corporal, levantamiento de Material Caucho natural, Color	Set de 5, Deporte	Ejercicio Y Fitness/Estiramiento Componentes incluidos Bolsa de almacenamiento portátil
•Calidad prémium - Las bandas de resistencia están diseñadas para durar, se pueden estirar repetidamente año tras año y están hechas de látex natural que es amigable con el medio ambiente. •	Adecuado para cualquier nivel de entrenamiento - Cada banda de ejercicio ofrece un nivel diferente de resistencia, tanto para entrenamiento de pull up, como para añadir resistencia al press de banca, sentadillas y levantamientos olímpicos. •	Desarrolla fuerza y mejora la movilidad - El entrenamiento con bandas de resistencia, •	Elige tu banda adecuada - Según la tabla de tensión 
</t>
  </si>
  <si>
    <t xml:space="preserve">• Estructura en acero de alta resistencia. • Estación de dominadas integrada. • Estándar: 10 portaplacas. • Pesos no incluídos. • Se puede reconfigurar rápidamente sin ayuda de herramientas y con múltiples posiciones de agarre, permite realizar todos los movimientos: • Press de banca inclinado • Jalones en rack • Encogimientos de hombros • Sentadillas • Peso muerto • Remo inclinado </t>
  </si>
  <si>
    <t>SERIE V PRENSA VERTICAL EVO PRO BR</t>
  </si>
  <si>
    <t>Estructura metálica de alta resistencia.
Pintura electrostática muy resistente a la abrasión
Funciona con discos olímpicos (discos no incluidos)
Diseño del espaldar optimizado ergonómicamente proporciona un posicionamiento y apoyo precisos.
Tubo vertical de acero inoxidable
Agarres ergonómicos antideslizantes.
Bases reforzadas y antideslizantes
Dimensiones: 167 x 128 x 186 cm
Peso del producto: 330 lb – 150 kg</t>
  </si>
  <si>
    <t>Fabricado en acero de alta resistencia con estructura en forma de A para dar mayor estabilidad, con soportes diseñados para sostener las mancuernas en su lugar de manera segura y organizada.
Capacidad: 10 pares de mancuernas de diferente peso. (de 1 a 10 Kg)</t>
  </si>
  <si>
    <t>RACK MANCUERNA</t>
  </si>
  <si>
    <t>Estructura en hierro.
Pintura electrostática.
Bases en caucho antideslizante.
9 soportes para discos.</t>
  </si>
  <si>
    <r>
      <t>Tablero borrable</t>
    </r>
    <r>
      <rPr>
        <sz val="11"/>
        <color rgb="FF353535"/>
        <rFont val="Arial"/>
        <family val="2"/>
      </rPr>
      <t xml:space="preserve"> • Marco de madera MDF • Tamaño lámina: 80 x 120 cm • No incluye borrador ni repisa • Lámina de formica blanca cuadriculada • Ideal para salas de conferencias en la oficina o el hogar Medidas del producto: 80 cm x 120 cm x 1 cm</t>
    </r>
  </si>
  <si>
    <t>Con la rueda se trabaja sobre todo los abdominales transversales (músculo abdominal más profundo que se envuelve alrededor de los lados y la columna vertebral) y los oblicuos internos y externos.  Además de desarrollar fuerza y músculo en el núcleo del cuerpo, la rueda abdominal posee otras ventajas.</t>
  </si>
  <si>
    <t>Colchoneta para Gimnasia, Ejercicio, Pilates, Yoga, jardines, empresas, ideal para realizar ejercicios en casa o para llevar a cualquier parte
Colchoneta ideal para Pilates , Yoga, Abdominales, Dorsales,
incluye cierre o cremallera para fácil lavado, se recomienda lavar a mano no lavar en lavadora
-Medidas: 1000x480x20 mm
-Material de relleno: Cassata de alta densidad y durabilidad
-Material del forro: forro sintético 100% impermeable, puntas de cuerina antideslizante.
Somos distribuidores autorizados de la marca.</t>
  </si>
  <si>
    <t>ARCO FÚTBOL (BANQUITAS) METÁLICO MALLA METÁLICA PAR</t>
  </si>
  <si>
    <t>PARES</t>
  </si>
  <si>
    <t>Características:
Arco de banquitas.
2 porterías de metal..
Medidas: 70cm, 100cm, 57cm.
Malla metálica.
Tubería metálica.</t>
  </si>
  <si>
    <t>Locker Metálico 12 Puestos</t>
  </si>
  <si>
    <t>Locker metálico de 12 puestos, cubierto en pintura electrostática. Manijas y patas en polipropileno. Ideal para universidades, colegios, oficinas y gimnasios de gran afluencia.Material: Lámina Cold Rolled de calibre 24 Acabados: Pintura electrostática termofijada, división zapatera, manija en polipropileno, ranuras de ventilación, cierre metálico para candados. dimenciones Alto: 200 centímetros. Ancho: 93 centímetros. Fondo: 30 centímetros.</t>
  </si>
  <si>
    <t>Cancha múltiple movible</t>
  </si>
  <si>
    <t>ego de arcos para microfútbol, elaborados en tubería agua negra de primera calidad, diámetro interior de 2½” de medida 300 x1 00 x 200 h cms, movible o fija.</t>
  </si>
  <si>
    <t>Silla de Escritorio Ergonómica Ejecutiva Giratoria Reposabrazos acolchado Negra</t>
  </si>
  <si>
    <t>Alto: 121.5 cm, Ancho 65 cm, Especificaciones : Modelo BT-9805A Peso máximo soportado 150 kg Material Cuero sintetico Material del tapiz Cuero sintético Términos Garantía 1 año País de Origen China Material de la estructura Dificultad de armado Baja Garantía Producto 3 años Cuenta con ruedas Si Peso 16 kg Cuenta con altura regulable Si Cuenta con apoyabrazos Si Profundidad 73 cm Características Posee un respaldo alto y altura regulable Número de personas 1 Estilo deco Ejecutivo Urbano Tipo de silla de escritorio
Ejecutiva Tipo Sillas de escritorio Color Negro .</t>
  </si>
  <si>
    <t>Adipometro Digital + Antropómetro Vitruvian</t>
  </si>
  <si>
    <t>Descripción
Somos EQUIMEDIC Y FISIOTERAPIA
KIT ADIPÓMETRO DIGITAL + CINTA MÉTRICA RETRÁCTIL
Precio: $114.990
Este kit es ideal para realizar mediciones precisas del porcentaje de grasa corporal y circunferencias corporales, facilitando el seguimiento de la composición corporal.
¿Qué incluye este kit?
Adipómetro digital - Medidor de grasa corporal:
Instrumento de alta precisión para medir pliegues cutáneos y calcular el porcentaje de grasa corporal.
Pantalla LCD de fácil lectura.
Material: plástico ABS ligero y resistente.
Conversión automática entre milímetros y pulgadas.
Rango de medición: 0 ~ 50 mm (0 ~ 2").
Resolución: 0.1 mm.
Alimentación: batería CR2032 (incluida).
Diseño ergonómico y fácil de usar.
Cinta métrica retráctil para medidas corporales:
Ideal para medir brazos, muslos, cintura, caderas y más.
Diseño retráctil para mayor comodidad.
Material resistente para una larga duración.
Medidas en milímetros para mayor precisión.
Botón retráctil para facilitar el uso.
Beneficios del kit:
Medición precisa del porcentaje de grasa corporal.
Diseño compacto y portátil.
Ideal para entrenadores, nutricionistas y profesionales de la salud.
Fácil uso para monitorear el progreso en pérdida de grasa o ganancia muscular.
Nota:
El medidor de la cinta métrica comienza en 5 mm, que corresponde a la estructura de la cinta.
Las imágenes son de referencia, el color o diseño pueden variar según disponibilidad.
Envíos a nivel nacional
3. Antropómetro Vitruvian o Vernier - Medidor de diámetros óseos
Diseñado para medir diámetros óseos y otros parámetros antropométricos.
Material: aluminio resistente y ligero.
Alta precisión en la medición de diámetros biacromial, bicrestal, bitrocantéreo y otros.
Escala en milímetros para mayor exactitud.
Fácil de manejar, ideal para estudios antropométricos en nutrición y deporte.
Uso recomendado para profesionales de la salud, entrenadores y fisioterapeutas.
Beneficios del kit:
Medición precisa del porcentaje de grasa corporal y diámetros óseos.
Diseño compacto y portátil.
Ideal para entrenadores, nutricionistas y profesionales de la salud.
Fácil uso para monitorear el progreso en pérdida de grasa o ganancia muscular.</t>
  </si>
  <si>
    <t>Peso del equipo: 40 KG
Peso Máximo del usuario: 150 Kg
Dimensiones: La 166 x An 76 x Al 90 – 110 (ajustable) cm
Carga Máxima peso: 250 KG</t>
  </si>
  <si>
    <t>COMBO ESPECIAL! Partybox 710 + PartyBox Wireless Mic, Altavoz para fiestas con un potente sonido de 800 W RMS, luces incorporadas y diseño a prueba de salpicaduras. Dos micrófonos inalámbricos digitales diseñados para conectarse con los altavoces JBL PartyBox ¡COMBO ESPECIAL! Partybox 710 + PartyBox Wireless Mic
¡Desata el poder de la fiesta con este combo increíble! La JBL Partybox 710 lleva tu experiencia musical a nuevas alturas con sus impresionantes 800W de potencia, ofreciendo un sonido nítido y bajos profundos que harán vibrar cualquier evento. Sus luces LED dinámicas, que se sincronizan con la música, crean un espectáculo visual inolvidable. Además, su diseño resistente al agua (IPX4) garantiza que la fiesta pueda continuar en cualquier lugar, ya sea en interiores o al aire libre. Con ruedas integradas y un asa telescópica, la portabilidad nunca ha sido tan sencilla. Complementando esta bestia de sonido, el micrófono inalámbrico te permite tomar el control del escenario, ya sea para karaoke, discursos o animar la fiesta sin las limitaciones de los cables. Este combo es la opción definitiva para aquellos que buscan llevar la diversión y la calidad de sonido a otro nivel. ¡No dejes pasar la oportunidad de ser el alma de la fiesta con el mejor equipo de JBL!</t>
  </si>
  <si>
    <t xml:space="preserve">Características del producto, Tipo de balanza: Digital Con medidor de IMC: Sí, Con apagado automático: No Color: Gris Marca: Omron Altura: 5.5 cm Con medidor de grasa corporal: Sí Cantidad de memorias programables: 4 Con sincronización de app: No Con Bluetooth: No Ancho: 30.3 cm  Características generales Marca Omron Línea Balanza control Modelo HBF-514C Color Gris Características de la estructura Materiales de la plataforma Plastico y Metal Con plataforma antideslizante No Funciones Con medidor de grasa corporal Sí Con indicador de sobrepeso  Sí Con medidor de altura No Cantidad de memorias programables 4 Con alarma recordatoria No Con función tara No Con medidor de IMC Sí Características adicionales Medidor de índice de masa corporal, Medidor de grasa corporal, Medidor de grasa visceral, Medidor de músculo esquelético, Medidor de edad corporal, Medidor tetrapolar (manos y pies), Medidor de metabolismo basal Con apagado automático No Con indicador de batería baja Sí Otros Incluye pilas Sí Incluye batería Sí Especificaciones Tipo de báscula Digital Capacidad máxima de peso 150 kg Es pediátrica No Tipos de alimentación Pila Uso recomendado Médico Con pantalla digital Sí Peso mínimo 40 kg Unidades de pesaje kg  </t>
  </si>
  <si>
    <t>Caja De Evaluación De Flexibilidad Del Tronco Sit N' Reach C</t>
  </si>
  <si>
    <t>Mancuerna Hexagonal De 25 Kg Encauchetada Color Negra</t>
  </si>
  <si>
    <t>Mancuerna Hexagonal De 30 Kg Encauchetada Color Negra</t>
  </si>
  <si>
    <t xml:space="preserve">Estructura metálica de alta resistencia
Pintura electrostática resistente a la abrasión
Agarres ergonómicos antideslizantes
Cojinería cómoda, resistente e indeformable
Utiliza un diseño propenso para mejorar la experiencia de facilidad de uso.
Las coderas y las empuñaduras ensanchadas ayudan a los usuarios a estabilizar mejor el torso
Las almohadillas de los tobillos se pueden ajustar de acuerdo con las diferentes longitudes de las piernas y garantizan una resistencia estable y óptima.
Dimensiones: La 165 x An 98 x Al 149 cm
Peso: 496 lb / 225 kg
Pila de peso:
Estándar: 209.4 lb / 95 kg
Pesado: 308.6 / 140 kg
</t>
  </si>
  <si>
    <t xml:space="preserve">Motor de 4.25 HP
Velocidad máxima: 22 Km/h.
Pantalla de 22” full color
Indicador de calorías, distancia, tiempo, velocidad y pulso
Inclinación: 15 niveles digitales
Declinación: 3 niveles digitales
Compatible con entrenamiento iFit®
Frecuencia cardiaca al contacto con manillar
Sistema de absorción de impacto
Banda prelubricada de 55 cm x 152 cm
Dimensiones: La 205 cm x An 100 cm x Al 165 cm
Peso máximo de usuario: 180 Kg
</t>
  </si>
  <si>
    <t xml:space="preserve">Barra recta cromada fabricada en acero de alta resistencia
Textura labrada sobre el metal para un agarre antideslizante
No incluye discos
</t>
  </si>
  <si>
    <t xml:space="preserve">Descripción
Estructura múltiple para (micro – baloncesto)
Elaborada en tubería agua negra de primera calidad
Diámetro interior de las porterías de 2½ pulgadas, el resto de la estructura de 1½ pulgadas
Tableros en acrílico de 10mm. Color cristal de medidas 1.20 x 1.80 mts. Debidamente demarcados en color blanco con aros y malla de baloncesto.
</t>
  </si>
  <si>
    <t>IMÁGENES DE REFERENCIA</t>
  </si>
  <si>
    <t>Eliptica comercial RE700 impulse es un equipo de cardio alto rendimiento diseñado para soporta el uso intensivo en gimnasios y centros de entrenamiento profesional. 
Caracteristicas Principales de laEliptica RE700
Resistencia Magnetica Ajustable: Permite personalizar la intencidad del entrenamiento.
Diseño Ergonomico: Asegura una postura natural y comoda durante el ejercicio.
Mivimientos suaves y silenciosos: Ideal para entrenamientos prolongados.
Consola Multifuncional: Muestra Metricas clave como tiempo, distancia y calorias.
Estructura Robusta: Diseñado para soportar el uso profesional e intensivo.
Beneficios de la eliptica Comercial RE700 Impulse
Entrenamiento de bajo impacto: Protege las articulaciones mientras mejora la resistencia cardiovascular.
Adaptacion para todos los niveles: Resistencia ajustable para principiantes y atletas avanzados.
Seguimiento del proceso: Consola que proporciona informacion en tiempo real.
Durabilidad profesional: Construida para resistir el uso intensivo en en gimnasio.</t>
  </si>
  <si>
    <t>Claro, te detallo las características del producto: *Dimensiones del producto:* - Largo: 53.34 cm (21 pulgadas) - Ancho: 33.02 cm (13 pulgadas) - Alto: 30.48 cm (12 pulgadas) - Peso: 4.5 kg (9.92 libras) *Material:* - La caja está fabricada con materiales plásticos duraderos y ligeros, lo que facilita su transporte y almacenamiento. *Características adicionales:* - *Escala ajustable:* Permite medir la flexibilidad en personas con diferentes longitudes de brazos y piernas sin necesidad de herramientas. - *Escala de fácil lectura:* La caja incluye escalas para medir la flexibilidad en pulgadas y centímetros, cumpliendo con los estándares de programas de fitness como Cooper Institute/YMCA y AAHPERD. -</t>
  </si>
  <si>
    <t>VALOR UNITARIO SIN IVA</t>
  </si>
  <si>
    <t>VALOR IVA</t>
  </si>
  <si>
    <t>VALOR UNITARIO CON IVA</t>
  </si>
  <si>
    <t>VALOR TOTAL CON CANTIDADES</t>
  </si>
  <si>
    <t xml:space="preserve">FORMATO DE COTIZACIÓN </t>
  </si>
  <si>
    <t>5_390 Compra de mobiliario, enseres y equipos para el gimnasio del complejo central del SENA</t>
  </si>
  <si>
    <t>CONSULTA EN PAGINAS ESPECIALIZADAS</t>
  </si>
  <si>
    <t>LINK</t>
  </si>
  <si>
    <t>https://evolutionfitness.co/producto/multigimnasio-xrs-50/?srsltid=AfmBOooy9M_noa6v08M7YWmAiC7slBrx6z5A0NAcKr7qlblSU6L2Nd5n</t>
  </si>
  <si>
    <t>https://evolutionfitness.co/producto/dual-abductor-aductor-predator/?srsltid=AfmBOorYdyTvgE3aYcRhQj_R8Puvifovoxlp__v4o1zXJcCnwdmOIWV2</t>
  </si>
  <si>
    <t>https://evolutionfitness.co/producto/banco-olimpico-de-hombro-s18/?srsltid=AfmBOooG-2f8lN0hXhgHBwps9BTYw99alxpXvZZD2DPXEUFg9g-OKtjD</t>
  </si>
  <si>
    <t>https://evolutionfitness.co/producto/biceps-triceps-dual/?srsltid=AfmBOorbOhQ5h52EoLnSa4LIH96P_VXvHs2HkoKYfjTRbPg9Uq98F7ni</t>
  </si>
  <si>
    <t>https://fittech.co/producto/elevacion-pelvica-3d-gris-serie-600/?srsltid=AfmBOopbz38j2Ts5cx-LtWKpbCDXZiekr5nAH3tOeVGJU1hwIDM0dYk2</t>
  </si>
  <si>
    <t>https://sportfitness.co/products/banco-multiposicion-profesional?srsltid=AfmBOopESq95GlhqrBmlT8P3gceRxGSuOQpqLynucn6yzYNgOOp6Acce</t>
  </si>
  <si>
    <t>https://evolutionfitness.co/producto/flexion-de-pierna-acostado-alien/?srsltid=AfmBOopU9X0XYLiTCVnseT-8PF0l5rodnuxlGUgYxIZlO1BC2dGg_n6V</t>
  </si>
  <si>
    <t>https://evolutionfitness.co/producto/hammer-remo-bajo-s18/?srsltid=AfmBOorCtoAjk6p5pBoAJX4NCpnCKG9BKovpFZ64Bl_YP5ftjy4mhdkl</t>
  </si>
  <si>
    <t>https://evolutionfitness.co/producto/smith-s18/?srsltid=AfmBOorIn0ukLnwpPjDHVjrjI4FV6HxfXnAzozvHT0XOzAe762Yp_Gf9</t>
  </si>
  <si>
    <t>https://evolutionfitness.co/producto/trotadora-commercial-2950/?srsltid=AfmBOooWWY4UXZdEWj9hsx1YdsdKgapm-42z95EIQT5kGjaDrBV8x6bQ</t>
  </si>
  <si>
    <t>https://evolutionfitness.co/producto/barra-olimpica-hexagonal-evo/?srsltid=AfmBOoq1dZlNBr_VKXt9qopfg3Ck9QdZ2akkGvkvUR1N-tU9gOcUYBb_</t>
  </si>
  <si>
    <t>https://evolutionfitness.co/producto/barra-romana-olimpica-evo/?srsltid=AfmBOor3-iZRiw90usH0yBO0VZnu56FrJjHrWiWSM88awvng9-0suAcM</t>
  </si>
  <si>
    <t>https://evolutionfitness.co/producto/barra-z-evo-2/?srsltid=AfmBOopiVmeU4_9-Tyi-jS59eprboxInQZkB-625D_XJL6v1teOVGmqW</t>
  </si>
  <si>
    <t>https://evolutionfitness.co/producto/multifuerza-2-torres-5-estaciones/</t>
  </si>
  <si>
    <t>https://evolutionfitness.co/producto/disco-olimpico-encauchetado-evolution/?srsltid=AfmBOoo6DYze24DRoLmARJPI_Ss9PoDAn-jR0MERGIy3nqCGGoVZyZ79</t>
  </si>
  <si>
    <t>https://evolutionfitness.co/producto/eliptica-aspire/</t>
  </si>
  <si>
    <t>https://evolutionfitness.co/producto/icg-ic7/</t>
  </si>
  <si>
    <t>https://evolutionfitness.co/producto/banda-de-poder/?srsltid=AfmBOooA6kHETCVevO6VXhU4qGbg0Za3lYsFKcohGY-rXJOLaLli5uOU</t>
  </si>
  <si>
    <t>https://evolutionfitness.co/producto/mancuerna-de-vinilo/</t>
  </si>
  <si>
    <t>https://articulo.mercadolibre.com.co/MCO-652026496-mancuernas-8-kg-par-total-16-kg-_JM</t>
  </si>
  <si>
    <t>https://www.decathlon.com.co/p/328364-94394-mancuerna-hexagonal-de-10-kg-corength-negro.html</t>
  </si>
  <si>
    <t>https://articulo.mercadolibre.com.co/MCO-1410280797-mancuernas-hexagonales-encauchetadas-25-kg-sportfitness-set-_JM?searchVariation=182360023437#is_advertising=true&amp;searchVariation=182360023437&amp;backend_model=search-backend&amp;position=1&amp;search_layout=grid&amp;type=pad&amp;tracking_id=97162282-8948-45da-8a54-534b94a98601&amp;is_advertising=true&amp;ad_domain=VQCATCORE_LST&amp;ad_position=1&amp;ad_click_id=M2RkMGMzYzEtMDU4YS00YTU1LWI2ZjUtN2I2MDQ2YWJjODI5</t>
  </si>
  <si>
    <t>https://www.mercadolibre.com.co/mancuerna-hexagonal-encauchetada-pesa-k6-30lbs-14kg-color-negro/p/MCO29263906#polycard_client=search-nordic&amp;searchVariation=MCO29263906&amp;position=9&amp;search_layout=grid&amp;type=product&amp;tracking_id=f555c025-2d4f-4c0e-8dc2-eae844d3dd19&amp;wid=MCO1374299607&amp;sid=search</t>
  </si>
  <si>
    <t>https://evolutionfitness.co/producto/rack-de-sentadilla-evo-pro-br-squat-rack/?srsltid=AfmBOooS8Jd_TKer5MfI0ibQAUgVAJ7alWfUVtnYVS1E4CLB5GHAcSEe</t>
  </si>
  <si>
    <t>https://evolutionfitness.co/producto/rack-de-mancuernas-cromadas-10-pares/</t>
  </si>
  <si>
    <t>https://evolutionfitness.co/producto/rack-para-discos-olimpicos-evo/?srsltid=AfmBOor3YF0a_dKnszxHFBPX9C2qRij2z0X0UFwsHV349KTrieG4IZMx</t>
  </si>
  <si>
    <t>https://www.falabella.com.co/falabella-co/product/126237372/Agarres-Accesorios-Para-Maquina-Cable-Polea-Gimnasio-Pbold/126237374</t>
  </si>
  <si>
    <t>https://evolutionfitness.co/producto/rueda-abdominal-plus/?srsltid=AfmBOooE99UVEYVGRmnEni5dMr2SC_glpgTRiXQgXIpxu9hGoJyyf4sH</t>
  </si>
  <si>
    <t>https://evolutionfitness.co/producto/colchoneta-profesional-unike/?srsltid=AfmBOooKU4W8CGiDI4BZk22vWFo43R-uEZ_bOsNkUJ88tHCouXXSzHtt</t>
  </si>
  <si>
    <t>https://evolutionfitness.co/producto/sportfitness-071247-banca-abdomen-inclinable-sm-d1037/</t>
  </si>
  <si>
    <t>https://www.mercadolibre.com.co/bascula-digital-omron-balanza-control-hbf-514c-gris-hasta-150-kg/p/MCO7978594</t>
  </si>
  <si>
    <t>https://articulo.mercadolibre.com.co/MCO-447307731-linea-de-base-12-1086-sit-n-reach-caja-de-flexibilidad-de-_JM</t>
  </si>
  <si>
    <t>https://www.homecenter.com.co/homecenter-co/product/54789/flexometro-50-metros-1-2-pulgada-264g5ha/54789/</t>
  </si>
  <si>
    <t>https://articulo.mercadolibre.com.co/MCO-989099625-adipometro-digital-antropometro-vitruvian-_JM</t>
  </si>
  <si>
    <t>https://evolutionfitness.co/producto/serie-v-prensa-vertical-evo-pro-br-90-degree-leg-press/?srsltid=AfmBOopSSZn2Rdhrs7gqScQlHKgKdxjnBQB0kfrLgg1A0ssUgmSLSdtx</t>
  </si>
  <si>
    <t>https://www.panamericana.com.co/tablero-borrable-con-cuadricula-marco-de-madera-43019/p</t>
  </si>
  <si>
    <t>https://industriascruz.co/producto/locker-metalico-12-puestos?srsltid=AfmBOoqu4DJr0uWkfGmwQZ7TQ0rnURdNJMn0xDxPqJHoCxEa903qA5sv</t>
  </si>
  <si>
    <t>https://www.homecenter.com.co/homecenter-co/product/202982/silla-escritorio-con-brazos-y-respaldo-alto-negra/202982/</t>
  </si>
  <si>
    <t>https://www.mercadolibre.com.co/jbl-partybox-710-altavoz-de-fiesta-con-sonido-potente-luc-color-cam/p/MCO29528086?pdp_filters=item_id%3AMCO1512813931&amp;from=gshop&amp;matt_tool=26922515&amp;matt_word=&amp;matt_source=google&amp;matt_campaign_id=22126928630&amp;matt_ad_group_id=171342954217&amp;matt_match_type=&amp;matt_network=g&amp;matt_device=c&amp;matt_creative=729836846566&amp;matt_keyword=&amp;matt_ad_position=&amp;matt_ad_type=pla&amp;matt_merchant_id=735127761&amp;matt_product_id=MCO29528086-product&amp;matt_product_partition_id=2390174174091&amp;matt_target_id=aud-1997652652940:pla-2390174174091&amp;cq_src=google_ads&amp;cq_cmp=22126928630&amp;cq_net=g&amp;cq_plt=gp&amp;cq_med=pla&amp;gad_source=1&amp;gad_campaignid=22126928630&amp;gbraid=0AAAAAD1Dcoxy2-GocSCywyGcSDuDRLJt2&amp;gclid=CjwKCAjw7fzDBhA7EiwAOqJkhwlsFshFi1Gh6CcRnUEMlmiz1Cys6hBZ5fpn5msV_xe0l3vlWAAISRoCdl8QAvD_BwE</t>
  </si>
  <si>
    <t>https://surtiacrylicos.com/producto/arcos-de-futbol/</t>
  </si>
  <si>
    <t>VALORES</t>
  </si>
  <si>
    <t>JAIME</t>
  </si>
  <si>
    <t>VALOR TECHO</t>
  </si>
  <si>
    <t>VALOR UNITARIO SIN IVA TECHO</t>
  </si>
  <si>
    <t>VALOR IVA TECHO</t>
  </si>
  <si>
    <t>VALOR UNITARIO CON IVA TECHO</t>
  </si>
  <si>
    <t>VALOR TOTAL CON CANTIDADES TECHO</t>
  </si>
  <si>
    <t>VALOR OFERTADO UNITARIO SIN IVA</t>
  </si>
  <si>
    <t>VALOR OFERTADO IVA</t>
  </si>
  <si>
    <t>VALOR UNITARIO OFERTADO CON IVA</t>
  </si>
  <si>
    <t>VALOR TOTAL OFERTADO CON CANTIDADES</t>
  </si>
  <si>
    <t xml:space="preserve">SOLICITUD DE COTIZACION </t>
  </si>
  <si>
    <t>KOBLE SOLUCIONES SAS</t>
  </si>
  <si>
    <t>INVERSIONES Y SERVICIOS INTEGRALES AEPCO SAS</t>
  </si>
  <si>
    <t>GRUPO ARISTIZABAL DUQUE</t>
  </si>
  <si>
    <t>PROMEDIO</t>
  </si>
  <si>
    <t>VALOR OFERTADO UNITARIO CON IVA</t>
  </si>
  <si>
    <t>CANT.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</si>
</sst>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8" formatCode="&quot;$&quot;\ #,##0.00;[Red]\-&quot;$&quot;\ #,##0.00"/>
    <numFmt numFmtId="42" formatCode="_-&quot;$&quot;\ * #,##0_-;\-&quot;$&quot;\ * #,##0_-;_-&quot;$&quot;\ * &quot;-&quot;_-;_-@_-"/>
    <numFmt numFmtId="44" formatCode="_-&quot;$&quot;\ * #,##0.00_-;\-&quot;$&quot;\ * #,##0.00_-;_-&quot;$&quot;\ * &quot;-&quot;??_-;_-@_-"/>
  </numFmts>
  <fonts count="27" x14ac:knownFonts="1">
    <font>
      <sz val="11"/>
      <color theme="1"/>
      <name val="Calibri"/>
      <family val="2"/>
      <scheme val="minor"/>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2"/>
      <color theme="0"/>
      <name val="Calibri"/>
      <family val="2"/>
      <scheme val="minor"/>
    </font>
    <font>
      <sz val="12"/>
      <name val="Calibri"/>
      <family val="2"/>
      <scheme val="minor"/>
    </font>
    <font>
      <sz val="12"/>
      <color theme="1"/>
      <name val="Calibri"/>
      <family val="2"/>
      <scheme val="minor"/>
    </font>
    <font>
      <sz val="11"/>
      <color theme="1"/>
      <name val="Calibri"/>
      <family val="2"/>
      <scheme val="minor"/>
    </font>
    <font>
      <sz val="10"/>
      <name val="Arial"/>
      <family val="2"/>
    </font>
    <font>
      <sz val="10"/>
      <color theme="1"/>
      <name val="Calibri"/>
      <family val="2"/>
      <scheme val="minor"/>
    </font>
    <font>
      <sz val="10"/>
      <name val="Calibri"/>
      <family val="2"/>
      <scheme val="minor"/>
    </font>
    <font>
      <b/>
      <sz val="10"/>
      <color theme="0"/>
      <name val="Calibri"/>
      <family val="2"/>
      <scheme val="minor"/>
    </font>
    <font>
      <b/>
      <sz val="10"/>
      <name val="Calibri"/>
      <family val="2"/>
      <scheme val="minor"/>
    </font>
    <font>
      <b/>
      <sz val="9"/>
      <color theme="0"/>
      <name val="Calibri"/>
      <family val="2"/>
      <scheme val="minor"/>
    </font>
    <font>
      <b/>
      <sz val="9"/>
      <name val="Calibri"/>
      <family val="2"/>
      <scheme val="minor"/>
    </font>
    <font>
      <sz val="9"/>
      <name val="Calibri"/>
      <family val="2"/>
      <scheme val="minor"/>
    </font>
    <font>
      <sz val="9"/>
      <color theme="0"/>
      <name val="Calibri"/>
      <family val="2"/>
      <scheme val="minor"/>
    </font>
    <font>
      <sz val="8"/>
      <color theme="1"/>
      <name val="Calibri"/>
      <family val="2"/>
      <scheme val="minor"/>
    </font>
    <font>
      <sz val="11"/>
      <color rgb="FF777777"/>
      <name val="Arial"/>
      <family val="2"/>
    </font>
    <font>
      <sz val="10"/>
      <color rgb="FF777777"/>
      <name val="Arial"/>
      <family val="2"/>
    </font>
    <font>
      <sz val="11"/>
      <name val="Calibri"/>
      <family val="2"/>
    </font>
    <font>
      <b/>
      <sz val="11"/>
      <color rgb="FF353535"/>
      <name val="Arial"/>
      <family val="2"/>
    </font>
    <font>
      <sz val="11"/>
      <color rgb="FF353535"/>
      <name val="Arial"/>
      <family val="2"/>
    </font>
    <font>
      <u/>
      <sz val="11"/>
      <color theme="10"/>
      <name val="Calibri"/>
      <family val="2"/>
      <scheme val="minor"/>
    </font>
    <font>
      <b/>
      <sz val="11"/>
      <name val="Calibri"/>
      <family val="2"/>
      <scheme val="minor"/>
    </font>
    <font>
      <b/>
      <sz val="14"/>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bgColor indexed="64"/>
      </patternFill>
    </fill>
    <fill>
      <patternFill patternType="solid">
        <fgColor theme="0" tint="-0.14999847407452621"/>
        <bgColor indexed="64"/>
      </patternFill>
    </fill>
    <fill>
      <patternFill patternType="solid">
        <fgColor theme="9" tint="-0.249977111117893"/>
        <bgColor indexed="64"/>
      </patternFill>
    </fill>
    <fill>
      <patternFill patternType="solid">
        <fgColor theme="1" tint="0.34998626667073579"/>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theme="0" tint="-0.249977111117893"/>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top style="thin">
        <color auto="1"/>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thin">
        <color auto="1"/>
      </left>
      <right/>
      <top/>
      <bottom style="thin">
        <color auto="1"/>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s>
  <cellStyleXfs count="6">
    <xf numFmtId="0" fontId="0" fillId="0" borderId="0"/>
    <xf numFmtId="42" fontId="8" fillId="0" borderId="0" applyFont="0" applyFill="0" applyBorder="0" applyAlignment="0" applyProtection="0"/>
    <xf numFmtId="0" fontId="9" fillId="0" borderId="0"/>
    <xf numFmtId="0" fontId="7" fillId="0" borderId="0"/>
    <xf numFmtId="44" fontId="8" fillId="0" borderId="0" applyFont="0" applyFill="0" applyBorder="0" applyAlignment="0" applyProtection="0"/>
    <xf numFmtId="0" fontId="24" fillId="0" borderId="0" applyNumberFormat="0" applyFill="0" applyBorder="0" applyAlignment="0" applyProtection="0"/>
  </cellStyleXfs>
  <cellXfs count="156">
    <xf numFmtId="0" fontId="0" fillId="0" borderId="0" xfId="0"/>
    <xf numFmtId="0" fontId="2" fillId="0" borderId="0" xfId="0" applyFont="1"/>
    <xf numFmtId="0" fontId="4" fillId="0" borderId="0" xfId="0" applyFont="1"/>
    <xf numFmtId="0" fontId="1" fillId="2" borderId="0" xfId="0" applyFont="1" applyFill="1"/>
    <xf numFmtId="0" fontId="5" fillId="2" borderId="0" xfId="0" applyFont="1" applyFill="1" applyAlignment="1">
      <alignment vertical="center"/>
    </xf>
    <xf numFmtId="0" fontId="6" fillId="2" borderId="0" xfId="0" applyFont="1" applyFill="1" applyAlignment="1">
      <alignment vertical="center"/>
    </xf>
    <xf numFmtId="0" fontId="4" fillId="2" borderId="0" xfId="0" applyFont="1" applyFill="1"/>
    <xf numFmtId="0" fontId="3" fillId="0" borderId="0" xfId="0" applyFont="1"/>
    <xf numFmtId="0" fontId="3" fillId="0" borderId="22" xfId="0" applyFont="1" applyBorder="1"/>
    <xf numFmtId="0" fontId="0" fillId="0" borderId="23" xfId="0" applyBorder="1"/>
    <xf numFmtId="0" fontId="0" fillId="0" borderId="24" xfId="0" applyBorder="1"/>
    <xf numFmtId="0" fontId="0" fillId="0" borderId="12" xfId="0" applyBorder="1"/>
    <xf numFmtId="0" fontId="0" fillId="0" borderId="13" xfId="0" applyBorder="1"/>
    <xf numFmtId="0" fontId="0" fillId="0" borderId="14" xfId="0" applyBorder="1"/>
    <xf numFmtId="0" fontId="0" fillId="0" borderId="10" xfId="0" applyBorder="1"/>
    <xf numFmtId="0" fontId="0" fillId="0" borderId="15" xfId="0" applyBorder="1"/>
    <xf numFmtId="0" fontId="0" fillId="0" borderId="9" xfId="0" applyBorder="1"/>
    <xf numFmtId="0" fontId="11" fillId="0" borderId="14" xfId="2" applyFont="1" applyBorder="1" applyAlignment="1">
      <alignment horizontal="center" vertical="center"/>
    </xf>
    <xf numFmtId="0" fontId="11" fillId="0" borderId="1" xfId="2" applyFont="1" applyBorder="1" applyAlignment="1">
      <alignment horizontal="center" vertical="center"/>
    </xf>
    <xf numFmtId="42" fontId="11" fillId="0" borderId="1" xfId="1" applyFont="1" applyFill="1" applyBorder="1" applyAlignment="1">
      <alignment horizontal="center" vertical="center"/>
    </xf>
    <xf numFmtId="0" fontId="4" fillId="0" borderId="0" xfId="0" applyFont="1" applyAlignment="1">
      <alignment horizontal="left"/>
    </xf>
    <xf numFmtId="0" fontId="0" fillId="0" borderId="0" xfId="0" applyAlignment="1">
      <alignment horizontal="left"/>
    </xf>
    <xf numFmtId="0" fontId="1" fillId="2" borderId="0" xfId="0" applyFont="1" applyFill="1" applyAlignment="1">
      <alignment horizontal="left"/>
    </xf>
    <xf numFmtId="0" fontId="14" fillId="2" borderId="1" xfId="0" applyFont="1" applyFill="1" applyBorder="1" applyAlignment="1">
      <alignment horizontal="left" vertical="center" wrapText="1"/>
    </xf>
    <xf numFmtId="0" fontId="15" fillId="2" borderId="5"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14" fillId="2" borderId="2" xfId="0" applyFont="1" applyFill="1" applyBorder="1" applyAlignment="1">
      <alignment horizontal="left" vertical="center" wrapText="1"/>
    </xf>
    <xf numFmtId="0" fontId="14" fillId="2" borderId="3" xfId="0" applyFont="1" applyFill="1" applyBorder="1" applyAlignment="1">
      <alignment horizontal="left" vertical="center" wrapText="1"/>
    </xf>
    <xf numFmtId="0" fontId="15" fillId="2" borderId="6" xfId="0" applyFont="1" applyFill="1" applyBorder="1" applyAlignment="1">
      <alignment horizontal="left" vertical="center" wrapText="1"/>
    </xf>
    <xf numFmtId="0" fontId="16" fillId="2" borderId="5" xfId="0" applyFont="1" applyFill="1" applyBorder="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7" fillId="2" borderId="4" xfId="0" applyFont="1" applyFill="1" applyBorder="1" applyAlignment="1">
      <alignment horizontal="left" vertical="center" wrapText="1"/>
    </xf>
    <xf numFmtId="0" fontId="4" fillId="2" borderId="0" xfId="0" applyFont="1" applyFill="1" applyAlignment="1">
      <alignment horizontal="left"/>
    </xf>
    <xf numFmtId="0" fontId="15" fillId="2" borderId="3" xfId="0" applyFont="1" applyFill="1" applyBorder="1" applyAlignment="1">
      <alignment horizontal="left" vertical="center" wrapText="1"/>
    </xf>
    <xf numFmtId="0" fontId="10" fillId="0" borderId="0" xfId="0" applyFont="1"/>
    <xf numFmtId="0" fontId="10" fillId="0" borderId="13" xfId="0" applyFont="1" applyBorder="1" applyAlignment="1">
      <alignment horizontal="center" vertical="center"/>
    </xf>
    <xf numFmtId="0" fontId="10" fillId="0" borderId="10" xfId="0" applyFont="1" applyBorder="1" applyAlignment="1">
      <alignment horizontal="center" vertical="center" wrapText="1"/>
    </xf>
    <xf numFmtId="0" fontId="16" fillId="0" borderId="0" xfId="0" applyFont="1"/>
    <xf numFmtId="0" fontId="15" fillId="5" borderId="1" xfId="0" applyFont="1" applyFill="1" applyBorder="1" applyAlignment="1">
      <alignment vertical="center" wrapText="1"/>
    </xf>
    <xf numFmtId="0" fontId="15" fillId="5" borderId="1" xfId="0" applyFont="1" applyFill="1" applyBorder="1" applyAlignment="1">
      <alignment horizontal="center" vertical="center" wrapText="1"/>
    </xf>
    <xf numFmtId="0" fontId="10" fillId="0" borderId="1" xfId="0" applyFont="1" applyBorder="1"/>
    <xf numFmtId="0" fontId="18" fillId="0" borderId="0" xfId="0" applyFont="1"/>
    <xf numFmtId="0" fontId="11" fillId="0" borderId="0" xfId="0" applyFont="1"/>
    <xf numFmtId="0" fontId="13" fillId="0" borderId="0" xfId="0" applyFont="1" applyAlignment="1">
      <alignment horizontal="center" vertical="center"/>
    </xf>
    <xf numFmtId="0" fontId="15" fillId="6" borderId="1" xfId="0" applyFont="1" applyFill="1" applyBorder="1" applyAlignment="1">
      <alignment horizontal="center" vertical="center" wrapText="1"/>
    </xf>
    <xf numFmtId="0" fontId="11" fillId="0" borderId="1" xfId="0" applyFont="1" applyBorder="1"/>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1" xfId="0" applyBorder="1"/>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10" fillId="0" borderId="1" xfId="0" applyFont="1" applyBorder="1" applyAlignment="1">
      <alignment horizontal="center" vertical="center" wrapText="1"/>
    </xf>
    <xf numFmtId="0" fontId="19" fillId="0" borderId="1" xfId="0" applyFont="1" applyBorder="1" applyAlignment="1">
      <alignment wrapText="1"/>
    </xf>
    <xf numFmtId="0" fontId="0" fillId="0" borderId="1" xfId="0" applyBorder="1" applyAlignment="1">
      <alignment wrapText="1"/>
    </xf>
    <xf numFmtId="44" fontId="0" fillId="0" borderId="1" xfId="4" applyFont="1" applyBorder="1" applyAlignment="1">
      <alignment horizontal="center" vertical="center"/>
    </xf>
    <xf numFmtId="6" fontId="0" fillId="0" borderId="1" xfId="4" applyNumberFormat="1" applyFont="1" applyBorder="1" applyAlignment="1">
      <alignment horizontal="center" vertical="center"/>
    </xf>
    <xf numFmtId="0" fontId="0" fillId="0" borderId="8" xfId="0" applyBorder="1" applyAlignment="1">
      <alignment vertical="center" wrapText="1"/>
    </xf>
    <xf numFmtId="8" fontId="0" fillId="0" borderId="1" xfId="4" applyNumberFormat="1" applyFont="1" applyBorder="1" applyAlignment="1">
      <alignment horizontal="center" vertical="center"/>
    </xf>
    <xf numFmtId="0" fontId="0" fillId="0" borderId="1" xfId="0" applyBorder="1" applyAlignment="1">
      <alignment vertical="center" wrapText="1"/>
    </xf>
    <xf numFmtId="0" fontId="20" fillId="0" borderId="1" xfId="0" applyFont="1" applyBorder="1" applyAlignment="1">
      <alignment horizontal="left" vertical="center" wrapText="1"/>
    </xf>
    <xf numFmtId="0" fontId="0" fillId="0" borderId="1" xfId="0" applyBorder="1" applyAlignment="1">
      <alignment horizontal="left" wrapText="1"/>
    </xf>
    <xf numFmtId="0" fontId="10" fillId="0" borderId="1" xfId="0" applyFont="1" applyBorder="1" applyAlignment="1">
      <alignment vertical="top" wrapText="1"/>
    </xf>
    <xf numFmtId="0" fontId="0" fillId="0" borderId="1" xfId="0" applyBorder="1" applyAlignment="1">
      <alignment vertical="center"/>
    </xf>
    <xf numFmtId="0" fontId="0" fillId="0" borderId="1" xfId="0" applyBorder="1" applyAlignment="1">
      <alignment vertical="top" wrapText="1"/>
    </xf>
    <xf numFmtId="0" fontId="21" fillId="0" borderId="8" xfId="0" applyFont="1" applyBorder="1" applyAlignment="1">
      <alignment horizontal="justify" vertical="top" wrapText="1"/>
    </xf>
    <xf numFmtId="0" fontId="22" fillId="0" borderId="0" xfId="0" applyFont="1" applyAlignment="1">
      <alignment vertical="top" wrapText="1"/>
    </xf>
    <xf numFmtId="0" fontId="0" fillId="0" borderId="1" xfId="0" applyBorder="1" applyAlignment="1">
      <alignment vertical="top"/>
    </xf>
    <xf numFmtId="0" fontId="3" fillId="2" borderId="1" xfId="0" applyFont="1" applyFill="1" applyBorder="1" applyAlignment="1">
      <alignment horizontal="center" vertical="center" wrapText="1"/>
    </xf>
    <xf numFmtId="0" fontId="0" fillId="0" borderId="0" xfId="0" applyAlignment="1">
      <alignment horizontal="left" vertical="top" wrapText="1"/>
    </xf>
    <xf numFmtId="0" fontId="11" fillId="3" borderId="8" xfId="2" applyFont="1" applyFill="1" applyBorder="1" applyAlignment="1">
      <alignment horizontal="center" vertical="center"/>
    </xf>
    <xf numFmtId="0" fontId="11" fillId="0" borderId="37" xfId="2" applyFont="1" applyBorder="1" applyAlignment="1">
      <alignment horizontal="center" vertical="center"/>
    </xf>
    <xf numFmtId="0" fontId="0" fillId="0" borderId="33" xfId="0" applyBorder="1"/>
    <xf numFmtId="0" fontId="3" fillId="0" borderId="33" xfId="0" applyFont="1" applyBorder="1" applyAlignment="1">
      <alignment horizontal="center" vertical="center" wrapText="1"/>
    </xf>
    <xf numFmtId="0" fontId="19" fillId="0" borderId="33" xfId="0" applyFont="1" applyBorder="1" applyAlignment="1">
      <alignment wrapText="1"/>
    </xf>
    <xf numFmtId="0" fontId="11" fillId="0" borderId="33" xfId="2" applyFont="1" applyBorder="1" applyAlignment="1">
      <alignment horizontal="center" vertical="center"/>
    </xf>
    <xf numFmtId="0" fontId="19" fillId="0" borderId="33" xfId="0" applyFont="1" applyBorder="1" applyAlignment="1">
      <alignment horizontal="center" vertical="center" wrapText="1"/>
    </xf>
    <xf numFmtId="0" fontId="11" fillId="3" borderId="38" xfId="2" applyFont="1" applyFill="1" applyBorder="1" applyAlignment="1">
      <alignment horizontal="center" vertical="center"/>
    </xf>
    <xf numFmtId="44" fontId="0" fillId="0" borderId="33" xfId="4" applyFont="1" applyBorder="1" applyAlignment="1">
      <alignment horizontal="center" vertical="center"/>
    </xf>
    <xf numFmtId="42" fontId="11" fillId="0" borderId="33" xfId="1" applyFont="1" applyFill="1" applyBorder="1" applyAlignment="1">
      <alignment horizontal="center" vertical="center"/>
    </xf>
    <xf numFmtId="0" fontId="12" fillId="4" borderId="40" xfId="2" applyFont="1" applyFill="1" applyBorder="1" applyAlignment="1">
      <alignment horizontal="center" vertical="center" wrapText="1"/>
    </xf>
    <xf numFmtId="42" fontId="4" fillId="0" borderId="0" xfId="0" applyNumberFormat="1" applyFont="1"/>
    <xf numFmtId="0" fontId="4" fillId="0" borderId="33" xfId="0" applyFont="1" applyBorder="1" applyAlignment="1">
      <alignment vertical="center" wrapText="1"/>
    </xf>
    <xf numFmtId="0" fontId="24" fillId="0" borderId="1" xfId="5"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wrapText="1"/>
    </xf>
    <xf numFmtId="0" fontId="12" fillId="4" borderId="42" xfId="2" applyFont="1" applyFill="1" applyBorder="1" applyAlignment="1">
      <alignment horizontal="center" vertical="center" wrapText="1"/>
    </xf>
    <xf numFmtId="44" fontId="4" fillId="0" borderId="1" xfId="0" applyNumberFormat="1" applyFont="1" applyBorder="1" applyAlignment="1">
      <alignment vertical="center"/>
    </xf>
    <xf numFmtId="42" fontId="4" fillId="0" borderId="1" xfId="0" applyNumberFormat="1" applyFont="1" applyBorder="1" applyAlignment="1">
      <alignment vertical="center"/>
    </xf>
    <xf numFmtId="42" fontId="11" fillId="8" borderId="33" xfId="1" applyFont="1" applyFill="1" applyBorder="1" applyAlignment="1">
      <alignment horizontal="center" vertical="center"/>
    </xf>
    <xf numFmtId="42" fontId="11" fillId="8" borderId="1" xfId="1" applyFont="1" applyFill="1" applyBorder="1" applyAlignment="1">
      <alignment horizontal="center" vertical="center"/>
    </xf>
    <xf numFmtId="42" fontId="4" fillId="8" borderId="0" xfId="0" applyNumberFormat="1" applyFont="1" applyFill="1"/>
    <xf numFmtId="42" fontId="11" fillId="9" borderId="33" xfId="1" applyFont="1" applyFill="1" applyBorder="1" applyAlignment="1">
      <alignment horizontal="center" vertical="center"/>
    </xf>
    <xf numFmtId="42" fontId="4" fillId="9" borderId="0" xfId="0" applyNumberFormat="1" applyFont="1" applyFill="1"/>
    <xf numFmtId="44" fontId="4" fillId="10" borderId="1" xfId="0" applyNumberFormat="1" applyFont="1" applyFill="1" applyBorder="1" applyAlignment="1">
      <alignment vertical="center"/>
    </xf>
    <xf numFmtId="44" fontId="4" fillId="10" borderId="0" xfId="0" applyNumberFormat="1" applyFont="1" applyFill="1"/>
    <xf numFmtId="0" fontId="13" fillId="11" borderId="1" xfId="2" applyFont="1" applyFill="1" applyBorder="1" applyAlignment="1">
      <alignment horizontal="center" vertical="center" wrapText="1"/>
    </xf>
    <xf numFmtId="6" fontId="4" fillId="0" borderId="1" xfId="0" applyNumberFormat="1" applyFont="1" applyBorder="1" applyAlignment="1">
      <alignment vertical="center"/>
    </xf>
    <xf numFmtId="44" fontId="0" fillId="0" borderId="1" xfId="4" applyFont="1" applyBorder="1" applyAlignment="1">
      <alignment vertical="center"/>
    </xf>
    <xf numFmtId="0" fontId="13" fillId="4" borderId="1" xfId="2" applyFont="1" applyFill="1" applyBorder="1" applyAlignment="1">
      <alignment horizontal="center" vertical="center" wrapText="1"/>
    </xf>
    <xf numFmtId="44" fontId="26" fillId="4" borderId="0" xfId="0" applyNumberFormat="1" applyFont="1" applyFill="1"/>
    <xf numFmtId="44" fontId="26" fillId="0" borderId="1" xfId="0" applyNumberFormat="1" applyFont="1" applyBorder="1"/>
    <xf numFmtId="0" fontId="25" fillId="11" borderId="8" xfId="0" applyFont="1" applyFill="1" applyBorder="1" applyAlignment="1">
      <alignment horizontal="center" vertical="center"/>
    </xf>
    <xf numFmtId="0" fontId="25" fillId="11" borderId="11" xfId="0" applyFont="1" applyFill="1" applyBorder="1" applyAlignment="1">
      <alignment horizontal="center" vertical="center"/>
    </xf>
    <xf numFmtId="0" fontId="25" fillId="11" borderId="5" xfId="0" applyFont="1" applyFill="1" applyBorder="1" applyAlignment="1">
      <alignment horizontal="center" vertical="center"/>
    </xf>
    <xf numFmtId="0" fontId="0" fillId="0" borderId="22" xfId="0" applyBorder="1" applyAlignment="1">
      <alignment horizontal="center" vertical="center" wrapText="1"/>
    </xf>
    <xf numFmtId="0" fontId="0" fillId="0" borderId="3" xfId="0" applyBorder="1" applyAlignment="1">
      <alignment horizontal="center" vertical="center" wrapText="1"/>
    </xf>
    <xf numFmtId="0" fontId="0" fillId="0" borderId="33" xfId="0" applyBorder="1" applyAlignment="1">
      <alignment horizontal="center" vertical="center" wrapText="1"/>
    </xf>
    <xf numFmtId="0" fontId="0" fillId="0" borderId="1" xfId="0" applyBorder="1" applyAlignment="1">
      <alignment horizontal="center" vertical="center"/>
    </xf>
    <xf numFmtId="0" fontId="0" fillId="0" borderId="8" xfId="0" applyBorder="1" applyAlignment="1">
      <alignment horizontal="center" vertical="center"/>
    </xf>
    <xf numFmtId="0" fontId="0" fillId="0" borderId="11" xfId="0" applyBorder="1" applyAlignment="1">
      <alignment horizontal="center" vertical="center"/>
    </xf>
    <xf numFmtId="0" fontId="0" fillId="0" borderId="5" xfId="0" applyBorder="1" applyAlignment="1">
      <alignment horizontal="center" vertical="center"/>
    </xf>
    <xf numFmtId="0" fontId="13" fillId="11" borderId="1" xfId="2" applyFont="1" applyFill="1" applyBorder="1" applyAlignment="1">
      <alignment horizontal="center" vertical="center" wrapText="1"/>
    </xf>
    <xf numFmtId="0" fontId="25" fillId="11" borderId="1" xfId="0" applyFont="1" applyFill="1" applyBorder="1" applyAlignment="1">
      <alignment horizontal="center" vertical="center"/>
    </xf>
    <xf numFmtId="0" fontId="25" fillId="11" borderId="8" xfId="0" applyFont="1" applyFill="1" applyBorder="1" applyAlignment="1">
      <alignment horizontal="center" vertical="center" wrapText="1"/>
    </xf>
    <xf numFmtId="0" fontId="25" fillId="11" borderId="11" xfId="0" applyFont="1" applyFill="1" applyBorder="1" applyAlignment="1">
      <alignment horizontal="center" vertical="center" wrapText="1"/>
    </xf>
    <xf numFmtId="0" fontId="25" fillId="11" borderId="5" xfId="0" applyFont="1" applyFill="1" applyBorder="1" applyAlignment="1">
      <alignment horizontal="center" vertical="center" wrapText="1"/>
    </xf>
    <xf numFmtId="0" fontId="25" fillId="4" borderId="8" xfId="0" applyFont="1" applyFill="1" applyBorder="1" applyAlignment="1">
      <alignment horizontal="center" vertical="center"/>
    </xf>
    <xf numFmtId="0" fontId="25" fillId="4" borderId="11" xfId="0" applyFont="1" applyFill="1" applyBorder="1" applyAlignment="1">
      <alignment horizontal="center" vertical="center"/>
    </xf>
    <xf numFmtId="0" fontId="0" fillId="0" borderId="12" xfId="0" applyBorder="1" applyAlignment="1">
      <alignment horizontal="center" vertical="center"/>
    </xf>
    <xf numFmtId="0" fontId="0" fillId="0" borderId="7" xfId="0" applyBorder="1" applyAlignment="1">
      <alignment horizontal="center" vertical="center"/>
    </xf>
    <xf numFmtId="0" fontId="0" fillId="0" borderId="14" xfId="0" applyBorder="1" applyAlignment="1">
      <alignment horizontal="center" vertical="center"/>
    </xf>
    <xf numFmtId="0" fontId="0" fillId="0" borderId="36"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12" fillId="4" borderId="27" xfId="2" applyFont="1" applyFill="1" applyBorder="1" applyAlignment="1">
      <alignment horizontal="center" vertical="center" wrapText="1"/>
    </xf>
    <xf numFmtId="0" fontId="12" fillId="4" borderId="39" xfId="2" applyFont="1" applyFill="1" applyBorder="1" applyAlignment="1">
      <alignment horizontal="center" vertical="center" wrapText="1"/>
    </xf>
    <xf numFmtId="0" fontId="12" fillId="4" borderId="41" xfId="2" applyFont="1" applyFill="1" applyBorder="1" applyAlignment="1">
      <alignment horizontal="center" vertical="center" wrapText="1"/>
    </xf>
    <xf numFmtId="0" fontId="12" fillId="4" borderId="42" xfId="2" applyFont="1" applyFill="1" applyBorder="1" applyAlignment="1">
      <alignment horizontal="center" vertical="center" wrapText="1"/>
    </xf>
    <xf numFmtId="0" fontId="12" fillId="4" borderId="43" xfId="2" applyFont="1" applyFill="1" applyBorder="1" applyAlignment="1">
      <alignment horizontal="center" vertical="center" wrapText="1"/>
    </xf>
    <xf numFmtId="0" fontId="12" fillId="4" borderId="44" xfId="2" applyFont="1" applyFill="1" applyBorder="1" applyAlignment="1">
      <alignment horizontal="center" vertical="center" wrapText="1"/>
    </xf>
    <xf numFmtId="0" fontId="12" fillId="4" borderId="28" xfId="2" applyFont="1" applyFill="1" applyBorder="1" applyAlignment="1">
      <alignment horizontal="center" vertical="center" wrapText="1"/>
    </xf>
    <xf numFmtId="0" fontId="12" fillId="4" borderId="40" xfId="2" applyFont="1" applyFill="1" applyBorder="1" applyAlignment="1">
      <alignment horizontal="center" vertical="center" wrapText="1"/>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12" fillId="7" borderId="16"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2" fillId="7" borderId="25" xfId="0" applyFont="1" applyFill="1" applyBorder="1" applyAlignment="1">
      <alignment horizontal="center" vertical="center" wrapText="1"/>
    </xf>
    <xf numFmtId="0" fontId="12" fillId="7" borderId="17" xfId="0" applyFont="1" applyFill="1" applyBorder="1" applyAlignment="1">
      <alignment horizontal="center" vertical="center" wrapText="1"/>
    </xf>
    <xf numFmtId="0" fontId="12" fillId="7" borderId="18" xfId="0" applyFont="1" applyFill="1" applyBorder="1" applyAlignment="1">
      <alignment horizontal="center" vertical="center" wrapText="1"/>
    </xf>
    <xf numFmtId="0" fontId="12" fillId="7" borderId="26" xfId="0" applyFont="1" applyFill="1" applyBorder="1" applyAlignment="1">
      <alignment horizontal="center" vertical="center" wrapText="1"/>
    </xf>
    <xf numFmtId="0" fontId="15" fillId="5" borderId="8" xfId="0" applyFont="1" applyFill="1" applyBorder="1" applyAlignment="1">
      <alignment horizontal="center" vertical="center" wrapText="1"/>
    </xf>
    <xf numFmtId="0" fontId="15" fillId="5" borderId="11"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21" xfId="0" applyFont="1" applyBorder="1" applyAlignment="1">
      <alignment horizontal="center" vertical="center"/>
    </xf>
  </cellXfs>
  <cellStyles count="6">
    <cellStyle name="Hipervínculo" xfId="5" builtinId="8"/>
    <cellStyle name="Moneda" xfId="4" builtinId="4"/>
    <cellStyle name="Moneda [0]" xfId="1" builtinId="7"/>
    <cellStyle name="Normal" xfId="0" builtinId="0"/>
    <cellStyle name="Normal 2" xfId="2" xr:uid="{00000000-0005-0000-0000-000002000000}"/>
    <cellStyle name="Normal 3" xfId="3" xr:uid="{00000000-0005-0000-0000-000003000000}"/>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40.png"/></Relationships>
</file>

<file path=xl/drawings/_rels/drawing2.xml.rels><?xml version="1.0" encoding="UTF-8" standalone="yes"?>
<Relationships xmlns="http://schemas.openxmlformats.org/package/2006/relationships"><Relationship Id="rId1" Type="http://schemas.openxmlformats.org/officeDocument/2006/relationships/image" Target="../media/image40.png"/></Relationships>
</file>

<file path=xl/drawings/_rels/drawing3.xml.rels><?xml version="1.0" encoding="UTF-8" standalone="yes"?>
<Relationships xmlns="http://schemas.openxmlformats.org/package/2006/relationships"><Relationship Id="rId1" Type="http://schemas.openxmlformats.org/officeDocument/2006/relationships/image" Target="../media/image40.png"/></Relationships>
</file>

<file path=xl/drawings/_rels/drawing4.xml.rels><?xml version="1.0" encoding="UTF-8" standalone="yes"?>
<Relationships xmlns="http://schemas.openxmlformats.org/package/2006/relationships"><Relationship Id="rId1" Type="http://schemas.openxmlformats.org/officeDocument/2006/relationships/image" Target="../media/image40.png"/></Relationships>
</file>

<file path=xl/drawings/drawing1.xml><?xml version="1.0" encoding="utf-8"?>
<xdr:wsDr xmlns:xdr="http://schemas.openxmlformats.org/drawingml/2006/spreadsheetDrawing" xmlns:a="http://schemas.openxmlformats.org/drawingml/2006/main">
  <xdr:twoCellAnchor editAs="oneCell">
    <xdr:from>
      <xdr:col>0</xdr:col>
      <xdr:colOff>84667</xdr:colOff>
      <xdr:row>0</xdr:row>
      <xdr:rowOff>66386</xdr:rowOff>
    </xdr:from>
    <xdr:to>
      <xdr:col>1</xdr:col>
      <xdr:colOff>236515</xdr:colOff>
      <xdr:row>1</xdr:row>
      <xdr:rowOff>215068</xdr:rowOff>
    </xdr:to>
    <xdr:pic>
      <xdr:nvPicPr>
        <xdr:cNvPr id="2" name="Imagen 1">
          <a:extLst>
            <a:ext uri="{FF2B5EF4-FFF2-40B4-BE49-F238E27FC236}">
              <a16:creationId xmlns:a16="http://schemas.microsoft.com/office/drawing/2014/main" id="{06C03B77-9110-48C7-B2D5-99C6B50BD49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84667" y="66386"/>
          <a:ext cx="704298" cy="653507"/>
        </a:xfrm>
        <a:prstGeom prst="rect">
          <a:avLst/>
        </a:prstGeom>
      </xdr:spPr>
    </xdr:pic>
    <xdr:clientData/>
  </xdr:twoCellAnchor>
  <xdr:twoCellAnchor editAs="oneCell">
    <xdr:from>
      <xdr:col>11</xdr:col>
      <xdr:colOff>0</xdr:colOff>
      <xdr:row>46</xdr:row>
      <xdr:rowOff>285749</xdr:rowOff>
    </xdr:from>
    <xdr:to>
      <xdr:col>11</xdr:col>
      <xdr:colOff>304800</xdr:colOff>
      <xdr:row>46</xdr:row>
      <xdr:rowOff>590549</xdr:rowOff>
    </xdr:to>
    <xdr:sp macro="" textlink="">
      <xdr:nvSpPr>
        <xdr:cNvPr id="3" name="AutoShape 7" descr="Caja De Evaluación De Flexibilidad Del Tronco Sit N' Reach C">
          <a:extLst>
            <a:ext uri="{FF2B5EF4-FFF2-40B4-BE49-F238E27FC236}">
              <a16:creationId xmlns:a16="http://schemas.microsoft.com/office/drawing/2014/main" id="{CF0D1BF5-637A-424C-AF95-93068D6E4592}"/>
            </a:ext>
          </a:extLst>
        </xdr:cNvPr>
        <xdr:cNvSpPr>
          <a:spLocks noChangeAspect="1" noChangeArrowheads="1"/>
        </xdr:cNvSpPr>
      </xdr:nvSpPr>
      <xdr:spPr bwMode="auto">
        <a:xfrm>
          <a:off x="15582900" y="8527732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11</xdr:col>
      <xdr:colOff>0</xdr:colOff>
      <xdr:row>47</xdr:row>
      <xdr:rowOff>285749</xdr:rowOff>
    </xdr:from>
    <xdr:ext cx="304800" cy="304800"/>
    <xdr:sp macro="" textlink="">
      <xdr:nvSpPr>
        <xdr:cNvPr id="4" name="AutoShape 7" descr="Caja De Evaluación De Flexibilidad Del Tronco Sit N' Reach C">
          <a:extLst>
            <a:ext uri="{FF2B5EF4-FFF2-40B4-BE49-F238E27FC236}">
              <a16:creationId xmlns:a16="http://schemas.microsoft.com/office/drawing/2014/main" id="{F62D3E46-F8F2-40FF-9962-4A604D0C6BCB}"/>
            </a:ext>
          </a:extLst>
        </xdr:cNvPr>
        <xdr:cNvSpPr>
          <a:spLocks noChangeAspect="1" noChangeArrowheads="1"/>
        </xdr:cNvSpPr>
      </xdr:nvSpPr>
      <xdr:spPr bwMode="auto">
        <a:xfrm>
          <a:off x="15582900" y="8652509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84667</xdr:colOff>
      <xdr:row>0</xdr:row>
      <xdr:rowOff>66386</xdr:rowOff>
    </xdr:from>
    <xdr:to>
      <xdr:col>1</xdr:col>
      <xdr:colOff>236515</xdr:colOff>
      <xdr:row>1</xdr:row>
      <xdr:rowOff>215068</xdr:rowOff>
    </xdr:to>
    <xdr:pic>
      <xdr:nvPicPr>
        <xdr:cNvPr id="2" name="Imagen 1">
          <a:extLst>
            <a:ext uri="{FF2B5EF4-FFF2-40B4-BE49-F238E27FC236}">
              <a16:creationId xmlns:a16="http://schemas.microsoft.com/office/drawing/2014/main" id="{492053F7-501D-423B-803F-CE37E7BFD30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84667" y="66386"/>
          <a:ext cx="702181" cy="656682"/>
        </a:xfrm>
        <a:prstGeom prst="rect">
          <a:avLst/>
        </a:prstGeom>
      </xdr:spPr>
    </xdr:pic>
    <xdr:clientData/>
  </xdr:twoCellAnchor>
  <xdr:twoCellAnchor editAs="oneCell">
    <xdr:from>
      <xdr:col>5</xdr:col>
      <xdr:colOff>0</xdr:colOff>
      <xdr:row>46</xdr:row>
      <xdr:rowOff>285749</xdr:rowOff>
    </xdr:from>
    <xdr:to>
      <xdr:col>5</xdr:col>
      <xdr:colOff>304800</xdr:colOff>
      <xdr:row>46</xdr:row>
      <xdr:rowOff>590549</xdr:rowOff>
    </xdr:to>
    <xdr:sp macro="" textlink="">
      <xdr:nvSpPr>
        <xdr:cNvPr id="5" name="AutoShape 7" descr="Caja De Evaluación De Flexibilidad Del Tronco Sit N' Reach C">
          <a:extLst>
            <a:ext uri="{FF2B5EF4-FFF2-40B4-BE49-F238E27FC236}">
              <a16:creationId xmlns:a16="http://schemas.microsoft.com/office/drawing/2014/main" id="{F9A9D28D-0F41-42E2-AAA9-AF80B49F903D}"/>
            </a:ext>
          </a:extLst>
        </xdr:cNvPr>
        <xdr:cNvSpPr>
          <a:spLocks noChangeAspect="1" noChangeArrowheads="1"/>
        </xdr:cNvSpPr>
      </xdr:nvSpPr>
      <xdr:spPr bwMode="auto">
        <a:xfrm>
          <a:off x="19370676" y="6948487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47</xdr:row>
      <xdr:rowOff>285749</xdr:rowOff>
    </xdr:from>
    <xdr:ext cx="304800" cy="304800"/>
    <xdr:sp macro="" textlink="">
      <xdr:nvSpPr>
        <xdr:cNvPr id="6" name="AutoShape 7" descr="Caja De Evaluación De Flexibilidad Del Tronco Sit N' Reach C">
          <a:extLst>
            <a:ext uri="{FF2B5EF4-FFF2-40B4-BE49-F238E27FC236}">
              <a16:creationId xmlns:a16="http://schemas.microsoft.com/office/drawing/2014/main" id="{1F19E674-3509-4B07-B6A9-B4A5FF513800}"/>
            </a:ext>
          </a:extLst>
        </xdr:cNvPr>
        <xdr:cNvSpPr>
          <a:spLocks noChangeAspect="1" noChangeArrowheads="1"/>
        </xdr:cNvSpPr>
      </xdr:nvSpPr>
      <xdr:spPr bwMode="auto">
        <a:xfrm>
          <a:off x="19370676" y="7073264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46</xdr:row>
      <xdr:rowOff>285749</xdr:rowOff>
    </xdr:from>
    <xdr:ext cx="304800" cy="304800"/>
    <xdr:sp macro="" textlink="">
      <xdr:nvSpPr>
        <xdr:cNvPr id="3" name="AutoShape 7" descr="Caja De Evaluación De Flexibilidad Del Tronco Sit N' Reach C">
          <a:extLst>
            <a:ext uri="{FF2B5EF4-FFF2-40B4-BE49-F238E27FC236}">
              <a16:creationId xmlns:a16="http://schemas.microsoft.com/office/drawing/2014/main" id="{D258B5AD-9E5A-4A9F-96AA-81FD98DAD39E}"/>
            </a:ext>
          </a:extLst>
        </xdr:cNvPr>
        <xdr:cNvSpPr>
          <a:spLocks noChangeAspect="1" noChangeArrowheads="1"/>
        </xdr:cNvSpPr>
      </xdr:nvSpPr>
      <xdr:spPr bwMode="auto">
        <a:xfrm>
          <a:off x="11074400" y="8519794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47</xdr:row>
      <xdr:rowOff>285749</xdr:rowOff>
    </xdr:from>
    <xdr:ext cx="304800" cy="304800"/>
    <xdr:sp macro="" textlink="">
      <xdr:nvSpPr>
        <xdr:cNvPr id="4" name="AutoShape 7" descr="Caja De Evaluación De Flexibilidad Del Tronco Sit N' Reach C">
          <a:extLst>
            <a:ext uri="{FF2B5EF4-FFF2-40B4-BE49-F238E27FC236}">
              <a16:creationId xmlns:a16="http://schemas.microsoft.com/office/drawing/2014/main" id="{4A6CD4A3-5E08-402A-91DF-215AB24BEAF3}"/>
            </a:ext>
          </a:extLst>
        </xdr:cNvPr>
        <xdr:cNvSpPr>
          <a:spLocks noChangeAspect="1" noChangeArrowheads="1"/>
        </xdr:cNvSpPr>
      </xdr:nvSpPr>
      <xdr:spPr bwMode="auto">
        <a:xfrm>
          <a:off x="11074400" y="8644254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46</xdr:row>
      <xdr:rowOff>285749</xdr:rowOff>
    </xdr:from>
    <xdr:ext cx="304800" cy="304800"/>
    <xdr:sp macro="" textlink="">
      <xdr:nvSpPr>
        <xdr:cNvPr id="7" name="AutoShape 7" descr="Caja De Evaluación De Flexibilidad Del Tronco Sit N' Reach C">
          <a:extLst>
            <a:ext uri="{FF2B5EF4-FFF2-40B4-BE49-F238E27FC236}">
              <a16:creationId xmlns:a16="http://schemas.microsoft.com/office/drawing/2014/main" id="{58DA0693-E667-49F3-938A-D8DBF18F6B79}"/>
            </a:ext>
          </a:extLst>
        </xdr:cNvPr>
        <xdr:cNvSpPr>
          <a:spLocks noChangeAspect="1" noChangeArrowheads="1"/>
        </xdr:cNvSpPr>
      </xdr:nvSpPr>
      <xdr:spPr bwMode="auto">
        <a:xfrm>
          <a:off x="17030700" y="8496299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13</xdr:col>
      <xdr:colOff>0</xdr:colOff>
      <xdr:row>47</xdr:row>
      <xdr:rowOff>285749</xdr:rowOff>
    </xdr:from>
    <xdr:ext cx="304800" cy="304800"/>
    <xdr:sp macro="" textlink="">
      <xdr:nvSpPr>
        <xdr:cNvPr id="8" name="AutoShape 7" descr="Caja De Evaluación De Flexibilidad Del Tronco Sit N' Reach C">
          <a:extLst>
            <a:ext uri="{FF2B5EF4-FFF2-40B4-BE49-F238E27FC236}">
              <a16:creationId xmlns:a16="http://schemas.microsoft.com/office/drawing/2014/main" id="{757DABD7-109F-4649-B555-585FA8557AB1}"/>
            </a:ext>
          </a:extLst>
        </xdr:cNvPr>
        <xdr:cNvSpPr>
          <a:spLocks noChangeAspect="1" noChangeArrowheads="1"/>
        </xdr:cNvSpPr>
      </xdr:nvSpPr>
      <xdr:spPr bwMode="auto">
        <a:xfrm>
          <a:off x="17030700" y="8620124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46</xdr:row>
      <xdr:rowOff>285749</xdr:rowOff>
    </xdr:from>
    <xdr:ext cx="304800" cy="304800"/>
    <xdr:sp macro="" textlink="">
      <xdr:nvSpPr>
        <xdr:cNvPr id="9" name="AutoShape 7" descr="Caja De Evaluación De Flexibilidad Del Tronco Sit N' Reach C">
          <a:extLst>
            <a:ext uri="{FF2B5EF4-FFF2-40B4-BE49-F238E27FC236}">
              <a16:creationId xmlns:a16="http://schemas.microsoft.com/office/drawing/2014/main" id="{52E7DA50-34C3-4D56-8C97-4CEA6CB3B818}"/>
            </a:ext>
          </a:extLst>
        </xdr:cNvPr>
        <xdr:cNvSpPr>
          <a:spLocks noChangeAspect="1" noChangeArrowheads="1"/>
        </xdr:cNvSpPr>
      </xdr:nvSpPr>
      <xdr:spPr bwMode="auto">
        <a:xfrm>
          <a:off x="24597360" y="853401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17</xdr:col>
      <xdr:colOff>0</xdr:colOff>
      <xdr:row>47</xdr:row>
      <xdr:rowOff>285749</xdr:rowOff>
    </xdr:from>
    <xdr:ext cx="304800" cy="304800"/>
    <xdr:sp macro="" textlink="">
      <xdr:nvSpPr>
        <xdr:cNvPr id="10" name="AutoShape 7" descr="Caja De Evaluación De Flexibilidad Del Tronco Sit N' Reach C">
          <a:extLst>
            <a:ext uri="{FF2B5EF4-FFF2-40B4-BE49-F238E27FC236}">
              <a16:creationId xmlns:a16="http://schemas.microsoft.com/office/drawing/2014/main" id="{E1A6706C-9654-4245-BB49-DF06E40E93B0}"/>
            </a:ext>
          </a:extLst>
        </xdr:cNvPr>
        <xdr:cNvSpPr>
          <a:spLocks noChangeAspect="1" noChangeArrowheads="1"/>
        </xdr:cNvSpPr>
      </xdr:nvSpPr>
      <xdr:spPr bwMode="auto">
        <a:xfrm>
          <a:off x="24597360" y="8658986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84667</xdr:colOff>
      <xdr:row>0</xdr:row>
      <xdr:rowOff>66386</xdr:rowOff>
    </xdr:from>
    <xdr:to>
      <xdr:col>1</xdr:col>
      <xdr:colOff>236515</xdr:colOff>
      <xdr:row>1</xdr:row>
      <xdr:rowOff>215068</xdr:rowOff>
    </xdr:to>
    <xdr:pic>
      <xdr:nvPicPr>
        <xdr:cNvPr id="2" name="Imagen 1">
          <a:extLst>
            <a:ext uri="{FF2B5EF4-FFF2-40B4-BE49-F238E27FC236}">
              <a16:creationId xmlns:a16="http://schemas.microsoft.com/office/drawing/2014/main" id="{B79A2252-A290-4731-B573-22D7C554283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84667" y="66386"/>
          <a:ext cx="704298" cy="653507"/>
        </a:xfrm>
        <a:prstGeom prst="rect">
          <a:avLst/>
        </a:prstGeom>
      </xdr:spPr>
    </xdr:pic>
    <xdr:clientData/>
  </xdr:twoCellAnchor>
  <xdr:twoCellAnchor editAs="oneCell">
    <xdr:from>
      <xdr:col>11</xdr:col>
      <xdr:colOff>0</xdr:colOff>
      <xdr:row>46</xdr:row>
      <xdr:rowOff>285749</xdr:rowOff>
    </xdr:from>
    <xdr:to>
      <xdr:col>11</xdr:col>
      <xdr:colOff>304800</xdr:colOff>
      <xdr:row>46</xdr:row>
      <xdr:rowOff>590549</xdr:rowOff>
    </xdr:to>
    <xdr:sp macro="" textlink="">
      <xdr:nvSpPr>
        <xdr:cNvPr id="3" name="AutoShape 7" descr="Caja De Evaluación De Flexibilidad Del Tronco Sit N' Reach C">
          <a:extLst>
            <a:ext uri="{FF2B5EF4-FFF2-40B4-BE49-F238E27FC236}">
              <a16:creationId xmlns:a16="http://schemas.microsoft.com/office/drawing/2014/main" id="{24B50EF1-A143-483A-93EC-7834D57D16FE}"/>
            </a:ext>
          </a:extLst>
        </xdr:cNvPr>
        <xdr:cNvSpPr>
          <a:spLocks noChangeAspect="1" noChangeArrowheads="1"/>
        </xdr:cNvSpPr>
      </xdr:nvSpPr>
      <xdr:spPr bwMode="auto">
        <a:xfrm>
          <a:off x="15582900" y="8527732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11</xdr:col>
      <xdr:colOff>0</xdr:colOff>
      <xdr:row>47</xdr:row>
      <xdr:rowOff>285749</xdr:rowOff>
    </xdr:from>
    <xdr:ext cx="304800" cy="304800"/>
    <xdr:sp macro="" textlink="">
      <xdr:nvSpPr>
        <xdr:cNvPr id="4" name="AutoShape 7" descr="Caja De Evaluación De Flexibilidad Del Tronco Sit N' Reach C">
          <a:extLst>
            <a:ext uri="{FF2B5EF4-FFF2-40B4-BE49-F238E27FC236}">
              <a16:creationId xmlns:a16="http://schemas.microsoft.com/office/drawing/2014/main" id="{939B5189-042E-419A-8BA0-34EABCBF23E7}"/>
            </a:ext>
          </a:extLst>
        </xdr:cNvPr>
        <xdr:cNvSpPr>
          <a:spLocks noChangeAspect="1" noChangeArrowheads="1"/>
        </xdr:cNvSpPr>
      </xdr:nvSpPr>
      <xdr:spPr bwMode="auto">
        <a:xfrm>
          <a:off x="15582900" y="8652509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5</xdr:col>
      <xdr:colOff>752475</xdr:colOff>
      <xdr:row>1</xdr:row>
      <xdr:rowOff>152400</xdr:rowOff>
    </xdr:from>
    <xdr:to>
      <xdr:col>6</xdr:col>
      <xdr:colOff>105688</xdr:colOff>
      <xdr:row>2</xdr:row>
      <xdr:rowOff>457199</xdr:rowOff>
    </xdr:to>
    <xdr:pic>
      <xdr:nvPicPr>
        <xdr:cNvPr id="2" name="Imagen 1">
          <a:extLst>
            <a:ext uri="{FF2B5EF4-FFF2-40B4-BE49-F238E27FC236}">
              <a16:creationId xmlns:a16="http://schemas.microsoft.com/office/drawing/2014/main" id="{D1EA7E9C-EA00-4E9E-AFA1-02482FA05E6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457825" y="352425"/>
          <a:ext cx="534313" cy="49529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Delia Maria Borda Fuentes" id="{38F9DB9A-E6D1-4671-AA6B-64EA0734F0EA}" userId="S::dmbordaf@sena.edu.co::31b7c484-b8b3-4c8b-9ea4-3db638466c14" providerId="AD"/>
</personList>
</file>

<file path=xl/richData/_rels/richValueRel.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8" Type="http://schemas.openxmlformats.org/officeDocument/2006/relationships/image" Target="../media/image8.png"/><Relationship Id="rId3" Type="http://schemas.openxmlformats.org/officeDocument/2006/relationships/image" Target="../media/image3.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9">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 s="0">
    <v>28</v>
    <v>5</v>
  </rv>
  <rv s="0">
    <v>29</v>
    <v>5</v>
  </rv>
  <rv s="0">
    <v>30</v>
    <v>5</v>
  </rv>
  <rv s="0">
    <v>31</v>
    <v>5</v>
  </rv>
  <rv s="0">
    <v>32</v>
    <v>5</v>
  </rv>
  <rv s="0">
    <v>33</v>
    <v>5</v>
  </rv>
  <rv s="0">
    <v>34</v>
    <v>5</v>
  </rv>
  <rv s="0">
    <v>35</v>
    <v>5</v>
  </rv>
  <rv s="0">
    <v>36</v>
    <v>5</v>
  </rv>
  <rv s="0">
    <v>37</v>
    <v>5</v>
  </rv>
  <rv s="0">
    <v>38</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10" dT="2020-10-30T23:33:42.14" personId="{38F9DB9A-E6D1-4671-AA6B-64EA0734F0EA}" id="{1DC13ECF-334C-490A-8070-E9C3C9D7F0BF}">
    <text>Para el año 2021, en caso que no se tengan aprendices matriculados, dejar incluidos los aprendices de la Planeación indicativa o los proyectados.</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https://evolutionfitness.co/producto/barra-romana-olimpica-evo/?srsltid=AfmBOor3-iZRiw90usH0yBO0VZnu56FrJjHrWiWSM88awvng9-0suAcM" TargetMode="External"/><Relationship Id="rId13" Type="http://schemas.openxmlformats.org/officeDocument/2006/relationships/hyperlink" Target="https://evolutionfitness.co/producto/icg-ic7/" TargetMode="External"/><Relationship Id="rId18" Type="http://schemas.openxmlformats.org/officeDocument/2006/relationships/hyperlink" Target="https://www.falabella.com.co/falabella-co/product/126237372/Agarres-Accesorios-Para-Maquina-Cable-Polea-Gimnasio-Pbold/126237374" TargetMode="External"/><Relationship Id="rId3" Type="http://schemas.openxmlformats.org/officeDocument/2006/relationships/hyperlink" Target="https://fittech.co/producto/elevacion-pelvica-3d-gris-serie-600/?srsltid=AfmBOopbz38j2Ts5cx-LtWKpbCDXZiekr5nAH3tOeVGJU1hwIDM0dYk2" TargetMode="External"/><Relationship Id="rId21" Type="http://schemas.openxmlformats.org/officeDocument/2006/relationships/printerSettings" Target="../printerSettings/printerSettings1.bin"/><Relationship Id="rId7" Type="http://schemas.openxmlformats.org/officeDocument/2006/relationships/hyperlink" Target="https://evolutionfitness.co/producto/barra-olimpica-hexagonal-evo/?srsltid=AfmBOoq1dZlNBr_VKXt9qopfg3Ck9QdZ2akkGvkvUR1N-tU9gOcUYBb_" TargetMode="External"/><Relationship Id="rId12" Type="http://schemas.openxmlformats.org/officeDocument/2006/relationships/hyperlink" Target="https://evolutionfitness.co/producto/eliptica-aspire/" TargetMode="External"/><Relationship Id="rId17" Type="http://schemas.openxmlformats.org/officeDocument/2006/relationships/hyperlink" Target="https://evolutionfitness.co/producto/rack-para-discos-olimpicos-evo/?srsltid=AfmBOor3YF0a_dKnszxHFBPX9C2qRij2z0X0UFwsHV349KTrieG4IZMx" TargetMode="External"/><Relationship Id="rId2" Type="http://schemas.openxmlformats.org/officeDocument/2006/relationships/hyperlink" Target="https://evolutionfitness.co/producto/biceps-triceps-dual/?srsltid=AfmBOorbOhQ5h52EoLnSa4LIH96P_VXvHs2HkoKYfjTRbPg9Uq98F7ni" TargetMode="External"/><Relationship Id="rId16" Type="http://schemas.openxmlformats.org/officeDocument/2006/relationships/hyperlink" Target="https://evolutionfitness.co/producto/rack-de-sentadilla-evo-pro-br-squat-rack/?srsltid=AfmBOooS8Jd_TKer5MfI0ibQAUgVAJ7alWfUVtnYVS1E4CLB5GHAcSEe" TargetMode="External"/><Relationship Id="rId20" Type="http://schemas.openxmlformats.org/officeDocument/2006/relationships/hyperlink" Target="https://evolutionfitness.co/producto/serie-v-prensa-vertical-evo-pro-br-90-degree-leg-press/?srsltid=AfmBOopSSZn2Rdhrs7gqScQlHKgKdxjnBQB0kfrLgg1A0ssUgmSLSdtx" TargetMode="External"/><Relationship Id="rId1" Type="http://schemas.openxmlformats.org/officeDocument/2006/relationships/hyperlink" Target="https://evolutionfitness.co/producto/dual-abductor-aductor-predator/?srsltid=AfmBOorYdyTvgE3aYcRhQj_R8Puvifovoxlp__v4o1zXJcCnwdmOIWV2" TargetMode="External"/><Relationship Id="rId6" Type="http://schemas.openxmlformats.org/officeDocument/2006/relationships/hyperlink" Target="https://evolutionfitness.co/producto/trotadora-commercial-2950/?srsltid=AfmBOooWWY4UXZdEWj9hsx1YdsdKgapm-42z95EIQT5kGjaDrBV8x6bQ" TargetMode="External"/><Relationship Id="rId11" Type="http://schemas.openxmlformats.org/officeDocument/2006/relationships/hyperlink" Target="https://evolutionfitness.co/producto/disco-olimpico-encauchetado-evolution/?srsltid=AfmBOoo6DYze24DRoLmARJPI_Ss9PoDAn-jR0MERGIy3nqCGGoVZyZ79" TargetMode="External"/><Relationship Id="rId5" Type="http://schemas.openxmlformats.org/officeDocument/2006/relationships/hyperlink" Target="https://evolutionfitness.co/producto/smith-s18/?srsltid=AfmBOorIn0ukLnwpPjDHVjrjI4FV6HxfXnAzozvHT0XOzAe762Yp_Gf9" TargetMode="External"/><Relationship Id="rId15" Type="http://schemas.openxmlformats.org/officeDocument/2006/relationships/hyperlink" Target="https://www.mercadolibre.com.co/mancuerna-hexagonal-encauchetada-pesa-k6-30lbs-14kg-color-negro/p/MCO29263906" TargetMode="External"/><Relationship Id="rId10" Type="http://schemas.openxmlformats.org/officeDocument/2006/relationships/hyperlink" Target="https://evolutionfitness.co/producto/multifuerza-2-torres-5-estaciones/" TargetMode="External"/><Relationship Id="rId19" Type="http://schemas.openxmlformats.org/officeDocument/2006/relationships/hyperlink" Target="https://evolutionfitness.co/producto/colchoneta-profesional-unike/?srsltid=AfmBOooKU4W8CGiDI4BZk22vWFo43R-uEZ_bOsNkUJ88tHCouXXSzHtt" TargetMode="External"/><Relationship Id="rId4" Type="http://schemas.openxmlformats.org/officeDocument/2006/relationships/hyperlink" Target="https://evolutionfitness.co/producto/hammer-remo-bajo-s18/?srsltid=AfmBOorCtoAjk6p5pBoAJX4NCpnCKG9BKovpFZ64Bl_YP5ftjy4mhdkl" TargetMode="External"/><Relationship Id="rId9" Type="http://schemas.openxmlformats.org/officeDocument/2006/relationships/hyperlink" Target="https://evolutionfitness.co/producto/barra-z-evo-2/?srsltid=AfmBOopiVmeU4_9-Tyi-jS59eprboxInQZkB-625D_XJL6v1teOVGmqW" TargetMode="External"/><Relationship Id="rId14" Type="http://schemas.openxmlformats.org/officeDocument/2006/relationships/hyperlink" Target="https://evolutionfitness.co/producto/banda-de-poder/?srsltid=AfmBOooA6kHETCVevO6VXhU4qGbg0Za3lYsFKcohGY-rXJOLaLli5uOU" TargetMode="External"/><Relationship Id="rId2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9612B-BB0B-4599-AE55-1A16DA36E716}">
  <dimension ref="A1:CQ4140"/>
  <sheetViews>
    <sheetView showGridLines="0" topLeftCell="K51" zoomScale="90" zoomScaleNormal="90" zoomScalePageLayoutView="40" workbookViewId="0">
      <selection activeCell="Q6" sqref="Q6:Q53"/>
    </sheetView>
  </sheetViews>
  <sheetFormatPr baseColWidth="10" defaultColWidth="2.1796875" defaultRowHeight="14.5" x14ac:dyDescent="0.35"/>
  <cols>
    <col min="1" max="1" width="8.1796875" customWidth="1"/>
    <col min="2" max="2" width="21.1796875" customWidth="1"/>
    <col min="3" max="3" width="24.1796875" customWidth="1"/>
    <col min="4" max="4" width="60.81640625" style="21" customWidth="1"/>
    <col min="5" max="6" width="14.81640625" customWidth="1"/>
    <col min="7" max="7" width="17.453125" customWidth="1"/>
    <col min="8" max="8" width="18.81640625" customWidth="1"/>
    <col min="9" max="9" width="16.1796875" customWidth="1"/>
    <col min="10" max="10" width="17.1796875" customWidth="1"/>
    <col min="11" max="11" width="20" customWidth="1"/>
    <col min="12" max="12" width="22.453125" customWidth="1"/>
    <col min="13" max="13" width="19.1796875" customWidth="1"/>
    <col min="14" max="14" width="16.1796875" customWidth="1"/>
    <col min="15" max="15" width="23.1796875" customWidth="1"/>
    <col min="16" max="16" width="19.81640625" customWidth="1"/>
    <col min="17" max="17" width="20.81640625" customWidth="1"/>
    <col min="18" max="18" width="17" customWidth="1"/>
    <col min="19" max="19" width="23.54296875" customWidth="1"/>
    <col min="20" max="20" width="18.54296875" customWidth="1"/>
    <col min="55" max="55" width="23.1796875" customWidth="1"/>
  </cols>
  <sheetData>
    <row r="1" spans="1:20" ht="39.75" customHeight="1" x14ac:dyDescent="0.35">
      <c r="A1" s="110" t="s">
        <v>446</v>
      </c>
      <c r="B1" s="110"/>
      <c r="C1" s="110"/>
      <c r="D1" s="110"/>
      <c r="E1" s="110"/>
      <c r="F1" s="110"/>
      <c r="G1" s="110"/>
      <c r="H1" s="110"/>
      <c r="I1" s="110"/>
      <c r="J1" s="110"/>
      <c r="K1" s="110"/>
      <c r="L1" s="110"/>
      <c r="M1" s="110"/>
      <c r="N1" s="110"/>
      <c r="O1" s="110"/>
      <c r="P1" s="110"/>
      <c r="Q1" s="110"/>
      <c r="R1" s="110"/>
      <c r="S1" s="110"/>
      <c r="T1" s="110"/>
    </row>
    <row r="2" spans="1:20" ht="24" customHeight="1" x14ac:dyDescent="0.35">
      <c r="A2" s="110"/>
      <c r="B2" s="110"/>
      <c r="C2" s="110"/>
      <c r="D2" s="110"/>
      <c r="E2" s="110"/>
      <c r="F2" s="110"/>
      <c r="G2" s="110"/>
      <c r="H2" s="110"/>
      <c r="I2" s="110"/>
      <c r="J2" s="110"/>
      <c r="K2" s="110"/>
      <c r="L2" s="110"/>
      <c r="M2" s="110"/>
      <c r="N2" s="110"/>
      <c r="O2" s="110"/>
      <c r="P2" s="110"/>
      <c r="Q2" s="110"/>
      <c r="R2" s="110"/>
      <c r="S2" s="110"/>
      <c r="T2" s="110"/>
    </row>
    <row r="3" spans="1:20" ht="39.75" customHeight="1" x14ac:dyDescent="0.35">
      <c r="A3" s="111" t="s">
        <v>447</v>
      </c>
      <c r="B3" s="112"/>
      <c r="C3" s="112"/>
      <c r="D3" s="112"/>
      <c r="E3" s="112"/>
      <c r="F3" s="112"/>
      <c r="G3" s="112"/>
      <c r="H3" s="112"/>
      <c r="I3" s="112"/>
      <c r="J3" s="112"/>
      <c r="K3" s="112"/>
      <c r="L3" s="112"/>
      <c r="M3" s="112"/>
      <c r="N3" s="112"/>
      <c r="O3" s="112"/>
      <c r="P3" s="112"/>
      <c r="Q3" s="112"/>
      <c r="R3" s="112"/>
      <c r="S3" s="112"/>
      <c r="T3" s="113"/>
    </row>
    <row r="4" spans="1:20" ht="39.75" customHeight="1" x14ac:dyDescent="0.35">
      <c r="A4" s="114" t="s">
        <v>198</v>
      </c>
      <c r="B4" s="114" t="s">
        <v>439</v>
      </c>
      <c r="C4" s="114" t="s">
        <v>214</v>
      </c>
      <c r="D4" s="114"/>
      <c r="E4" s="114" t="s">
        <v>199</v>
      </c>
      <c r="F4" s="114" t="s">
        <v>200</v>
      </c>
      <c r="G4" s="114" t="s">
        <v>201</v>
      </c>
      <c r="H4" s="115" t="s">
        <v>448</v>
      </c>
      <c r="I4" s="115"/>
      <c r="J4" s="115"/>
      <c r="K4" s="115"/>
      <c r="L4" s="115"/>
      <c r="M4" s="115" t="s">
        <v>491</v>
      </c>
      <c r="N4" s="115"/>
      <c r="O4" s="115"/>
      <c r="P4" s="115"/>
      <c r="Q4" s="104" t="s">
        <v>492</v>
      </c>
      <c r="R4" s="105"/>
      <c r="S4" s="105"/>
      <c r="T4" s="106"/>
    </row>
    <row r="5" spans="1:20" ht="56.25" customHeight="1" x14ac:dyDescent="0.35">
      <c r="A5" s="114"/>
      <c r="B5" s="114"/>
      <c r="C5" s="114"/>
      <c r="D5" s="114"/>
      <c r="E5" s="114"/>
      <c r="F5" s="114"/>
      <c r="G5" s="114"/>
      <c r="H5" s="98" t="s">
        <v>442</v>
      </c>
      <c r="I5" s="98" t="s">
        <v>443</v>
      </c>
      <c r="J5" s="98" t="s">
        <v>444</v>
      </c>
      <c r="K5" s="98" t="s">
        <v>445</v>
      </c>
      <c r="L5" s="98" t="s">
        <v>449</v>
      </c>
      <c r="M5" s="98" t="s">
        <v>442</v>
      </c>
      <c r="N5" s="98" t="s">
        <v>443</v>
      </c>
      <c r="O5" s="98" t="s">
        <v>444</v>
      </c>
      <c r="P5" s="98" t="s">
        <v>445</v>
      </c>
      <c r="Q5" s="98" t="s">
        <v>493</v>
      </c>
      <c r="R5" s="98" t="s">
        <v>494</v>
      </c>
      <c r="S5" s="98" t="s">
        <v>495</v>
      </c>
      <c r="T5" s="98" t="s">
        <v>496</v>
      </c>
    </row>
    <row r="6" spans="1:20" s="2" customFormat="1" ht="148.5" customHeight="1" x14ac:dyDescent="0.35">
      <c r="A6" s="73">
        <v>1</v>
      </c>
      <c r="B6" s="74" t="e" vm="1">
        <v>#VALUE!</v>
      </c>
      <c r="C6" s="75" t="s">
        <v>349</v>
      </c>
      <c r="D6" s="76" t="s">
        <v>365</v>
      </c>
      <c r="E6" s="77" t="s">
        <v>364</v>
      </c>
      <c r="F6" s="78">
        <v>1</v>
      </c>
      <c r="G6" s="79" t="s">
        <v>202</v>
      </c>
      <c r="H6" s="80">
        <v>2091596</v>
      </c>
      <c r="I6" s="81">
        <f>H6*19%</f>
        <v>397403.24</v>
      </c>
      <c r="J6" s="81">
        <f>H6+I6</f>
        <v>2488999.2400000002</v>
      </c>
      <c r="K6" s="91">
        <f>J6*F6</f>
        <v>2488999.2400000002</v>
      </c>
      <c r="L6" s="84" t="s">
        <v>450</v>
      </c>
      <c r="M6" s="80">
        <v>4800000</v>
      </c>
      <c r="N6" s="81">
        <f>M6*19%</f>
        <v>912000</v>
      </c>
      <c r="O6" s="81">
        <f>M6+N6</f>
        <v>5712000</v>
      </c>
      <c r="P6" s="94">
        <f>O6*F6</f>
        <v>5712000</v>
      </c>
      <c r="Q6" s="89">
        <f>(H6+M6)/2</f>
        <v>3445798</v>
      </c>
      <c r="R6" s="90">
        <f>Q6*19%</f>
        <v>654701.62</v>
      </c>
      <c r="S6" s="89">
        <f>Q6+R6</f>
        <v>4100499.62</v>
      </c>
      <c r="T6" s="96">
        <f>S6*F6</f>
        <v>4100499.62</v>
      </c>
    </row>
    <row r="7" spans="1:20" s="2" customFormat="1" ht="289.5" customHeight="1" x14ac:dyDescent="0.35">
      <c r="A7" s="17">
        <v>2</v>
      </c>
      <c r="B7" s="49" t="e" vm="2">
        <v>#VALUE!</v>
      </c>
      <c r="C7" s="47" t="s">
        <v>350</v>
      </c>
      <c r="D7" s="55" t="s">
        <v>366</v>
      </c>
      <c r="E7" s="18" t="s">
        <v>364</v>
      </c>
      <c r="F7" s="50">
        <v>2</v>
      </c>
      <c r="G7" s="72" t="s">
        <v>202</v>
      </c>
      <c r="H7" s="57">
        <v>5873109</v>
      </c>
      <c r="I7" s="19">
        <f t="shared" ref="I7:I53" si="0">H7*19%</f>
        <v>1115890.71</v>
      </c>
      <c r="J7" s="19">
        <f t="shared" ref="J7:J53" si="1">H7+I7</f>
        <v>6988999.71</v>
      </c>
      <c r="K7" s="92">
        <f t="shared" ref="K7:K53" si="2">J7*F7</f>
        <v>13977999.42</v>
      </c>
      <c r="L7" s="85" t="s">
        <v>451</v>
      </c>
      <c r="M7" s="57">
        <v>7490000</v>
      </c>
      <c r="N7" s="81">
        <f t="shared" ref="N7:N53" si="3">M7*19%</f>
        <v>1423100</v>
      </c>
      <c r="O7" s="81">
        <f t="shared" ref="O7:O53" si="4">M7+N7</f>
        <v>8913100</v>
      </c>
      <c r="P7" s="94">
        <f t="shared" ref="P7:P53" si="5">O7*F7</f>
        <v>17826200</v>
      </c>
      <c r="Q7" s="89">
        <f t="shared" ref="Q7:Q53" si="6">(H7+M7)/2</f>
        <v>6681554.5</v>
      </c>
      <c r="R7" s="90">
        <f t="shared" ref="R7:R53" si="7">Q7*19%</f>
        <v>1269495.355</v>
      </c>
      <c r="S7" s="89">
        <f t="shared" ref="S7:S53" si="8">Q7+R7</f>
        <v>7951049.8550000004</v>
      </c>
      <c r="T7" s="96">
        <f t="shared" ref="T7:T53" si="9">S7*F7</f>
        <v>15902099.710000001</v>
      </c>
    </row>
    <row r="8" spans="1:20" s="2" customFormat="1" ht="249" customHeight="1" x14ac:dyDescent="0.35">
      <c r="A8" s="73">
        <v>3</v>
      </c>
      <c r="B8" s="49" t="e" vm="3">
        <v>#VALUE!</v>
      </c>
      <c r="C8" s="47" t="s">
        <v>351</v>
      </c>
      <c r="D8" s="55" t="s">
        <v>367</v>
      </c>
      <c r="E8" s="18" t="s">
        <v>364</v>
      </c>
      <c r="F8" s="50">
        <v>1</v>
      </c>
      <c r="G8" s="72" t="s">
        <v>202</v>
      </c>
      <c r="H8" s="57">
        <v>2427731</v>
      </c>
      <c r="I8" s="19">
        <f t="shared" si="0"/>
        <v>461268.89</v>
      </c>
      <c r="J8" s="19">
        <f t="shared" si="1"/>
        <v>2888999.89</v>
      </c>
      <c r="K8" s="92">
        <f t="shared" si="2"/>
        <v>2888999.89</v>
      </c>
      <c r="L8" s="86" t="s">
        <v>452</v>
      </c>
      <c r="M8" s="57">
        <v>5250000</v>
      </c>
      <c r="N8" s="81">
        <f t="shared" si="3"/>
        <v>997500</v>
      </c>
      <c r="O8" s="81">
        <f t="shared" si="4"/>
        <v>6247500</v>
      </c>
      <c r="P8" s="94">
        <f t="shared" si="5"/>
        <v>6247500</v>
      </c>
      <c r="Q8" s="89">
        <f t="shared" si="6"/>
        <v>3838865.5</v>
      </c>
      <c r="R8" s="90">
        <f t="shared" si="7"/>
        <v>729384.44500000007</v>
      </c>
      <c r="S8" s="89">
        <f t="shared" si="8"/>
        <v>4568249.9450000003</v>
      </c>
      <c r="T8" s="96">
        <f t="shared" si="9"/>
        <v>4568249.9450000003</v>
      </c>
    </row>
    <row r="9" spans="1:20" s="2" customFormat="1" ht="198.75" customHeight="1" x14ac:dyDescent="0.35">
      <c r="A9" s="17">
        <v>4</v>
      </c>
      <c r="B9" s="49" t="e" vm="4">
        <v>#VALUE!</v>
      </c>
      <c r="C9" s="47" t="s">
        <v>352</v>
      </c>
      <c r="D9" s="55" t="s">
        <v>368</v>
      </c>
      <c r="E9" s="18" t="s">
        <v>364</v>
      </c>
      <c r="F9" s="50">
        <v>1</v>
      </c>
      <c r="G9" s="72" t="s">
        <v>202</v>
      </c>
      <c r="H9" s="57">
        <v>5032773</v>
      </c>
      <c r="I9" s="19">
        <f t="shared" si="0"/>
        <v>956226.87</v>
      </c>
      <c r="J9" s="19">
        <f t="shared" si="1"/>
        <v>5988999.8700000001</v>
      </c>
      <c r="K9" s="92">
        <f t="shared" si="2"/>
        <v>5988999.8700000001</v>
      </c>
      <c r="L9" s="85" t="s">
        <v>453</v>
      </c>
      <c r="M9" s="57">
        <v>7850000</v>
      </c>
      <c r="N9" s="81">
        <f t="shared" si="3"/>
        <v>1491500</v>
      </c>
      <c r="O9" s="81">
        <f t="shared" si="4"/>
        <v>9341500</v>
      </c>
      <c r="P9" s="94">
        <f t="shared" si="5"/>
        <v>9341500</v>
      </c>
      <c r="Q9" s="89">
        <f t="shared" si="6"/>
        <v>6441386.5</v>
      </c>
      <c r="R9" s="90">
        <f t="shared" si="7"/>
        <v>1223863.4350000001</v>
      </c>
      <c r="S9" s="89">
        <f t="shared" si="8"/>
        <v>7665249.9350000005</v>
      </c>
      <c r="T9" s="96">
        <f t="shared" si="9"/>
        <v>7665249.9350000005</v>
      </c>
    </row>
    <row r="10" spans="1:20" s="2" customFormat="1" ht="192" customHeight="1" x14ac:dyDescent="0.35">
      <c r="A10" s="73">
        <v>5</v>
      </c>
      <c r="B10" s="49" t="e" vm="5">
        <v>#VALUE!</v>
      </c>
      <c r="C10" s="47" t="s">
        <v>353</v>
      </c>
      <c r="D10" s="55" t="s">
        <v>369</v>
      </c>
      <c r="E10" s="18" t="s">
        <v>364</v>
      </c>
      <c r="F10" s="50">
        <v>1</v>
      </c>
      <c r="G10" s="72" t="s">
        <v>202</v>
      </c>
      <c r="H10" s="57">
        <v>4108403</v>
      </c>
      <c r="I10" s="19">
        <f t="shared" si="0"/>
        <v>780596.57000000007</v>
      </c>
      <c r="J10" s="19">
        <f t="shared" si="1"/>
        <v>4888999.57</v>
      </c>
      <c r="K10" s="92">
        <f t="shared" si="2"/>
        <v>4888999.57</v>
      </c>
      <c r="L10" s="85" t="s">
        <v>454</v>
      </c>
      <c r="M10" s="57">
        <v>5250000</v>
      </c>
      <c r="N10" s="81">
        <f t="shared" si="3"/>
        <v>997500</v>
      </c>
      <c r="O10" s="81">
        <f t="shared" si="4"/>
        <v>6247500</v>
      </c>
      <c r="P10" s="94">
        <f t="shared" si="5"/>
        <v>6247500</v>
      </c>
      <c r="Q10" s="89">
        <f t="shared" si="6"/>
        <v>4679201.5</v>
      </c>
      <c r="R10" s="90">
        <f t="shared" si="7"/>
        <v>889048.28500000003</v>
      </c>
      <c r="S10" s="89">
        <f t="shared" si="8"/>
        <v>5568249.7850000001</v>
      </c>
      <c r="T10" s="96">
        <f t="shared" si="9"/>
        <v>5568249.7850000001</v>
      </c>
    </row>
    <row r="11" spans="1:20" s="2" customFormat="1" ht="100.5" customHeight="1" x14ac:dyDescent="0.35">
      <c r="A11" s="17">
        <v>6</v>
      </c>
      <c r="B11" s="49" t="e" vm="6">
        <v>#VALUE!</v>
      </c>
      <c r="C11" s="47" t="s">
        <v>354</v>
      </c>
      <c r="D11" s="62" t="s">
        <v>370</v>
      </c>
      <c r="E11" s="18" t="s">
        <v>364</v>
      </c>
      <c r="F11" s="51">
        <v>1</v>
      </c>
      <c r="G11" s="72" t="s">
        <v>202</v>
      </c>
      <c r="H11" s="57">
        <v>1707226</v>
      </c>
      <c r="I11" s="19">
        <f t="shared" si="0"/>
        <v>324372.94</v>
      </c>
      <c r="J11" s="19">
        <f t="shared" si="1"/>
        <v>2031598.94</v>
      </c>
      <c r="K11" s="92">
        <f t="shared" si="2"/>
        <v>2031598.94</v>
      </c>
      <c r="L11" s="86" t="s">
        <v>455</v>
      </c>
      <c r="M11" s="57">
        <v>2850000</v>
      </c>
      <c r="N11" s="81">
        <f t="shared" si="3"/>
        <v>541500</v>
      </c>
      <c r="O11" s="81">
        <f t="shared" si="4"/>
        <v>3391500</v>
      </c>
      <c r="P11" s="94">
        <f t="shared" si="5"/>
        <v>3391500</v>
      </c>
      <c r="Q11" s="89">
        <f t="shared" si="6"/>
        <v>2278613</v>
      </c>
      <c r="R11" s="90">
        <f t="shared" si="7"/>
        <v>432936.47000000003</v>
      </c>
      <c r="S11" s="89">
        <f t="shared" si="8"/>
        <v>2711549.47</v>
      </c>
      <c r="T11" s="96">
        <f t="shared" si="9"/>
        <v>2711549.47</v>
      </c>
    </row>
    <row r="12" spans="1:20" s="2" customFormat="1" ht="295.5" customHeight="1" x14ac:dyDescent="0.35">
      <c r="A12" s="73">
        <v>7</v>
      </c>
      <c r="B12" s="49" t="e" vm="7">
        <v>#VALUE!</v>
      </c>
      <c r="C12" s="47" t="s">
        <v>355</v>
      </c>
      <c r="D12" s="56" t="s">
        <v>435</v>
      </c>
      <c r="E12" s="18" t="s">
        <v>364</v>
      </c>
      <c r="F12" s="52">
        <v>1</v>
      </c>
      <c r="G12" s="72" t="s">
        <v>202</v>
      </c>
      <c r="H12" s="57">
        <v>5284873</v>
      </c>
      <c r="I12" s="19">
        <f t="shared" si="0"/>
        <v>1004125.87</v>
      </c>
      <c r="J12" s="19">
        <f t="shared" si="1"/>
        <v>6288998.8700000001</v>
      </c>
      <c r="K12" s="92">
        <f t="shared" si="2"/>
        <v>6288998.8700000001</v>
      </c>
      <c r="L12" s="86" t="s">
        <v>456</v>
      </c>
      <c r="M12" s="57">
        <v>7490000</v>
      </c>
      <c r="N12" s="81">
        <f t="shared" si="3"/>
        <v>1423100</v>
      </c>
      <c r="O12" s="81">
        <f t="shared" si="4"/>
        <v>8913100</v>
      </c>
      <c r="P12" s="94">
        <f t="shared" si="5"/>
        <v>8913100</v>
      </c>
      <c r="Q12" s="89">
        <f t="shared" si="6"/>
        <v>6387436.5</v>
      </c>
      <c r="R12" s="90">
        <f t="shared" si="7"/>
        <v>1213612.9350000001</v>
      </c>
      <c r="S12" s="89">
        <f t="shared" si="8"/>
        <v>7601049.4350000005</v>
      </c>
      <c r="T12" s="96">
        <f t="shared" si="9"/>
        <v>7601049.4350000005</v>
      </c>
    </row>
    <row r="13" spans="1:20" s="2" customFormat="1" ht="233.25" customHeight="1" x14ac:dyDescent="0.35">
      <c r="A13" s="17">
        <v>8</v>
      </c>
      <c r="B13" s="49" t="e" vm="8">
        <v>#VALUE!</v>
      </c>
      <c r="C13" s="47" t="s">
        <v>356</v>
      </c>
      <c r="D13" s="56" t="s">
        <v>371</v>
      </c>
      <c r="E13" s="18" t="s">
        <v>364</v>
      </c>
      <c r="F13" s="52">
        <v>1</v>
      </c>
      <c r="G13" s="72" t="s">
        <v>202</v>
      </c>
      <c r="H13" s="57">
        <v>3772269</v>
      </c>
      <c r="I13" s="19">
        <f t="shared" si="0"/>
        <v>716731.11</v>
      </c>
      <c r="J13" s="19">
        <f t="shared" si="1"/>
        <v>4489000.1100000003</v>
      </c>
      <c r="K13" s="92">
        <f t="shared" si="2"/>
        <v>4489000.1100000003</v>
      </c>
      <c r="L13" s="85" t="s">
        <v>457</v>
      </c>
      <c r="M13" s="57">
        <v>4990000</v>
      </c>
      <c r="N13" s="81">
        <f t="shared" si="3"/>
        <v>948100</v>
      </c>
      <c r="O13" s="81">
        <f t="shared" si="4"/>
        <v>5938100</v>
      </c>
      <c r="P13" s="94">
        <f t="shared" si="5"/>
        <v>5938100</v>
      </c>
      <c r="Q13" s="89">
        <f t="shared" si="6"/>
        <v>4381134.5</v>
      </c>
      <c r="R13" s="90">
        <f t="shared" si="7"/>
        <v>832415.55500000005</v>
      </c>
      <c r="S13" s="89">
        <f t="shared" si="8"/>
        <v>5213550.0549999997</v>
      </c>
      <c r="T13" s="96">
        <f t="shared" si="9"/>
        <v>5213550.0549999997</v>
      </c>
    </row>
    <row r="14" spans="1:20" s="2" customFormat="1" ht="165.75" customHeight="1" x14ac:dyDescent="0.35">
      <c r="A14" s="73">
        <v>9</v>
      </c>
      <c r="B14" s="49" t="e" vm="9">
        <v>#VALUE!</v>
      </c>
      <c r="C14" s="47" t="s">
        <v>357</v>
      </c>
      <c r="D14" s="56" t="s">
        <v>372</v>
      </c>
      <c r="E14" s="18" t="s">
        <v>364</v>
      </c>
      <c r="F14" s="52">
        <v>1</v>
      </c>
      <c r="G14" s="72" t="s">
        <v>202</v>
      </c>
      <c r="H14" s="57">
        <v>5116806</v>
      </c>
      <c r="I14" s="19">
        <f t="shared" si="0"/>
        <v>972193.14</v>
      </c>
      <c r="J14" s="19">
        <f t="shared" si="1"/>
        <v>6088999.1399999997</v>
      </c>
      <c r="K14" s="92">
        <f t="shared" si="2"/>
        <v>6088999.1399999997</v>
      </c>
      <c r="L14" s="85" t="s">
        <v>458</v>
      </c>
      <c r="M14" s="57">
        <v>7450000</v>
      </c>
      <c r="N14" s="81">
        <f t="shared" si="3"/>
        <v>1415500</v>
      </c>
      <c r="O14" s="81">
        <f t="shared" si="4"/>
        <v>8865500</v>
      </c>
      <c r="P14" s="94">
        <f t="shared" si="5"/>
        <v>8865500</v>
      </c>
      <c r="Q14" s="89">
        <f t="shared" si="6"/>
        <v>6283403</v>
      </c>
      <c r="R14" s="90">
        <f t="shared" si="7"/>
        <v>1193846.57</v>
      </c>
      <c r="S14" s="89">
        <f t="shared" si="8"/>
        <v>7477249.5700000003</v>
      </c>
      <c r="T14" s="96">
        <f t="shared" si="9"/>
        <v>7477249.5700000003</v>
      </c>
    </row>
    <row r="15" spans="1:20" s="2" customFormat="1" ht="198.75" customHeight="1" x14ac:dyDescent="0.35">
      <c r="A15" s="17">
        <v>10</v>
      </c>
      <c r="B15" s="49" t="e" vm="10">
        <v>#VALUE!</v>
      </c>
      <c r="C15" s="47" t="s">
        <v>358</v>
      </c>
      <c r="D15" s="63" t="s">
        <v>436</v>
      </c>
      <c r="E15" s="18" t="s">
        <v>364</v>
      </c>
      <c r="F15" s="52">
        <v>4</v>
      </c>
      <c r="G15" s="72" t="s">
        <v>202</v>
      </c>
      <c r="H15" s="57">
        <v>12595798</v>
      </c>
      <c r="I15" s="19">
        <f t="shared" si="0"/>
        <v>2393201.62</v>
      </c>
      <c r="J15" s="19">
        <f t="shared" si="1"/>
        <v>14988999.620000001</v>
      </c>
      <c r="K15" s="92">
        <f t="shared" si="2"/>
        <v>59955998.480000004</v>
      </c>
      <c r="L15" s="85" t="s">
        <v>459</v>
      </c>
      <c r="M15" s="57">
        <v>15850000</v>
      </c>
      <c r="N15" s="81">
        <f t="shared" si="3"/>
        <v>3011500</v>
      </c>
      <c r="O15" s="81">
        <f t="shared" si="4"/>
        <v>18861500</v>
      </c>
      <c r="P15" s="94">
        <f t="shared" si="5"/>
        <v>75446000</v>
      </c>
      <c r="Q15" s="89">
        <f t="shared" si="6"/>
        <v>14222899</v>
      </c>
      <c r="R15" s="90">
        <f t="shared" si="7"/>
        <v>2702350.81</v>
      </c>
      <c r="S15" s="89">
        <f t="shared" si="8"/>
        <v>16925249.809999999</v>
      </c>
      <c r="T15" s="96">
        <f t="shared" si="9"/>
        <v>67700999.239999995</v>
      </c>
    </row>
    <row r="16" spans="1:20" s="2" customFormat="1" ht="98.25" customHeight="1" x14ac:dyDescent="0.35">
      <c r="A16" s="73">
        <v>11</v>
      </c>
      <c r="B16" s="49" t="e" vm="11">
        <v>#VALUE!</v>
      </c>
      <c r="C16" s="47" t="s">
        <v>359</v>
      </c>
      <c r="D16" s="56" t="s">
        <v>437</v>
      </c>
      <c r="E16" s="18" t="s">
        <v>364</v>
      </c>
      <c r="F16" s="53">
        <v>3</v>
      </c>
      <c r="G16" s="72" t="s">
        <v>215</v>
      </c>
      <c r="H16" s="57">
        <v>663781</v>
      </c>
      <c r="I16" s="19">
        <f t="shared" si="0"/>
        <v>126118.39</v>
      </c>
      <c r="J16" s="19">
        <f t="shared" si="1"/>
        <v>789899.39</v>
      </c>
      <c r="K16" s="92">
        <f t="shared" si="2"/>
        <v>2369698.17</v>
      </c>
      <c r="L16" s="85" t="s">
        <v>460</v>
      </c>
      <c r="M16" s="57">
        <v>920000</v>
      </c>
      <c r="N16" s="81">
        <f t="shared" si="3"/>
        <v>174800</v>
      </c>
      <c r="O16" s="81">
        <f t="shared" si="4"/>
        <v>1094800</v>
      </c>
      <c r="P16" s="94">
        <f t="shared" si="5"/>
        <v>3284400</v>
      </c>
      <c r="Q16" s="89">
        <f t="shared" si="6"/>
        <v>791890.5</v>
      </c>
      <c r="R16" s="90">
        <f t="shared" si="7"/>
        <v>150459.19500000001</v>
      </c>
      <c r="S16" s="89">
        <f t="shared" si="8"/>
        <v>942349.69500000007</v>
      </c>
      <c r="T16" s="96">
        <f t="shared" si="9"/>
        <v>2827049.085</v>
      </c>
    </row>
    <row r="17" spans="1:20" s="2" customFormat="1" ht="98.25" customHeight="1" x14ac:dyDescent="0.35">
      <c r="A17" s="17">
        <v>12</v>
      </c>
      <c r="B17" s="49" t="e" vm="12">
        <v>#VALUE!</v>
      </c>
      <c r="C17" s="47" t="s">
        <v>360</v>
      </c>
      <c r="D17" s="56" t="s">
        <v>373</v>
      </c>
      <c r="E17" s="18" t="s">
        <v>364</v>
      </c>
      <c r="F17" s="53">
        <v>3</v>
      </c>
      <c r="G17" s="72" t="s">
        <v>215</v>
      </c>
      <c r="H17" s="57">
        <v>336050</v>
      </c>
      <c r="I17" s="19">
        <f t="shared" si="0"/>
        <v>63849.5</v>
      </c>
      <c r="J17" s="19">
        <f t="shared" si="1"/>
        <v>399899.5</v>
      </c>
      <c r="K17" s="92">
        <f t="shared" si="2"/>
        <v>1199698.5</v>
      </c>
      <c r="L17" s="85" t="s">
        <v>461</v>
      </c>
      <c r="M17" s="57">
        <v>490000</v>
      </c>
      <c r="N17" s="81">
        <f t="shared" si="3"/>
        <v>93100</v>
      </c>
      <c r="O17" s="81">
        <f t="shared" si="4"/>
        <v>583100</v>
      </c>
      <c r="P17" s="94">
        <f t="shared" si="5"/>
        <v>1749300</v>
      </c>
      <c r="Q17" s="89">
        <f t="shared" si="6"/>
        <v>413025</v>
      </c>
      <c r="R17" s="90">
        <f t="shared" si="7"/>
        <v>78474.75</v>
      </c>
      <c r="S17" s="89">
        <f t="shared" si="8"/>
        <v>491499.75</v>
      </c>
      <c r="T17" s="96">
        <f t="shared" si="9"/>
        <v>1474499.25</v>
      </c>
    </row>
    <row r="18" spans="1:20" s="2" customFormat="1" ht="98.25" customHeight="1" x14ac:dyDescent="0.35">
      <c r="A18" s="73">
        <v>13</v>
      </c>
      <c r="B18" s="49" t="e" vm="13">
        <v>#VALUE!</v>
      </c>
      <c r="C18" s="47" t="s">
        <v>361</v>
      </c>
      <c r="D18" s="61" t="s">
        <v>374</v>
      </c>
      <c r="E18" s="18" t="s">
        <v>364</v>
      </c>
      <c r="F18" s="53">
        <v>3</v>
      </c>
      <c r="G18" s="72" t="s">
        <v>215</v>
      </c>
      <c r="H18" s="57">
        <v>319244</v>
      </c>
      <c r="I18" s="19">
        <f t="shared" si="0"/>
        <v>60656.36</v>
      </c>
      <c r="J18" s="19">
        <f t="shared" si="1"/>
        <v>379900.36</v>
      </c>
      <c r="K18" s="92">
        <f t="shared" si="2"/>
        <v>1139701.08</v>
      </c>
      <c r="L18" s="85" t="s">
        <v>462</v>
      </c>
      <c r="M18" s="57">
        <v>490000</v>
      </c>
      <c r="N18" s="81">
        <f t="shared" si="3"/>
        <v>93100</v>
      </c>
      <c r="O18" s="81">
        <f t="shared" si="4"/>
        <v>583100</v>
      </c>
      <c r="P18" s="94">
        <f t="shared" si="5"/>
        <v>1749300</v>
      </c>
      <c r="Q18" s="89">
        <f t="shared" si="6"/>
        <v>404622</v>
      </c>
      <c r="R18" s="90">
        <f t="shared" si="7"/>
        <v>76878.180000000008</v>
      </c>
      <c r="S18" s="89">
        <f t="shared" si="8"/>
        <v>481500.18</v>
      </c>
      <c r="T18" s="96">
        <f t="shared" si="9"/>
        <v>1444500.54</v>
      </c>
    </row>
    <row r="19" spans="1:20" s="2" customFormat="1" ht="126" customHeight="1" x14ac:dyDescent="0.35">
      <c r="A19" s="17">
        <v>14</v>
      </c>
      <c r="B19" s="49" t="e" vm="14">
        <v>#VALUE!</v>
      </c>
      <c r="C19" s="48" t="s">
        <v>362</v>
      </c>
      <c r="D19" s="64" t="s">
        <v>376</v>
      </c>
      <c r="E19" s="18" t="s">
        <v>364</v>
      </c>
      <c r="F19" s="54">
        <v>1</v>
      </c>
      <c r="G19" s="72" t="s">
        <v>202</v>
      </c>
      <c r="H19" s="57">
        <v>6713445</v>
      </c>
      <c r="I19" s="19">
        <f t="shared" si="0"/>
        <v>1275554.55</v>
      </c>
      <c r="J19" s="19">
        <f t="shared" si="1"/>
        <v>7988999.5499999998</v>
      </c>
      <c r="K19" s="92">
        <f t="shared" si="2"/>
        <v>7988999.5499999998</v>
      </c>
      <c r="L19" s="85" t="s">
        <v>463</v>
      </c>
      <c r="M19" s="57">
        <v>7790000</v>
      </c>
      <c r="N19" s="81">
        <f t="shared" si="3"/>
        <v>1480100</v>
      </c>
      <c r="O19" s="81">
        <f t="shared" si="4"/>
        <v>9270100</v>
      </c>
      <c r="P19" s="94">
        <f t="shared" si="5"/>
        <v>9270100</v>
      </c>
      <c r="Q19" s="89">
        <f t="shared" si="6"/>
        <v>7251722.5</v>
      </c>
      <c r="R19" s="90">
        <f t="shared" si="7"/>
        <v>1377827.2749999999</v>
      </c>
      <c r="S19" s="89">
        <f t="shared" si="8"/>
        <v>8629549.7750000004</v>
      </c>
      <c r="T19" s="96">
        <f t="shared" si="9"/>
        <v>8629549.7750000004</v>
      </c>
    </row>
    <row r="20" spans="1:20" s="2" customFormat="1" ht="224.25" customHeight="1" x14ac:dyDescent="0.35">
      <c r="A20" s="73">
        <v>15</v>
      </c>
      <c r="B20" s="49" t="e" vm="15">
        <v>#VALUE!</v>
      </c>
      <c r="C20" s="47" t="s">
        <v>363</v>
      </c>
      <c r="D20" s="56" t="s">
        <v>375</v>
      </c>
      <c r="E20" s="18" t="s">
        <v>390</v>
      </c>
      <c r="F20" s="53">
        <v>6</v>
      </c>
      <c r="G20" s="72" t="s">
        <v>215</v>
      </c>
      <c r="H20" s="57">
        <v>394874</v>
      </c>
      <c r="I20" s="19">
        <f t="shared" si="0"/>
        <v>75026.06</v>
      </c>
      <c r="J20" s="19">
        <f t="shared" si="1"/>
        <v>469900.06</v>
      </c>
      <c r="K20" s="92">
        <f t="shared" si="2"/>
        <v>2819400.36</v>
      </c>
      <c r="L20" s="85" t="s">
        <v>464</v>
      </c>
      <c r="M20" s="57">
        <v>1706400</v>
      </c>
      <c r="N20" s="81">
        <f t="shared" si="3"/>
        <v>324216</v>
      </c>
      <c r="O20" s="81">
        <f t="shared" si="4"/>
        <v>2030616</v>
      </c>
      <c r="P20" s="94">
        <f t="shared" si="5"/>
        <v>12183696</v>
      </c>
      <c r="Q20" s="89">
        <f t="shared" si="6"/>
        <v>1050637</v>
      </c>
      <c r="R20" s="90">
        <f t="shared" si="7"/>
        <v>199621.03</v>
      </c>
      <c r="S20" s="89">
        <f t="shared" si="8"/>
        <v>1250258.03</v>
      </c>
      <c r="T20" s="96">
        <f>S20*F20</f>
        <v>7501548.1799999997</v>
      </c>
    </row>
    <row r="21" spans="1:20" s="2" customFormat="1" ht="409.5" customHeight="1" x14ac:dyDescent="0.35">
      <c r="A21" s="17">
        <v>16</v>
      </c>
      <c r="B21" s="65" t="e" vm="16">
        <v>#VALUE!</v>
      </c>
      <c r="C21" s="70" t="s">
        <v>377</v>
      </c>
      <c r="D21" s="56" t="s">
        <v>440</v>
      </c>
      <c r="E21" s="18" t="s">
        <v>364</v>
      </c>
      <c r="F21" s="53">
        <v>10</v>
      </c>
      <c r="G21" s="72" t="s">
        <v>202</v>
      </c>
      <c r="H21" s="58">
        <v>20158823</v>
      </c>
      <c r="I21" s="19">
        <f t="shared" si="0"/>
        <v>3830176.37</v>
      </c>
      <c r="J21" s="19">
        <f t="shared" si="1"/>
        <v>23988999.370000001</v>
      </c>
      <c r="K21" s="92">
        <f t="shared" si="2"/>
        <v>239889993.70000002</v>
      </c>
      <c r="L21" s="85" t="s">
        <v>465</v>
      </c>
      <c r="M21" s="58">
        <v>5450000</v>
      </c>
      <c r="N21" s="81">
        <f t="shared" si="3"/>
        <v>1035500</v>
      </c>
      <c r="O21" s="81">
        <f t="shared" si="4"/>
        <v>6485500</v>
      </c>
      <c r="P21" s="94">
        <f t="shared" si="5"/>
        <v>64855000</v>
      </c>
      <c r="Q21" s="89">
        <f>AVERAGE(AVERAGE(H21,M21),MIN(H21,M21))</f>
        <v>9127205.75</v>
      </c>
      <c r="R21" s="90">
        <f t="shared" si="7"/>
        <v>1734169.0925</v>
      </c>
      <c r="S21" s="89">
        <f t="shared" si="8"/>
        <v>10861374.842499999</v>
      </c>
      <c r="T21" s="96">
        <f t="shared" si="9"/>
        <v>108613748.425</v>
      </c>
    </row>
    <row r="22" spans="1:20" s="2" customFormat="1" ht="264.75" customHeight="1" x14ac:dyDescent="0.35">
      <c r="A22" s="73">
        <v>17</v>
      </c>
      <c r="B22" s="49" t="e" vm="17">
        <v>#VALUE!</v>
      </c>
      <c r="C22" s="47" t="s">
        <v>378</v>
      </c>
      <c r="D22" s="66" t="s">
        <v>393</v>
      </c>
      <c r="E22" s="18" t="s">
        <v>364</v>
      </c>
      <c r="F22" s="53">
        <v>10</v>
      </c>
      <c r="G22" s="72" t="s">
        <v>202</v>
      </c>
      <c r="H22" s="58">
        <v>16797479</v>
      </c>
      <c r="I22" s="19">
        <f t="shared" si="0"/>
        <v>3191521.0100000002</v>
      </c>
      <c r="J22" s="19">
        <f t="shared" si="1"/>
        <v>19989000.010000002</v>
      </c>
      <c r="K22" s="92">
        <f t="shared" si="2"/>
        <v>199890000.10000002</v>
      </c>
      <c r="L22" s="85" t="s">
        <v>466</v>
      </c>
      <c r="M22" s="58">
        <v>2450000</v>
      </c>
      <c r="N22" s="81">
        <f t="shared" si="3"/>
        <v>465500</v>
      </c>
      <c r="O22" s="81">
        <f t="shared" si="4"/>
        <v>2915500</v>
      </c>
      <c r="P22" s="94">
        <f t="shared" si="5"/>
        <v>29155000</v>
      </c>
      <c r="Q22" s="99">
        <f>AVERAGE(AVERAGE(H22,M22),MIN(H22,M22))</f>
        <v>6036869.75</v>
      </c>
      <c r="R22" s="90">
        <f t="shared" si="7"/>
        <v>1147005.2524999999</v>
      </c>
      <c r="S22" s="89">
        <f t="shared" si="8"/>
        <v>7183875.0024999995</v>
      </c>
      <c r="T22" s="96">
        <f>S22*F22</f>
        <v>71838750.024999991</v>
      </c>
    </row>
    <row r="23" spans="1:20" s="2" customFormat="1" ht="243" customHeight="1" x14ac:dyDescent="0.35">
      <c r="A23" s="17">
        <v>18</v>
      </c>
      <c r="B23" s="49" t="e" vm="18">
        <v>#VALUE!</v>
      </c>
      <c r="C23" s="47" t="s">
        <v>394</v>
      </c>
      <c r="D23" s="56" t="s">
        <v>408</v>
      </c>
      <c r="E23" s="18" t="s">
        <v>390</v>
      </c>
      <c r="F23" s="53">
        <v>3</v>
      </c>
      <c r="G23" s="72" t="s">
        <v>215</v>
      </c>
      <c r="H23" s="57">
        <v>79600</v>
      </c>
      <c r="I23" s="19">
        <f t="shared" si="0"/>
        <v>15124</v>
      </c>
      <c r="J23" s="19">
        <f t="shared" si="1"/>
        <v>94724</v>
      </c>
      <c r="K23" s="92">
        <f t="shared" si="2"/>
        <v>284172</v>
      </c>
      <c r="L23" s="85" t="s">
        <v>467</v>
      </c>
      <c r="M23" s="57">
        <v>160000</v>
      </c>
      <c r="N23" s="81">
        <f t="shared" si="3"/>
        <v>30400</v>
      </c>
      <c r="O23" s="81">
        <f t="shared" si="4"/>
        <v>190400</v>
      </c>
      <c r="P23" s="94">
        <f t="shared" si="5"/>
        <v>571200</v>
      </c>
      <c r="Q23" s="89">
        <f t="shared" si="6"/>
        <v>119800</v>
      </c>
      <c r="R23" s="90">
        <f t="shared" si="7"/>
        <v>22762</v>
      </c>
      <c r="S23" s="89">
        <f t="shared" si="8"/>
        <v>142562</v>
      </c>
      <c r="T23" s="96">
        <f t="shared" si="9"/>
        <v>427686</v>
      </c>
    </row>
    <row r="24" spans="1:20" s="2" customFormat="1" ht="98.25" customHeight="1" x14ac:dyDescent="0.35">
      <c r="A24" s="73">
        <v>19</v>
      </c>
      <c r="B24" s="49" t="e" vm="19">
        <v>#VALUE!</v>
      </c>
      <c r="C24" s="47" t="s">
        <v>398</v>
      </c>
      <c r="D24" s="107" t="s">
        <v>407</v>
      </c>
      <c r="E24" s="18" t="s">
        <v>391</v>
      </c>
      <c r="F24" s="53">
        <v>20</v>
      </c>
      <c r="G24" s="72" t="s">
        <v>215</v>
      </c>
      <c r="H24" s="58">
        <v>11680</v>
      </c>
      <c r="I24" s="19">
        <f t="shared" si="0"/>
        <v>2219.1999999999998</v>
      </c>
      <c r="J24" s="19">
        <f t="shared" si="1"/>
        <v>13899.2</v>
      </c>
      <c r="K24" s="92">
        <f t="shared" si="2"/>
        <v>277984</v>
      </c>
      <c r="L24" s="86" t="s">
        <v>468</v>
      </c>
      <c r="M24" s="58">
        <v>15000</v>
      </c>
      <c r="N24" s="81">
        <f t="shared" si="3"/>
        <v>2850</v>
      </c>
      <c r="O24" s="81">
        <f t="shared" si="4"/>
        <v>17850</v>
      </c>
      <c r="P24" s="94">
        <f t="shared" si="5"/>
        <v>357000</v>
      </c>
      <c r="Q24" s="89">
        <f t="shared" si="6"/>
        <v>13340</v>
      </c>
      <c r="R24" s="90">
        <f t="shared" si="7"/>
        <v>2534.6</v>
      </c>
      <c r="S24" s="89">
        <f t="shared" si="8"/>
        <v>15874.6</v>
      </c>
      <c r="T24" s="96">
        <f t="shared" si="9"/>
        <v>317492</v>
      </c>
    </row>
    <row r="25" spans="1:20" s="2" customFormat="1" ht="98.25" customHeight="1" x14ac:dyDescent="0.35">
      <c r="A25" s="17">
        <v>20</v>
      </c>
      <c r="B25" s="49" t="e" vm="19">
        <v>#VALUE!</v>
      </c>
      <c r="C25" s="47" t="s">
        <v>399</v>
      </c>
      <c r="D25" s="108"/>
      <c r="E25" s="18" t="s">
        <v>391</v>
      </c>
      <c r="F25" s="53">
        <v>20</v>
      </c>
      <c r="G25" s="72" t="s">
        <v>215</v>
      </c>
      <c r="H25" s="58">
        <v>23445</v>
      </c>
      <c r="I25" s="19">
        <f t="shared" si="0"/>
        <v>4454.55</v>
      </c>
      <c r="J25" s="19">
        <f t="shared" si="1"/>
        <v>27899.55</v>
      </c>
      <c r="K25" s="92">
        <f t="shared" si="2"/>
        <v>557991</v>
      </c>
      <c r="L25" s="86" t="s">
        <v>468</v>
      </c>
      <c r="M25" s="58">
        <v>39600</v>
      </c>
      <c r="N25" s="81">
        <f t="shared" si="3"/>
        <v>7524</v>
      </c>
      <c r="O25" s="81">
        <f t="shared" si="4"/>
        <v>47124</v>
      </c>
      <c r="P25" s="94">
        <f t="shared" si="5"/>
        <v>942480</v>
      </c>
      <c r="Q25" s="89">
        <f t="shared" si="6"/>
        <v>31522.5</v>
      </c>
      <c r="R25" s="90">
        <f t="shared" si="7"/>
        <v>5989.2749999999996</v>
      </c>
      <c r="S25" s="89">
        <f t="shared" si="8"/>
        <v>37511.775000000001</v>
      </c>
      <c r="T25" s="96">
        <f t="shared" si="9"/>
        <v>750235.5</v>
      </c>
    </row>
    <row r="26" spans="1:20" s="2" customFormat="1" ht="98.25" customHeight="1" x14ac:dyDescent="0.35">
      <c r="A26" s="73">
        <v>21</v>
      </c>
      <c r="B26" s="49" t="e" vm="19">
        <v>#VALUE!</v>
      </c>
      <c r="C26" s="47" t="s">
        <v>400</v>
      </c>
      <c r="D26" s="108"/>
      <c r="E26" s="18" t="s">
        <v>391</v>
      </c>
      <c r="F26" s="53">
        <v>20</v>
      </c>
      <c r="G26" s="72" t="s">
        <v>215</v>
      </c>
      <c r="H26" s="58">
        <v>35210</v>
      </c>
      <c r="I26" s="19">
        <f t="shared" si="0"/>
        <v>6689.9</v>
      </c>
      <c r="J26" s="19">
        <f t="shared" si="1"/>
        <v>41899.9</v>
      </c>
      <c r="K26" s="92">
        <f t="shared" si="2"/>
        <v>837998</v>
      </c>
      <c r="L26" s="86" t="s">
        <v>468</v>
      </c>
      <c r="M26" s="58">
        <v>63600</v>
      </c>
      <c r="N26" s="81">
        <f t="shared" si="3"/>
        <v>12084</v>
      </c>
      <c r="O26" s="81">
        <f t="shared" si="4"/>
        <v>75684</v>
      </c>
      <c r="P26" s="94">
        <f t="shared" si="5"/>
        <v>1513680</v>
      </c>
      <c r="Q26" s="89">
        <f t="shared" si="6"/>
        <v>49405</v>
      </c>
      <c r="R26" s="90">
        <f t="shared" si="7"/>
        <v>9386.9500000000007</v>
      </c>
      <c r="S26" s="89">
        <f t="shared" si="8"/>
        <v>58791.95</v>
      </c>
      <c r="T26" s="96">
        <f t="shared" si="9"/>
        <v>1175839</v>
      </c>
    </row>
    <row r="27" spans="1:20" s="2" customFormat="1" ht="98.25" customHeight="1" x14ac:dyDescent="0.35">
      <c r="A27" s="17">
        <v>22</v>
      </c>
      <c r="B27" s="49" t="e" vm="19">
        <v>#VALUE!</v>
      </c>
      <c r="C27" s="47" t="s">
        <v>401</v>
      </c>
      <c r="D27" s="108"/>
      <c r="E27" s="18" t="s">
        <v>391</v>
      </c>
      <c r="F27" s="53">
        <v>20</v>
      </c>
      <c r="G27" s="72" t="s">
        <v>215</v>
      </c>
      <c r="H27" s="58">
        <v>47815</v>
      </c>
      <c r="I27" s="19">
        <f t="shared" si="0"/>
        <v>9084.85</v>
      </c>
      <c r="J27" s="19">
        <f t="shared" si="1"/>
        <v>56899.85</v>
      </c>
      <c r="K27" s="92">
        <f t="shared" si="2"/>
        <v>1137997</v>
      </c>
      <c r="L27" s="86" t="s">
        <v>468</v>
      </c>
      <c r="M27" s="58">
        <v>61200</v>
      </c>
      <c r="N27" s="81">
        <f t="shared" si="3"/>
        <v>11628</v>
      </c>
      <c r="O27" s="81">
        <f t="shared" si="4"/>
        <v>72828</v>
      </c>
      <c r="P27" s="94">
        <f t="shared" si="5"/>
        <v>1456560</v>
      </c>
      <c r="Q27" s="89">
        <f t="shared" si="6"/>
        <v>54507.5</v>
      </c>
      <c r="R27" s="90">
        <f t="shared" si="7"/>
        <v>10356.424999999999</v>
      </c>
      <c r="S27" s="89">
        <f t="shared" si="8"/>
        <v>64863.925000000003</v>
      </c>
      <c r="T27" s="96">
        <f t="shared" si="9"/>
        <v>1297278.5</v>
      </c>
    </row>
    <row r="28" spans="1:20" s="2" customFormat="1" ht="98.25" customHeight="1" x14ac:dyDescent="0.35">
      <c r="A28" s="73">
        <v>23</v>
      </c>
      <c r="B28" s="49" t="e" vm="19">
        <v>#VALUE!</v>
      </c>
      <c r="C28" s="47" t="s">
        <v>402</v>
      </c>
      <c r="D28" s="108"/>
      <c r="E28" s="18" t="s">
        <v>391</v>
      </c>
      <c r="F28" s="53">
        <v>20</v>
      </c>
      <c r="G28" s="72" t="s">
        <v>215</v>
      </c>
      <c r="H28" s="58">
        <v>58739</v>
      </c>
      <c r="I28" s="19">
        <f t="shared" si="0"/>
        <v>11160.41</v>
      </c>
      <c r="J28" s="19">
        <f t="shared" si="1"/>
        <v>69899.41</v>
      </c>
      <c r="K28" s="92">
        <f t="shared" si="2"/>
        <v>1397988.2000000002</v>
      </c>
      <c r="L28" s="86" t="s">
        <v>468</v>
      </c>
      <c r="M28" s="58">
        <v>83000</v>
      </c>
      <c r="N28" s="81">
        <f t="shared" si="3"/>
        <v>15770</v>
      </c>
      <c r="O28" s="81">
        <f t="shared" si="4"/>
        <v>98770</v>
      </c>
      <c r="P28" s="94">
        <f t="shared" si="5"/>
        <v>1975400</v>
      </c>
      <c r="Q28" s="89">
        <f t="shared" si="6"/>
        <v>70869.5</v>
      </c>
      <c r="R28" s="90">
        <f t="shared" si="7"/>
        <v>13465.205</v>
      </c>
      <c r="S28" s="89">
        <f t="shared" si="8"/>
        <v>84334.705000000002</v>
      </c>
      <c r="T28" s="96">
        <f t="shared" si="9"/>
        <v>1686694.1</v>
      </c>
    </row>
    <row r="29" spans="1:20" s="2" customFormat="1" ht="98.25" customHeight="1" x14ac:dyDescent="0.35">
      <c r="A29" s="17">
        <v>24</v>
      </c>
      <c r="B29" s="49" t="e" vm="19">
        <v>#VALUE!</v>
      </c>
      <c r="C29" s="47" t="s">
        <v>403</v>
      </c>
      <c r="D29" s="108"/>
      <c r="E29" s="18" t="s">
        <v>391</v>
      </c>
      <c r="F29" s="53">
        <v>20</v>
      </c>
      <c r="G29" s="72" t="s">
        <v>215</v>
      </c>
      <c r="H29" s="58">
        <v>67143</v>
      </c>
      <c r="I29" s="19">
        <f t="shared" si="0"/>
        <v>12757.17</v>
      </c>
      <c r="J29" s="19">
        <f t="shared" si="1"/>
        <v>79900.17</v>
      </c>
      <c r="K29" s="92">
        <f t="shared" si="2"/>
        <v>1598003.4</v>
      </c>
      <c r="L29" s="86" t="s">
        <v>468</v>
      </c>
      <c r="M29" s="58">
        <v>87600</v>
      </c>
      <c r="N29" s="81">
        <f t="shared" si="3"/>
        <v>16644</v>
      </c>
      <c r="O29" s="81">
        <f t="shared" si="4"/>
        <v>104244</v>
      </c>
      <c r="P29" s="94">
        <f t="shared" si="5"/>
        <v>2084880</v>
      </c>
      <c r="Q29" s="89">
        <f t="shared" si="6"/>
        <v>77371.5</v>
      </c>
      <c r="R29" s="90">
        <f t="shared" si="7"/>
        <v>14700.585000000001</v>
      </c>
      <c r="S29" s="89">
        <f t="shared" si="8"/>
        <v>92072.085000000006</v>
      </c>
      <c r="T29" s="96">
        <f t="shared" si="9"/>
        <v>1841441.7000000002</v>
      </c>
    </row>
    <row r="30" spans="1:20" s="2" customFormat="1" ht="98.25" customHeight="1" x14ac:dyDescent="0.35">
      <c r="A30" s="73">
        <v>25</v>
      </c>
      <c r="B30" s="49" t="e" vm="19">
        <v>#VALUE!</v>
      </c>
      <c r="C30" s="47" t="s">
        <v>404</v>
      </c>
      <c r="D30" s="108"/>
      <c r="E30" s="18" t="s">
        <v>391</v>
      </c>
      <c r="F30" s="53">
        <v>20</v>
      </c>
      <c r="G30" s="72" t="s">
        <v>215</v>
      </c>
      <c r="H30" s="58">
        <v>121849</v>
      </c>
      <c r="I30" s="19">
        <f t="shared" si="0"/>
        <v>23151.31</v>
      </c>
      <c r="J30" s="19">
        <f t="shared" si="1"/>
        <v>145000.31</v>
      </c>
      <c r="K30" s="92">
        <f t="shared" si="2"/>
        <v>2900006.2</v>
      </c>
      <c r="L30" s="86" t="s">
        <v>469</v>
      </c>
      <c r="M30" s="58">
        <v>112000</v>
      </c>
      <c r="N30" s="81">
        <f t="shared" si="3"/>
        <v>21280</v>
      </c>
      <c r="O30" s="81">
        <f t="shared" si="4"/>
        <v>133280</v>
      </c>
      <c r="P30" s="94">
        <f t="shared" si="5"/>
        <v>2665600</v>
      </c>
      <c r="Q30" s="89">
        <f t="shared" si="6"/>
        <v>116924.5</v>
      </c>
      <c r="R30" s="90">
        <f t="shared" si="7"/>
        <v>22215.654999999999</v>
      </c>
      <c r="S30" s="89">
        <f t="shared" si="8"/>
        <v>139140.155</v>
      </c>
      <c r="T30" s="96">
        <f t="shared" si="9"/>
        <v>2782803.1</v>
      </c>
    </row>
    <row r="31" spans="1:20" s="2" customFormat="1" ht="98.25" customHeight="1" x14ac:dyDescent="0.35">
      <c r="A31" s="17">
        <v>26</v>
      </c>
      <c r="B31" s="49" t="e" vm="19">
        <v>#VALUE!</v>
      </c>
      <c r="C31" s="47" t="s">
        <v>405</v>
      </c>
      <c r="D31" s="108"/>
      <c r="E31" s="18" t="s">
        <v>391</v>
      </c>
      <c r="F31" s="53">
        <v>20</v>
      </c>
      <c r="G31" s="72" t="s">
        <v>215</v>
      </c>
      <c r="H31" s="58">
        <v>163865</v>
      </c>
      <c r="I31" s="19">
        <f t="shared" si="0"/>
        <v>31134.35</v>
      </c>
      <c r="J31" s="19">
        <f t="shared" si="1"/>
        <v>194999.35</v>
      </c>
      <c r="K31" s="92">
        <f t="shared" si="2"/>
        <v>3899987</v>
      </c>
      <c r="L31" s="86" t="s">
        <v>470</v>
      </c>
      <c r="M31" s="58">
        <v>141600</v>
      </c>
      <c r="N31" s="81">
        <f t="shared" si="3"/>
        <v>26904</v>
      </c>
      <c r="O31" s="81">
        <f t="shared" si="4"/>
        <v>168504</v>
      </c>
      <c r="P31" s="94">
        <f t="shared" si="5"/>
        <v>3370080</v>
      </c>
      <c r="Q31" s="89">
        <f t="shared" si="6"/>
        <v>152732.5</v>
      </c>
      <c r="R31" s="90">
        <f t="shared" si="7"/>
        <v>29019.174999999999</v>
      </c>
      <c r="S31" s="89">
        <f t="shared" si="8"/>
        <v>181751.67499999999</v>
      </c>
      <c r="T31" s="96">
        <f t="shared" si="9"/>
        <v>3635033.5</v>
      </c>
    </row>
    <row r="32" spans="1:20" s="2" customFormat="1" ht="98.25" customHeight="1" x14ac:dyDescent="0.35">
      <c r="A32" s="73">
        <v>27</v>
      </c>
      <c r="B32" s="49" t="e" vm="19">
        <v>#VALUE!</v>
      </c>
      <c r="C32" s="47" t="s">
        <v>406</v>
      </c>
      <c r="D32" s="109"/>
      <c r="E32" s="18" t="s">
        <v>391</v>
      </c>
      <c r="F32" s="53">
        <v>20</v>
      </c>
      <c r="G32" s="72" t="s">
        <v>215</v>
      </c>
      <c r="H32" s="58">
        <v>163067</v>
      </c>
      <c r="I32" s="19">
        <f t="shared" si="0"/>
        <v>30982.73</v>
      </c>
      <c r="J32" s="19">
        <f t="shared" si="1"/>
        <v>194049.73</v>
      </c>
      <c r="K32" s="92">
        <f t="shared" si="2"/>
        <v>3880994.6</v>
      </c>
      <c r="L32" s="86" t="s">
        <v>468</v>
      </c>
      <c r="M32" s="58">
        <v>204000</v>
      </c>
      <c r="N32" s="81">
        <f t="shared" si="3"/>
        <v>38760</v>
      </c>
      <c r="O32" s="81">
        <f t="shared" si="4"/>
        <v>242760</v>
      </c>
      <c r="P32" s="94">
        <f t="shared" si="5"/>
        <v>4855200</v>
      </c>
      <c r="Q32" s="89">
        <f t="shared" si="6"/>
        <v>183533.5</v>
      </c>
      <c r="R32" s="90">
        <f t="shared" si="7"/>
        <v>34871.364999999998</v>
      </c>
      <c r="S32" s="89">
        <f t="shared" si="8"/>
        <v>218404.86499999999</v>
      </c>
      <c r="T32" s="96">
        <f t="shared" si="9"/>
        <v>4368097.3</v>
      </c>
    </row>
    <row r="33" spans="1:20" s="2" customFormat="1" ht="98.25" customHeight="1" x14ac:dyDescent="0.35">
      <c r="A33" s="17">
        <v>28</v>
      </c>
      <c r="B33" s="49" t="e" vm="20">
        <v>#VALUE!</v>
      </c>
      <c r="C33" s="47" t="s">
        <v>379</v>
      </c>
      <c r="D33" s="61" t="s">
        <v>433</v>
      </c>
      <c r="E33" s="18" t="s">
        <v>391</v>
      </c>
      <c r="F33" s="53">
        <v>4</v>
      </c>
      <c r="G33" s="72" t="s">
        <v>215</v>
      </c>
      <c r="H33" s="58">
        <v>263824</v>
      </c>
      <c r="I33" s="19">
        <f>H33*19%</f>
        <v>50126.559999999998</v>
      </c>
      <c r="J33" s="19">
        <f>H33+I33</f>
        <v>313950.56</v>
      </c>
      <c r="K33" s="92">
        <f t="shared" si="2"/>
        <v>1255802.24</v>
      </c>
      <c r="L33" s="86" t="s">
        <v>471</v>
      </c>
      <c r="M33" s="58">
        <v>360000</v>
      </c>
      <c r="N33" s="81">
        <f t="shared" si="3"/>
        <v>68400</v>
      </c>
      <c r="O33" s="81">
        <f t="shared" si="4"/>
        <v>428400</v>
      </c>
      <c r="P33" s="94">
        <f t="shared" si="5"/>
        <v>1713600</v>
      </c>
      <c r="Q33" s="89">
        <f t="shared" si="6"/>
        <v>311912</v>
      </c>
      <c r="R33" s="90">
        <f t="shared" si="7"/>
        <v>59263.28</v>
      </c>
      <c r="S33" s="89">
        <f t="shared" si="8"/>
        <v>371175.28</v>
      </c>
      <c r="T33" s="96">
        <f t="shared" si="9"/>
        <v>1484701.12</v>
      </c>
    </row>
    <row r="34" spans="1:20" s="2" customFormat="1" ht="98.25" customHeight="1" x14ac:dyDescent="0.35">
      <c r="A34" s="73">
        <v>29</v>
      </c>
      <c r="B34" s="49" t="e" vm="20">
        <v>#VALUE!</v>
      </c>
      <c r="C34" s="47" t="s">
        <v>380</v>
      </c>
      <c r="D34" s="61" t="s">
        <v>434</v>
      </c>
      <c r="E34" s="18" t="s">
        <v>391</v>
      </c>
      <c r="F34" s="53">
        <v>4</v>
      </c>
      <c r="G34" s="72" t="s">
        <v>215</v>
      </c>
      <c r="H34" s="58">
        <v>168824</v>
      </c>
      <c r="I34" s="19">
        <f>H34*19%</f>
        <v>32076.560000000001</v>
      </c>
      <c r="J34" s="19">
        <f>H34+I34</f>
        <v>200900.56</v>
      </c>
      <c r="K34" s="92">
        <f t="shared" si="2"/>
        <v>803602.24</v>
      </c>
      <c r="L34" s="85" t="s">
        <v>472</v>
      </c>
      <c r="M34" s="58">
        <v>420000</v>
      </c>
      <c r="N34" s="81">
        <f t="shared" si="3"/>
        <v>79800</v>
      </c>
      <c r="O34" s="81">
        <f t="shared" si="4"/>
        <v>499800</v>
      </c>
      <c r="P34" s="94">
        <f t="shared" si="5"/>
        <v>1999200</v>
      </c>
      <c r="Q34" s="89">
        <f t="shared" si="6"/>
        <v>294412</v>
      </c>
      <c r="R34" s="90">
        <f t="shared" si="7"/>
        <v>55938.28</v>
      </c>
      <c r="S34" s="89">
        <f t="shared" si="8"/>
        <v>350350.28</v>
      </c>
      <c r="T34" s="96">
        <f t="shared" si="9"/>
        <v>1401401.12</v>
      </c>
    </row>
    <row r="35" spans="1:20" s="2" customFormat="1" ht="115.5" customHeight="1" x14ac:dyDescent="0.35">
      <c r="A35" s="17">
        <v>30</v>
      </c>
      <c r="B35" s="49" t="e" vm="21">
        <v>#VALUE!</v>
      </c>
      <c r="C35" s="47" t="s">
        <v>381</v>
      </c>
      <c r="D35" s="56" t="s">
        <v>409</v>
      </c>
      <c r="E35" s="18" t="s">
        <v>391</v>
      </c>
      <c r="F35" s="53">
        <v>1</v>
      </c>
      <c r="G35" s="72" t="s">
        <v>202</v>
      </c>
      <c r="H35" s="58">
        <v>3772269</v>
      </c>
      <c r="I35" s="19">
        <f t="shared" si="0"/>
        <v>716731.11</v>
      </c>
      <c r="J35" s="19">
        <f t="shared" si="1"/>
        <v>4489000.1100000003</v>
      </c>
      <c r="K35" s="92">
        <f t="shared" si="2"/>
        <v>4489000.1100000003</v>
      </c>
      <c r="L35" s="85" t="s">
        <v>473</v>
      </c>
      <c r="M35" s="58">
        <v>2700000</v>
      </c>
      <c r="N35" s="81">
        <f t="shared" si="3"/>
        <v>513000</v>
      </c>
      <c r="O35" s="81">
        <f t="shared" si="4"/>
        <v>3213000</v>
      </c>
      <c r="P35" s="94">
        <f t="shared" si="5"/>
        <v>3213000</v>
      </c>
      <c r="Q35" s="89">
        <f t="shared" si="6"/>
        <v>3236134.5</v>
      </c>
      <c r="R35" s="90">
        <f t="shared" si="7"/>
        <v>614865.55500000005</v>
      </c>
      <c r="S35" s="89">
        <f t="shared" si="8"/>
        <v>3851000.0550000002</v>
      </c>
      <c r="T35" s="96">
        <f t="shared" si="9"/>
        <v>3851000.0550000002</v>
      </c>
    </row>
    <row r="36" spans="1:20" s="2" customFormat="1" ht="98.25" customHeight="1" x14ac:dyDescent="0.35">
      <c r="A36" s="73">
        <v>31</v>
      </c>
      <c r="B36" s="49" t="e" vm="22">
        <v>#VALUE!</v>
      </c>
      <c r="C36" s="47" t="s">
        <v>413</v>
      </c>
      <c r="D36" s="61" t="s">
        <v>412</v>
      </c>
      <c r="E36" s="18" t="s">
        <v>391</v>
      </c>
      <c r="F36" s="53">
        <v>4</v>
      </c>
      <c r="G36" s="72" t="s">
        <v>215</v>
      </c>
      <c r="H36" s="58">
        <v>3100756</v>
      </c>
      <c r="I36" s="19">
        <f t="shared" si="0"/>
        <v>589143.64</v>
      </c>
      <c r="J36" s="19">
        <f t="shared" si="1"/>
        <v>3689899.64</v>
      </c>
      <c r="K36" s="92">
        <f t="shared" si="2"/>
        <v>14759598.560000001</v>
      </c>
      <c r="L36" s="86" t="s">
        <v>474</v>
      </c>
      <c r="M36" s="58">
        <v>2900000</v>
      </c>
      <c r="N36" s="81">
        <f t="shared" si="3"/>
        <v>551000</v>
      </c>
      <c r="O36" s="81">
        <f t="shared" si="4"/>
        <v>3451000</v>
      </c>
      <c r="P36" s="94">
        <f t="shared" si="5"/>
        <v>13804000</v>
      </c>
      <c r="Q36" s="89">
        <f t="shared" si="6"/>
        <v>3000378</v>
      </c>
      <c r="R36" s="90">
        <f t="shared" si="7"/>
        <v>570071.81999999995</v>
      </c>
      <c r="S36" s="89">
        <f t="shared" si="8"/>
        <v>3570449.82</v>
      </c>
      <c r="T36" s="96">
        <f t="shared" si="9"/>
        <v>14281799.279999999</v>
      </c>
    </row>
    <row r="37" spans="1:20" s="2" customFormat="1" ht="98.25" customHeight="1" x14ac:dyDescent="0.35">
      <c r="A37" s="17">
        <v>32</v>
      </c>
      <c r="B37" s="49" t="e" vm="23">
        <v>#VALUE!</v>
      </c>
      <c r="C37" s="47" t="s">
        <v>382</v>
      </c>
      <c r="D37" s="61" t="s">
        <v>414</v>
      </c>
      <c r="E37" s="18" t="s">
        <v>391</v>
      </c>
      <c r="F37" s="53">
        <v>4</v>
      </c>
      <c r="G37" s="72" t="s">
        <v>215</v>
      </c>
      <c r="H37" s="58">
        <v>630168</v>
      </c>
      <c r="I37" s="19">
        <f t="shared" si="0"/>
        <v>119731.92</v>
      </c>
      <c r="J37" s="19">
        <f t="shared" si="1"/>
        <v>749899.92</v>
      </c>
      <c r="K37" s="92">
        <f t="shared" si="2"/>
        <v>2999599.68</v>
      </c>
      <c r="L37" s="85" t="s">
        <v>475</v>
      </c>
      <c r="M37" s="58">
        <v>1700000</v>
      </c>
      <c r="N37" s="81">
        <f t="shared" si="3"/>
        <v>323000</v>
      </c>
      <c r="O37" s="81">
        <f t="shared" si="4"/>
        <v>2023000</v>
      </c>
      <c r="P37" s="94">
        <f t="shared" si="5"/>
        <v>8092000</v>
      </c>
      <c r="Q37" s="89">
        <f t="shared" si="6"/>
        <v>1165084</v>
      </c>
      <c r="R37" s="90">
        <f t="shared" si="7"/>
        <v>221365.96</v>
      </c>
      <c r="S37" s="89">
        <f t="shared" si="8"/>
        <v>1386449.96</v>
      </c>
      <c r="T37" s="96">
        <f t="shared" si="9"/>
        <v>5545799.8399999999</v>
      </c>
    </row>
    <row r="38" spans="1:20" s="2" customFormat="1" ht="242.25" customHeight="1" x14ac:dyDescent="0.35">
      <c r="A38" s="73">
        <v>33</v>
      </c>
      <c r="B38" s="65" t="e" vm="24">
        <v>#VALUE!</v>
      </c>
      <c r="C38" s="47" t="s">
        <v>384</v>
      </c>
      <c r="D38" s="56" t="s">
        <v>395</v>
      </c>
      <c r="E38" s="18" t="s">
        <v>390</v>
      </c>
      <c r="F38" s="53">
        <v>2</v>
      </c>
      <c r="G38" s="72" t="s">
        <v>215</v>
      </c>
      <c r="H38" s="57">
        <v>1033605</v>
      </c>
      <c r="I38" s="19">
        <f t="shared" si="0"/>
        <v>196384.95</v>
      </c>
      <c r="J38" s="19">
        <f t="shared" si="1"/>
        <v>1229989.95</v>
      </c>
      <c r="K38" s="92">
        <f t="shared" si="2"/>
        <v>2459979.9</v>
      </c>
      <c r="L38" s="85" t="s">
        <v>476</v>
      </c>
      <c r="M38" s="57">
        <v>440000</v>
      </c>
      <c r="N38" s="81">
        <f t="shared" si="3"/>
        <v>83600</v>
      </c>
      <c r="O38" s="81">
        <f t="shared" si="4"/>
        <v>523600</v>
      </c>
      <c r="P38" s="94">
        <f t="shared" si="5"/>
        <v>1047200</v>
      </c>
      <c r="Q38" s="89">
        <f t="shared" si="6"/>
        <v>736802.5</v>
      </c>
      <c r="R38" s="90">
        <f t="shared" si="7"/>
        <v>139992.47500000001</v>
      </c>
      <c r="S38" s="89">
        <f t="shared" si="8"/>
        <v>876794.97499999998</v>
      </c>
      <c r="T38" s="96">
        <f t="shared" si="9"/>
        <v>1753589.95</v>
      </c>
    </row>
    <row r="39" spans="1:20" s="2" customFormat="1" ht="98.25" customHeight="1" x14ac:dyDescent="0.35">
      <c r="A39" s="17">
        <v>34</v>
      </c>
      <c r="B39" s="49" t="e" vm="25">
        <v>#VALUE!</v>
      </c>
      <c r="C39" s="47" t="s">
        <v>385</v>
      </c>
      <c r="D39" s="61" t="s">
        <v>416</v>
      </c>
      <c r="E39" s="18" t="s">
        <v>391</v>
      </c>
      <c r="F39" s="53">
        <v>4</v>
      </c>
      <c r="G39" s="72" t="s">
        <v>215</v>
      </c>
      <c r="H39" s="57">
        <v>33529</v>
      </c>
      <c r="I39" s="19">
        <f t="shared" si="0"/>
        <v>6370.51</v>
      </c>
      <c r="J39" s="19">
        <f t="shared" si="1"/>
        <v>39899.51</v>
      </c>
      <c r="K39" s="92">
        <f t="shared" si="2"/>
        <v>159598.04</v>
      </c>
      <c r="L39" s="86" t="s">
        <v>477</v>
      </c>
      <c r="M39" s="57">
        <v>68000</v>
      </c>
      <c r="N39" s="81">
        <f t="shared" si="3"/>
        <v>12920</v>
      </c>
      <c r="O39" s="81">
        <f t="shared" si="4"/>
        <v>80920</v>
      </c>
      <c r="P39" s="94">
        <f t="shared" si="5"/>
        <v>323680</v>
      </c>
      <c r="Q39" s="89">
        <f t="shared" si="6"/>
        <v>50764.5</v>
      </c>
      <c r="R39" s="90">
        <f t="shared" si="7"/>
        <v>9645.255000000001</v>
      </c>
      <c r="S39" s="89">
        <f t="shared" si="8"/>
        <v>60409.755000000005</v>
      </c>
      <c r="T39" s="96">
        <f t="shared" si="9"/>
        <v>241639.02000000002</v>
      </c>
    </row>
    <row r="40" spans="1:20" s="2" customFormat="1" ht="180.75" customHeight="1" x14ac:dyDescent="0.35">
      <c r="A40" s="73">
        <v>35</v>
      </c>
      <c r="B40" s="65" t="e" vm="26">
        <v>#VALUE!</v>
      </c>
      <c r="C40" s="47" t="s">
        <v>392</v>
      </c>
      <c r="D40" s="61" t="s">
        <v>417</v>
      </c>
      <c r="E40" s="18" t="s">
        <v>391</v>
      </c>
      <c r="F40" s="53">
        <v>100</v>
      </c>
      <c r="G40" s="72" t="s">
        <v>215</v>
      </c>
      <c r="H40" s="57">
        <v>92353</v>
      </c>
      <c r="I40" s="19">
        <f t="shared" si="0"/>
        <v>17547.07</v>
      </c>
      <c r="J40" s="19">
        <f t="shared" si="1"/>
        <v>109900.07</v>
      </c>
      <c r="K40" s="92">
        <f t="shared" si="2"/>
        <v>10990007</v>
      </c>
      <c r="L40" s="85" t="s">
        <v>478</v>
      </c>
      <c r="M40" s="57">
        <v>104500</v>
      </c>
      <c r="N40" s="81">
        <f t="shared" si="3"/>
        <v>19855</v>
      </c>
      <c r="O40" s="81">
        <f t="shared" si="4"/>
        <v>124355</v>
      </c>
      <c r="P40" s="94">
        <f t="shared" si="5"/>
        <v>12435500</v>
      </c>
      <c r="Q40" s="89">
        <f t="shared" si="6"/>
        <v>98426.5</v>
      </c>
      <c r="R40" s="90">
        <f t="shared" si="7"/>
        <v>18701.035</v>
      </c>
      <c r="S40" s="89">
        <f t="shared" si="8"/>
        <v>117127.535</v>
      </c>
      <c r="T40" s="96">
        <f t="shared" si="9"/>
        <v>11712753.5</v>
      </c>
    </row>
    <row r="41" spans="1:20" s="2" customFormat="1" ht="98.25" customHeight="1" x14ac:dyDescent="0.35">
      <c r="A41" s="17">
        <v>36</v>
      </c>
      <c r="B41" s="49" t="e" vm="27">
        <v>#VALUE!</v>
      </c>
      <c r="C41" s="47" t="s">
        <v>386</v>
      </c>
      <c r="D41" s="61" t="s">
        <v>424</v>
      </c>
      <c r="E41" s="18" t="s">
        <v>391</v>
      </c>
      <c r="F41" s="53">
        <v>6</v>
      </c>
      <c r="G41" s="72" t="s">
        <v>202</v>
      </c>
      <c r="H41" s="57">
        <v>1452100</v>
      </c>
      <c r="I41" s="19">
        <f t="shared" si="0"/>
        <v>275899</v>
      </c>
      <c r="J41" s="19">
        <f t="shared" si="1"/>
        <v>1727999</v>
      </c>
      <c r="K41" s="92">
        <f t="shared" si="2"/>
        <v>10367994</v>
      </c>
      <c r="L41" s="87" t="s">
        <v>489</v>
      </c>
      <c r="M41" s="57">
        <v>1750000</v>
      </c>
      <c r="N41" s="81">
        <f t="shared" si="3"/>
        <v>332500</v>
      </c>
      <c r="O41" s="81">
        <f t="shared" si="4"/>
        <v>2082500</v>
      </c>
      <c r="P41" s="94">
        <f t="shared" si="5"/>
        <v>12495000</v>
      </c>
      <c r="Q41" s="89">
        <f t="shared" si="6"/>
        <v>1601050</v>
      </c>
      <c r="R41" s="90">
        <f t="shared" si="7"/>
        <v>304199.5</v>
      </c>
      <c r="S41" s="89">
        <f t="shared" si="8"/>
        <v>1905249.5</v>
      </c>
      <c r="T41" s="96">
        <f t="shared" si="9"/>
        <v>11431497</v>
      </c>
    </row>
    <row r="42" spans="1:20" s="2" customFormat="1" ht="98.25" customHeight="1" x14ac:dyDescent="0.35">
      <c r="A42" s="73">
        <v>37</v>
      </c>
      <c r="B42" s="49" t="e" vm="28">
        <v>#VALUE!</v>
      </c>
      <c r="C42" s="47" t="s">
        <v>418</v>
      </c>
      <c r="D42" s="56" t="s">
        <v>420</v>
      </c>
      <c r="E42" s="18" t="s">
        <v>419</v>
      </c>
      <c r="F42" s="53">
        <v>4</v>
      </c>
      <c r="G42" s="72" t="s">
        <v>202</v>
      </c>
      <c r="H42" s="57">
        <v>444538</v>
      </c>
      <c r="I42" s="19">
        <f t="shared" si="0"/>
        <v>84462.22</v>
      </c>
      <c r="J42" s="19">
        <f t="shared" si="1"/>
        <v>529000.22</v>
      </c>
      <c r="K42" s="92">
        <f t="shared" si="2"/>
        <v>2116000.88</v>
      </c>
      <c r="L42" s="87" t="s">
        <v>489</v>
      </c>
      <c r="M42" s="57">
        <v>1300000</v>
      </c>
      <c r="N42" s="81">
        <f t="shared" si="3"/>
        <v>247000</v>
      </c>
      <c r="O42" s="81">
        <f t="shared" si="4"/>
        <v>1547000</v>
      </c>
      <c r="P42" s="94">
        <f t="shared" si="5"/>
        <v>6188000</v>
      </c>
      <c r="Q42" s="89">
        <f t="shared" si="6"/>
        <v>872269</v>
      </c>
      <c r="R42" s="90">
        <f t="shared" si="7"/>
        <v>165731.11000000002</v>
      </c>
      <c r="S42" s="89">
        <f t="shared" si="8"/>
        <v>1038000.11</v>
      </c>
      <c r="T42" s="96">
        <f t="shared" si="9"/>
        <v>4152000.44</v>
      </c>
    </row>
    <row r="43" spans="1:20" s="2" customFormat="1" ht="153" customHeight="1" x14ac:dyDescent="0.35">
      <c r="A43" s="17">
        <v>38</v>
      </c>
      <c r="B43" s="49" t="e" vm="29">
        <v>#VALUE!</v>
      </c>
      <c r="C43" s="47" t="s">
        <v>423</v>
      </c>
      <c r="D43" s="56" t="s">
        <v>438</v>
      </c>
      <c r="E43" s="18" t="s">
        <v>391</v>
      </c>
      <c r="F43" s="53">
        <v>6</v>
      </c>
      <c r="G43" s="72" t="s">
        <v>202</v>
      </c>
      <c r="H43" s="60">
        <v>4122689</v>
      </c>
      <c r="I43" s="19">
        <f t="shared" si="0"/>
        <v>783310.91</v>
      </c>
      <c r="J43" s="19">
        <f t="shared" si="1"/>
        <v>4905999.91</v>
      </c>
      <c r="K43" s="92">
        <f t="shared" si="2"/>
        <v>29435999.460000001</v>
      </c>
      <c r="L43" s="87" t="s">
        <v>489</v>
      </c>
      <c r="M43" s="60">
        <v>3850000</v>
      </c>
      <c r="N43" s="81">
        <f t="shared" si="3"/>
        <v>731500</v>
      </c>
      <c r="O43" s="81">
        <f t="shared" si="4"/>
        <v>4581500</v>
      </c>
      <c r="P43" s="94">
        <f t="shared" si="5"/>
        <v>27489000</v>
      </c>
      <c r="Q43" s="89">
        <f t="shared" si="6"/>
        <v>3986344.5</v>
      </c>
      <c r="R43" s="90">
        <f t="shared" si="7"/>
        <v>757405.45499999996</v>
      </c>
      <c r="S43" s="89">
        <f t="shared" si="8"/>
        <v>4743749.9550000001</v>
      </c>
      <c r="T43" s="96">
        <f t="shared" si="9"/>
        <v>28462499.73</v>
      </c>
    </row>
    <row r="44" spans="1:20" s="2" customFormat="1" ht="111.75" customHeight="1" x14ac:dyDescent="0.35">
      <c r="A44" s="73">
        <v>39</v>
      </c>
      <c r="B44" t="e" vm="30">
        <v>#VALUE!</v>
      </c>
      <c r="C44" s="47" t="s">
        <v>387</v>
      </c>
      <c r="D44" s="66" t="s">
        <v>429</v>
      </c>
      <c r="E44" s="18" t="s">
        <v>391</v>
      </c>
      <c r="F44" s="53">
        <v>1</v>
      </c>
      <c r="G44" s="72" t="s">
        <v>202</v>
      </c>
      <c r="H44" s="57">
        <v>1885714</v>
      </c>
      <c r="I44" s="19">
        <f t="shared" si="0"/>
        <v>358285.66000000003</v>
      </c>
      <c r="J44" s="19">
        <f t="shared" si="1"/>
        <v>2243999.66</v>
      </c>
      <c r="K44" s="92">
        <f t="shared" si="2"/>
        <v>2243999.66</v>
      </c>
      <c r="L44" s="86" t="s">
        <v>479</v>
      </c>
      <c r="M44" s="57">
        <v>3240000</v>
      </c>
      <c r="N44" s="81">
        <f t="shared" si="3"/>
        <v>615600</v>
      </c>
      <c r="O44" s="81">
        <f t="shared" si="4"/>
        <v>3855600</v>
      </c>
      <c r="P44" s="94">
        <f t="shared" si="5"/>
        <v>3855600</v>
      </c>
      <c r="Q44" s="89">
        <f t="shared" si="6"/>
        <v>2562857</v>
      </c>
      <c r="R44" s="90">
        <f t="shared" si="7"/>
        <v>486942.83</v>
      </c>
      <c r="S44" s="89">
        <f t="shared" si="8"/>
        <v>3049799.83</v>
      </c>
      <c r="T44" s="96">
        <f t="shared" si="9"/>
        <v>3049799.83</v>
      </c>
    </row>
    <row r="45" spans="1:20" s="2" customFormat="1" ht="312" customHeight="1" x14ac:dyDescent="0.35">
      <c r="A45" s="17">
        <v>40</v>
      </c>
      <c r="B45" s="65" t="e" vm="31">
        <v>#VALUE!</v>
      </c>
      <c r="C45" s="47" t="s">
        <v>389</v>
      </c>
      <c r="D45" s="56" t="s">
        <v>431</v>
      </c>
      <c r="E45" s="18" t="s">
        <v>391</v>
      </c>
      <c r="F45" s="53">
        <v>4</v>
      </c>
      <c r="G45" s="72" t="s">
        <v>215</v>
      </c>
      <c r="H45" s="58">
        <v>458669</v>
      </c>
      <c r="I45" s="19">
        <f t="shared" si="0"/>
        <v>87147.11</v>
      </c>
      <c r="J45" s="19">
        <f t="shared" si="1"/>
        <v>545816.11</v>
      </c>
      <c r="K45" s="92">
        <f t="shared" si="2"/>
        <v>2183264.44</v>
      </c>
      <c r="L45" s="86" t="s">
        <v>480</v>
      </c>
      <c r="M45" s="58">
        <v>144000</v>
      </c>
      <c r="N45" s="81">
        <f t="shared" si="3"/>
        <v>27360</v>
      </c>
      <c r="O45" s="81">
        <f t="shared" si="4"/>
        <v>171360</v>
      </c>
      <c r="P45" s="94">
        <f t="shared" si="5"/>
        <v>685440</v>
      </c>
      <c r="Q45" s="89">
        <f t="shared" si="6"/>
        <v>301334.5</v>
      </c>
      <c r="R45" s="90">
        <f t="shared" si="7"/>
        <v>57253.555</v>
      </c>
      <c r="S45" s="89">
        <f t="shared" si="8"/>
        <v>358588.05499999999</v>
      </c>
      <c r="T45" s="96">
        <f t="shared" si="9"/>
        <v>1434352.22</v>
      </c>
    </row>
    <row r="46" spans="1:20" s="2" customFormat="1" ht="171.75" customHeight="1" x14ac:dyDescent="0.35">
      <c r="A46" s="73">
        <v>41</v>
      </c>
      <c r="B46" s="49" t="e" vm="32">
        <v>#VALUE!</v>
      </c>
      <c r="C46" s="70" t="s">
        <v>432</v>
      </c>
      <c r="D46" s="71" t="s">
        <v>441</v>
      </c>
      <c r="E46" s="18" t="s">
        <v>391</v>
      </c>
      <c r="F46" s="53">
        <v>2</v>
      </c>
      <c r="G46" s="72" t="s">
        <v>215</v>
      </c>
      <c r="H46" s="58">
        <v>921008</v>
      </c>
      <c r="I46" s="19">
        <f t="shared" si="0"/>
        <v>174991.52</v>
      </c>
      <c r="J46" s="19">
        <f t="shared" si="1"/>
        <v>1095999.52</v>
      </c>
      <c r="K46" s="92">
        <f t="shared" si="2"/>
        <v>2191999.04</v>
      </c>
      <c r="L46" s="86" t="s">
        <v>481</v>
      </c>
      <c r="M46" s="58">
        <v>1090000</v>
      </c>
      <c r="N46" s="81">
        <f t="shared" si="3"/>
        <v>207100</v>
      </c>
      <c r="O46" s="81">
        <f t="shared" si="4"/>
        <v>1297100</v>
      </c>
      <c r="P46" s="94">
        <f t="shared" si="5"/>
        <v>2594200</v>
      </c>
      <c r="Q46" s="89">
        <f t="shared" si="6"/>
        <v>1005504</v>
      </c>
      <c r="R46" s="90">
        <f t="shared" si="7"/>
        <v>191045.76000000001</v>
      </c>
      <c r="S46" s="89">
        <f t="shared" si="8"/>
        <v>1196549.76</v>
      </c>
      <c r="T46" s="96">
        <f t="shared" si="9"/>
        <v>2393099.52</v>
      </c>
    </row>
    <row r="47" spans="1:20" s="2" customFormat="1" ht="98.25" customHeight="1" x14ac:dyDescent="0.35">
      <c r="A47" s="17">
        <v>42</v>
      </c>
      <c r="B47" s="59" t="e" vm="33">
        <v>#VALUE!</v>
      </c>
      <c r="C47" s="47" t="s">
        <v>397</v>
      </c>
      <c r="D47" s="67" t="s">
        <v>396</v>
      </c>
      <c r="E47" s="18" t="s">
        <v>391</v>
      </c>
      <c r="F47" s="53">
        <v>2</v>
      </c>
      <c r="G47" s="72" t="s">
        <v>215</v>
      </c>
      <c r="H47" s="58">
        <v>94874</v>
      </c>
      <c r="I47" s="19">
        <f t="shared" si="0"/>
        <v>18026.060000000001</v>
      </c>
      <c r="J47" s="19">
        <f t="shared" si="1"/>
        <v>112900.06</v>
      </c>
      <c r="K47" s="92">
        <f t="shared" si="2"/>
        <v>225800.12</v>
      </c>
      <c r="L47" s="86" t="s">
        <v>482</v>
      </c>
      <c r="M47" s="58">
        <v>60000</v>
      </c>
      <c r="N47" s="81">
        <f t="shared" si="3"/>
        <v>11400</v>
      </c>
      <c r="O47" s="81">
        <f t="shared" si="4"/>
        <v>71400</v>
      </c>
      <c r="P47" s="94">
        <f t="shared" si="5"/>
        <v>142800</v>
      </c>
      <c r="Q47" s="89">
        <f t="shared" si="6"/>
        <v>77437</v>
      </c>
      <c r="R47" s="90">
        <f t="shared" si="7"/>
        <v>14713.03</v>
      </c>
      <c r="S47" s="89">
        <f t="shared" si="8"/>
        <v>92150.03</v>
      </c>
      <c r="T47" s="96">
        <f t="shared" si="9"/>
        <v>184300.06</v>
      </c>
    </row>
    <row r="48" spans="1:20" s="2" customFormat="1" ht="409.5" customHeight="1" x14ac:dyDescent="0.35">
      <c r="A48" s="73">
        <v>43</v>
      </c>
      <c r="B48" s="65" t="e" vm="34">
        <v>#VALUE!</v>
      </c>
      <c r="C48" s="47" t="s">
        <v>427</v>
      </c>
      <c r="D48" s="56" t="s">
        <v>428</v>
      </c>
      <c r="E48" s="18" t="s">
        <v>391</v>
      </c>
      <c r="F48" s="53">
        <v>3</v>
      </c>
      <c r="G48" s="72" t="s">
        <v>215</v>
      </c>
      <c r="H48" s="58">
        <v>96630</v>
      </c>
      <c r="I48" s="19">
        <f t="shared" si="0"/>
        <v>18359.7</v>
      </c>
      <c r="J48" s="19">
        <f t="shared" si="1"/>
        <v>114989.7</v>
      </c>
      <c r="K48" s="92">
        <f t="shared" si="2"/>
        <v>344969.1</v>
      </c>
      <c r="L48" s="86" t="s">
        <v>483</v>
      </c>
      <c r="M48" s="58">
        <v>115000</v>
      </c>
      <c r="N48" s="81">
        <f t="shared" si="3"/>
        <v>21850</v>
      </c>
      <c r="O48" s="81">
        <f t="shared" si="4"/>
        <v>136850</v>
      </c>
      <c r="P48" s="94">
        <f t="shared" si="5"/>
        <v>410550</v>
      </c>
      <c r="Q48" s="89">
        <f t="shared" si="6"/>
        <v>105815</v>
      </c>
      <c r="R48" s="90">
        <f t="shared" si="7"/>
        <v>20104.849999999999</v>
      </c>
      <c r="S48" s="89">
        <f t="shared" si="8"/>
        <v>125919.85</v>
      </c>
      <c r="T48" s="96">
        <f t="shared" si="9"/>
        <v>377759.55000000005</v>
      </c>
    </row>
    <row r="49" spans="1:20" s="2" customFormat="1" ht="158.25" customHeight="1" x14ac:dyDescent="0.35">
      <c r="A49" s="17">
        <v>44</v>
      </c>
      <c r="B49" s="49" t="e" vm="35">
        <v>#VALUE!</v>
      </c>
      <c r="C49" s="47" t="s">
        <v>410</v>
      </c>
      <c r="D49" s="56" t="s">
        <v>411</v>
      </c>
      <c r="E49" s="18" t="s">
        <v>391</v>
      </c>
      <c r="F49" s="53">
        <v>1</v>
      </c>
      <c r="G49" s="72" t="s">
        <v>202</v>
      </c>
      <c r="H49" s="57">
        <v>4612605</v>
      </c>
      <c r="I49" s="19">
        <f t="shared" si="0"/>
        <v>876394.95</v>
      </c>
      <c r="J49" s="19">
        <f t="shared" si="1"/>
        <v>5488999.9500000002</v>
      </c>
      <c r="K49" s="92">
        <f t="shared" si="2"/>
        <v>5488999.9500000002</v>
      </c>
      <c r="L49" s="85" t="s">
        <v>484</v>
      </c>
      <c r="M49" s="57">
        <v>6590000</v>
      </c>
      <c r="N49" s="81">
        <f t="shared" si="3"/>
        <v>1252100</v>
      </c>
      <c r="O49" s="81">
        <f t="shared" si="4"/>
        <v>7842100</v>
      </c>
      <c r="P49" s="94">
        <f t="shared" si="5"/>
        <v>7842100</v>
      </c>
      <c r="Q49" s="89">
        <f t="shared" si="6"/>
        <v>5601302.5</v>
      </c>
      <c r="R49" s="90">
        <f t="shared" si="7"/>
        <v>1064247.4750000001</v>
      </c>
      <c r="S49" s="89">
        <f t="shared" si="8"/>
        <v>6665549.9749999996</v>
      </c>
      <c r="T49" s="96">
        <f t="shared" si="9"/>
        <v>6665549.9749999996</v>
      </c>
    </row>
    <row r="50" spans="1:20" s="2" customFormat="1" ht="84.75" customHeight="1" x14ac:dyDescent="0.35">
      <c r="A50" s="73">
        <v>45</v>
      </c>
      <c r="B50" s="49" t="e" vm="36">
        <v>#VALUE!</v>
      </c>
      <c r="C50" s="47" t="s">
        <v>383</v>
      </c>
      <c r="D50" s="68" t="s">
        <v>415</v>
      </c>
      <c r="E50" s="18" t="s">
        <v>391</v>
      </c>
      <c r="F50" s="53">
        <v>4</v>
      </c>
      <c r="G50" s="72" t="s">
        <v>204</v>
      </c>
      <c r="H50" s="58">
        <v>158739</v>
      </c>
      <c r="I50" s="19">
        <f t="shared" si="0"/>
        <v>30160.41</v>
      </c>
      <c r="J50" s="19">
        <f t="shared" si="1"/>
        <v>188899.41</v>
      </c>
      <c r="K50" s="92">
        <f t="shared" si="2"/>
        <v>755597.64</v>
      </c>
      <c r="L50" s="86" t="s">
        <v>485</v>
      </c>
      <c r="M50" s="58">
        <v>226000</v>
      </c>
      <c r="N50" s="81">
        <f t="shared" si="3"/>
        <v>42940</v>
      </c>
      <c r="O50" s="81">
        <f t="shared" si="4"/>
        <v>268940</v>
      </c>
      <c r="P50" s="94">
        <f t="shared" si="5"/>
        <v>1075760</v>
      </c>
      <c r="Q50" s="89">
        <f t="shared" si="6"/>
        <v>192369.5</v>
      </c>
      <c r="R50" s="90">
        <f t="shared" si="7"/>
        <v>36550.205000000002</v>
      </c>
      <c r="S50" s="89">
        <f t="shared" si="8"/>
        <v>228919.70500000002</v>
      </c>
      <c r="T50" s="96">
        <f t="shared" si="9"/>
        <v>915678.82000000007</v>
      </c>
    </row>
    <row r="51" spans="1:20" s="2" customFormat="1" ht="128.25" customHeight="1" x14ac:dyDescent="0.35">
      <c r="A51" s="17">
        <v>46</v>
      </c>
      <c r="B51" s="69" t="e" vm="37">
        <v>#VALUE!</v>
      </c>
      <c r="C51" s="47" t="s">
        <v>421</v>
      </c>
      <c r="D51" s="66" t="s">
        <v>422</v>
      </c>
      <c r="E51" s="18" t="s">
        <v>391</v>
      </c>
      <c r="F51" s="53">
        <v>50</v>
      </c>
      <c r="G51" s="72" t="s">
        <v>204</v>
      </c>
      <c r="H51" s="57">
        <v>1100000</v>
      </c>
      <c r="I51" s="19">
        <f t="shared" si="0"/>
        <v>209000</v>
      </c>
      <c r="J51" s="19">
        <f t="shared" si="1"/>
        <v>1309000</v>
      </c>
      <c r="K51" s="92">
        <f t="shared" si="2"/>
        <v>65450000</v>
      </c>
      <c r="L51" s="86" t="s">
        <v>486</v>
      </c>
      <c r="M51" s="57">
        <v>1026000</v>
      </c>
      <c r="N51" s="81">
        <f t="shared" si="3"/>
        <v>194940</v>
      </c>
      <c r="O51" s="81">
        <f t="shared" si="4"/>
        <v>1220940</v>
      </c>
      <c r="P51" s="94">
        <f t="shared" si="5"/>
        <v>61047000</v>
      </c>
      <c r="Q51" s="89">
        <f t="shared" si="6"/>
        <v>1063000</v>
      </c>
      <c r="R51" s="90">
        <f t="shared" si="7"/>
        <v>201970</v>
      </c>
      <c r="S51" s="89">
        <f t="shared" si="8"/>
        <v>1264970</v>
      </c>
      <c r="T51" s="96">
        <f t="shared" si="9"/>
        <v>63248500</v>
      </c>
    </row>
    <row r="52" spans="1:20" s="2" customFormat="1" ht="143.25" customHeight="1" x14ac:dyDescent="0.35">
      <c r="A52" s="73">
        <v>47</v>
      </c>
      <c r="B52" s="49" t="e" vm="38">
        <v>#VALUE!</v>
      </c>
      <c r="C52" s="47" t="s">
        <v>425</v>
      </c>
      <c r="D52" s="56" t="s">
        <v>426</v>
      </c>
      <c r="E52" s="18" t="s">
        <v>391</v>
      </c>
      <c r="F52" s="53">
        <v>9</v>
      </c>
      <c r="G52" s="72" t="s">
        <v>204</v>
      </c>
      <c r="H52" s="58">
        <v>336050</v>
      </c>
      <c r="I52" s="19">
        <f t="shared" si="0"/>
        <v>63849.5</v>
      </c>
      <c r="J52" s="19">
        <f t="shared" si="1"/>
        <v>399899.5</v>
      </c>
      <c r="K52" s="92">
        <f t="shared" si="2"/>
        <v>3599095.5</v>
      </c>
      <c r="L52" s="86" t="s">
        <v>487</v>
      </c>
      <c r="M52" s="58">
        <v>295000</v>
      </c>
      <c r="N52" s="81">
        <f t="shared" si="3"/>
        <v>56050</v>
      </c>
      <c r="O52" s="81">
        <f t="shared" si="4"/>
        <v>351050</v>
      </c>
      <c r="P52" s="94">
        <f t="shared" si="5"/>
        <v>3159450</v>
      </c>
      <c r="Q52" s="89">
        <f t="shared" si="6"/>
        <v>315525</v>
      </c>
      <c r="R52" s="90">
        <f t="shared" si="7"/>
        <v>59949.75</v>
      </c>
      <c r="S52" s="89">
        <f t="shared" si="8"/>
        <v>375474.75</v>
      </c>
      <c r="T52" s="96">
        <f t="shared" si="9"/>
        <v>3379272.75</v>
      </c>
    </row>
    <row r="53" spans="1:20" s="2" customFormat="1" ht="319.5" customHeight="1" x14ac:dyDescent="0.35">
      <c r="A53" s="17">
        <v>48</v>
      </c>
      <c r="B53" s="49" t="e" vm="39">
        <v>#VALUE!</v>
      </c>
      <c r="C53" s="47" t="s">
        <v>388</v>
      </c>
      <c r="D53" s="56" t="s">
        <v>430</v>
      </c>
      <c r="E53" s="18" t="s">
        <v>391</v>
      </c>
      <c r="F53" s="53">
        <v>6</v>
      </c>
      <c r="G53" s="72" t="s">
        <v>215</v>
      </c>
      <c r="H53" s="58">
        <v>3289915</v>
      </c>
      <c r="I53" s="19">
        <f t="shared" si="0"/>
        <v>625083.85</v>
      </c>
      <c r="J53" s="19">
        <f t="shared" si="1"/>
        <v>3914998.85</v>
      </c>
      <c r="K53" s="92">
        <f t="shared" si="2"/>
        <v>23489993.100000001</v>
      </c>
      <c r="L53" s="86" t="s">
        <v>488</v>
      </c>
      <c r="M53" s="58">
        <v>3990000</v>
      </c>
      <c r="N53" s="81">
        <f t="shared" si="3"/>
        <v>758100</v>
      </c>
      <c r="O53" s="81">
        <f t="shared" si="4"/>
        <v>4748100</v>
      </c>
      <c r="P53" s="94">
        <f t="shared" si="5"/>
        <v>28488600</v>
      </c>
      <c r="Q53" s="89">
        <f t="shared" si="6"/>
        <v>3639957.5</v>
      </c>
      <c r="R53" s="90">
        <f t="shared" si="7"/>
        <v>691591.92500000005</v>
      </c>
      <c r="S53" s="89">
        <f t="shared" si="8"/>
        <v>4331549.4249999998</v>
      </c>
      <c r="T53" s="96">
        <f t="shared" si="9"/>
        <v>25989296.549999997</v>
      </c>
    </row>
    <row r="54" spans="1:20" s="2" customFormat="1" ht="24.75" customHeight="1" x14ac:dyDescent="0.35">
      <c r="D54" s="20"/>
      <c r="K54" s="93">
        <f>SUM(K6:K53)</f>
        <v>766970107.05000007</v>
      </c>
      <c r="P54" s="95">
        <f>SUM(P6:P53)</f>
        <v>488069456</v>
      </c>
      <c r="T54" s="97">
        <f>SUM(T6:T53)</f>
        <v>541077283.07499993</v>
      </c>
    </row>
    <row r="55" spans="1:20" ht="24.75" customHeight="1" x14ac:dyDescent="0.35"/>
    <row r="56" spans="1:20" ht="24.75" customHeight="1" x14ac:dyDescent="0.35"/>
    <row r="57" spans="1:20" ht="24.75" customHeight="1" x14ac:dyDescent="0.35"/>
    <row r="58" spans="1:20" ht="24.75" customHeight="1" x14ac:dyDescent="0.35"/>
    <row r="59" spans="1:20" ht="24.75" customHeight="1" x14ac:dyDescent="0.35"/>
    <row r="60" spans="1:20" ht="24.75" customHeight="1" x14ac:dyDescent="0.35"/>
    <row r="61" spans="1:20" ht="24.75" customHeight="1" x14ac:dyDescent="0.35"/>
    <row r="62" spans="1:20" ht="24.75" customHeight="1" x14ac:dyDescent="0.35"/>
    <row r="63" spans="1:20" ht="24.75" customHeight="1" x14ac:dyDescent="0.35"/>
    <row r="64" spans="1:20" ht="24.75" customHeight="1" x14ac:dyDescent="0.35"/>
    <row r="65" ht="24.75" customHeight="1" x14ac:dyDescent="0.35"/>
    <row r="66" ht="24.75" customHeight="1" x14ac:dyDescent="0.35"/>
    <row r="67" ht="24.75" customHeight="1" x14ac:dyDescent="0.35"/>
    <row r="68" ht="24.75" customHeight="1" x14ac:dyDescent="0.35"/>
    <row r="69" ht="24.75" customHeight="1" x14ac:dyDescent="0.35"/>
    <row r="70" ht="24.75" customHeight="1" x14ac:dyDescent="0.35"/>
    <row r="71" ht="24.75" customHeight="1" x14ac:dyDescent="0.35"/>
    <row r="72" ht="24.75" customHeight="1" x14ac:dyDescent="0.35"/>
    <row r="73" ht="24.75" customHeight="1" x14ac:dyDescent="0.35"/>
    <row r="74" ht="24.75" customHeight="1" x14ac:dyDescent="0.35"/>
    <row r="75" ht="24.75" customHeight="1" x14ac:dyDescent="0.35"/>
    <row r="76" ht="24.75" customHeight="1" x14ac:dyDescent="0.35"/>
    <row r="77" ht="24.75" customHeight="1" x14ac:dyDescent="0.35"/>
    <row r="78" ht="24.75" customHeight="1" x14ac:dyDescent="0.35"/>
    <row r="79" ht="24.75" customHeight="1" x14ac:dyDescent="0.35"/>
    <row r="80" ht="24.75" customHeight="1" x14ac:dyDescent="0.35"/>
    <row r="4041" spans="4:4" s="3" customFormat="1" x14ac:dyDescent="0.35">
      <c r="D4041" s="22"/>
    </row>
    <row r="4042" spans="4:4" s="3" customFormat="1" x14ac:dyDescent="0.35">
      <c r="D4042" s="22"/>
    </row>
    <row r="4043" spans="4:4" s="3" customFormat="1" x14ac:dyDescent="0.35">
      <c r="D4043" s="22"/>
    </row>
    <row r="4044" spans="4:4" s="3" customFormat="1" x14ac:dyDescent="0.35">
      <c r="D4044" s="22"/>
    </row>
    <row r="4045" spans="4:4" s="3" customFormat="1" x14ac:dyDescent="0.35">
      <c r="D4045" s="22"/>
    </row>
    <row r="4046" spans="4:4" s="3" customFormat="1" x14ac:dyDescent="0.35">
      <c r="D4046" s="22"/>
    </row>
    <row r="4047" spans="4:4" s="3" customFormat="1" x14ac:dyDescent="0.35">
      <c r="D4047" s="22"/>
    </row>
    <row r="4048" spans="4:4" s="3" customFormat="1" x14ac:dyDescent="0.35">
      <c r="D4048" s="22"/>
    </row>
    <row r="4049" spans="4:90" s="3" customFormat="1" x14ac:dyDescent="0.35">
      <c r="D4049" s="22"/>
    </row>
    <row r="4050" spans="4:90" s="3" customFormat="1" ht="156.5" thickBot="1" x14ac:dyDescent="0.4">
      <c r="D4050" s="22"/>
      <c r="BA4050" s="4"/>
      <c r="BB4050" s="23" t="s">
        <v>0</v>
      </c>
      <c r="BD4050" s="5" t="s">
        <v>179</v>
      </c>
      <c r="BE4050" s="24" t="s">
        <v>0</v>
      </c>
      <c r="BF4050" s="25" t="s">
        <v>1</v>
      </c>
      <c r="BG4050" s="25" t="s">
        <v>2</v>
      </c>
      <c r="BH4050" s="25" t="s">
        <v>3</v>
      </c>
      <c r="BI4050" s="25" t="s">
        <v>4</v>
      </c>
      <c r="BJ4050" s="26" t="s">
        <v>5</v>
      </c>
      <c r="BK4050" s="26" t="s">
        <v>6</v>
      </c>
      <c r="BL4050" s="26" t="s">
        <v>174</v>
      </c>
      <c r="BM4050" s="26" t="s">
        <v>7</v>
      </c>
      <c r="BN4050" s="26" t="s">
        <v>8</v>
      </c>
      <c r="BO4050" s="26" t="s">
        <v>9</v>
      </c>
      <c r="BP4050" s="26" t="s">
        <v>10</v>
      </c>
      <c r="BQ4050" s="26" t="s">
        <v>11</v>
      </c>
      <c r="BR4050" s="26" t="s">
        <v>12</v>
      </c>
      <c r="BS4050" s="23" t="s">
        <v>13</v>
      </c>
      <c r="BT4050" s="27" t="s">
        <v>14</v>
      </c>
      <c r="BU4050" s="27" t="s">
        <v>15</v>
      </c>
      <c r="BV4050" s="23" t="s">
        <v>16</v>
      </c>
      <c r="BW4050" s="27" t="s">
        <v>17</v>
      </c>
      <c r="BX4050" s="27" t="s">
        <v>18</v>
      </c>
      <c r="BY4050" s="27" t="s">
        <v>19</v>
      </c>
      <c r="BZ4050" s="27" t="s">
        <v>20</v>
      </c>
      <c r="CA4050" s="27" t="s">
        <v>21</v>
      </c>
      <c r="CB4050" s="27" t="s">
        <v>22</v>
      </c>
      <c r="CC4050" s="27" t="s">
        <v>23</v>
      </c>
      <c r="CD4050" s="27" t="s">
        <v>24</v>
      </c>
      <c r="CE4050" s="27" t="s">
        <v>25</v>
      </c>
      <c r="CF4050" s="27" t="s">
        <v>26</v>
      </c>
      <c r="CG4050" s="27" t="s">
        <v>27</v>
      </c>
      <c r="CH4050" s="27" t="s">
        <v>28</v>
      </c>
      <c r="CI4050" s="27" t="s">
        <v>29</v>
      </c>
      <c r="CJ4050" s="27" t="s">
        <v>30</v>
      </c>
      <c r="CK4050" s="27" t="s">
        <v>31</v>
      </c>
      <c r="CL4050" s="27" t="s">
        <v>32</v>
      </c>
    </row>
    <row r="4051" spans="4:90" s="3" customFormat="1" ht="324" x14ac:dyDescent="0.35">
      <c r="D4051" s="22"/>
      <c r="BA4051" s="4"/>
      <c r="BB4051" s="23" t="s">
        <v>1</v>
      </c>
      <c r="BD4051" s="5" t="s">
        <v>180</v>
      </c>
      <c r="BE4051" s="28" t="s">
        <v>33</v>
      </c>
      <c r="BF4051" s="25" t="s">
        <v>34</v>
      </c>
      <c r="BG4051" s="25" t="s">
        <v>35</v>
      </c>
      <c r="BH4051" s="25" t="s">
        <v>36</v>
      </c>
      <c r="BI4051" s="25" t="s">
        <v>196</v>
      </c>
      <c r="BJ4051" s="23" t="s">
        <v>37</v>
      </c>
      <c r="BK4051" s="23" t="s">
        <v>38</v>
      </c>
      <c r="BL4051" s="23" t="s">
        <v>39</v>
      </c>
      <c r="BM4051" s="23" t="s">
        <v>40</v>
      </c>
      <c r="BN4051" s="23" t="s">
        <v>41</v>
      </c>
      <c r="BO4051" s="23" t="s">
        <v>42</v>
      </c>
      <c r="BP4051" s="23" t="s">
        <v>43</v>
      </c>
      <c r="BQ4051" s="23" t="s">
        <v>44</v>
      </c>
      <c r="BR4051" s="23" t="s">
        <v>45</v>
      </c>
      <c r="BS4051" s="23" t="s">
        <v>46</v>
      </c>
      <c r="BT4051" s="23" t="s">
        <v>47</v>
      </c>
      <c r="BU4051" s="23" t="s">
        <v>48</v>
      </c>
      <c r="BV4051" s="23" t="s">
        <v>49</v>
      </c>
      <c r="BW4051" s="23" t="s">
        <v>50</v>
      </c>
      <c r="BX4051" s="23" t="s">
        <v>51</v>
      </c>
      <c r="BY4051" s="23" t="s">
        <v>52</v>
      </c>
      <c r="BZ4051" s="23" t="s">
        <v>53</v>
      </c>
      <c r="CA4051" s="23" t="s">
        <v>54</v>
      </c>
      <c r="CB4051" s="23" t="s">
        <v>55</v>
      </c>
      <c r="CC4051" s="23" t="s">
        <v>56</v>
      </c>
      <c r="CD4051" s="23" t="s">
        <v>57</v>
      </c>
      <c r="CE4051" s="23" t="s">
        <v>58</v>
      </c>
      <c r="CF4051" s="23" t="s">
        <v>59</v>
      </c>
      <c r="CG4051" s="23" t="s">
        <v>60</v>
      </c>
      <c r="CH4051" s="23" t="s">
        <v>61</v>
      </c>
      <c r="CI4051" s="23" t="s">
        <v>62</v>
      </c>
      <c r="CJ4051" s="23" t="s">
        <v>63</v>
      </c>
      <c r="CK4051" s="23" t="s">
        <v>64</v>
      </c>
      <c r="CL4051" s="23" t="s">
        <v>65</v>
      </c>
    </row>
    <row r="4052" spans="4:90" s="3" customFormat="1" ht="409.6" thickBot="1" x14ac:dyDescent="0.4">
      <c r="D4052" s="22"/>
      <c r="BA4052" s="4"/>
      <c r="BB4052" s="23" t="s">
        <v>2</v>
      </c>
      <c r="BD4052" s="5" t="s">
        <v>181</v>
      </c>
      <c r="BE4052" s="29" t="s">
        <v>66</v>
      </c>
      <c r="BF4052" s="30" t="s">
        <v>67</v>
      </c>
      <c r="BG4052" s="30" t="s">
        <v>68</v>
      </c>
      <c r="BH4052" s="30" t="s">
        <v>197</v>
      </c>
      <c r="BI4052" s="30" t="s">
        <v>69</v>
      </c>
      <c r="BJ4052" s="31" t="s">
        <v>70</v>
      </c>
      <c r="BK4052" s="31" t="s">
        <v>71</v>
      </c>
      <c r="BL4052" s="31" t="s">
        <v>72</v>
      </c>
      <c r="BM4052" s="31" t="s">
        <v>73</v>
      </c>
      <c r="BN4052" s="31" t="s">
        <v>74</v>
      </c>
      <c r="BO4052" s="31" t="s">
        <v>75</v>
      </c>
      <c r="BP4052" s="31" t="s">
        <v>76</v>
      </c>
      <c r="BQ4052" s="31" t="s">
        <v>77</v>
      </c>
      <c r="BR4052" s="31" t="s">
        <v>78</v>
      </c>
      <c r="BS4052" s="31" t="s">
        <v>79</v>
      </c>
      <c r="BT4052" s="31" t="s">
        <v>80</v>
      </c>
      <c r="BU4052" s="31" t="s">
        <v>81</v>
      </c>
      <c r="BV4052" s="31" t="s">
        <v>82</v>
      </c>
      <c r="BW4052" s="31" t="s">
        <v>83</v>
      </c>
      <c r="BX4052" s="31" t="s">
        <v>84</v>
      </c>
      <c r="BY4052" s="31" t="s">
        <v>85</v>
      </c>
      <c r="BZ4052" s="31" t="s">
        <v>86</v>
      </c>
      <c r="CA4052" s="31" t="s">
        <v>87</v>
      </c>
      <c r="CB4052" s="31" t="s">
        <v>88</v>
      </c>
      <c r="CC4052" s="31" t="s">
        <v>89</v>
      </c>
      <c r="CD4052" s="31" t="s">
        <v>90</v>
      </c>
      <c r="CE4052" s="31" t="s">
        <v>88</v>
      </c>
      <c r="CF4052" s="31" t="s">
        <v>91</v>
      </c>
      <c r="CG4052" s="31" t="s">
        <v>88</v>
      </c>
      <c r="CH4052" s="31" t="s">
        <v>92</v>
      </c>
      <c r="CI4052" s="31" t="s">
        <v>93</v>
      </c>
      <c r="CJ4052" s="31" t="s">
        <v>94</v>
      </c>
      <c r="CK4052" s="31" t="s">
        <v>95</v>
      </c>
      <c r="CL4052" s="32" t="s">
        <v>96</v>
      </c>
    </row>
    <row r="4053" spans="4:90" s="3" customFormat="1" ht="409.5" x14ac:dyDescent="0.35">
      <c r="D4053" s="22"/>
      <c r="BA4053" s="4"/>
      <c r="BB4053" s="23" t="s">
        <v>3</v>
      </c>
      <c r="BD4053" s="5" t="s">
        <v>189</v>
      </c>
      <c r="BE4053" s="6"/>
      <c r="BF4053" s="30" t="s">
        <v>97</v>
      </c>
      <c r="BG4053" s="6"/>
      <c r="BH4053" s="30" t="s">
        <v>98</v>
      </c>
      <c r="BI4053" s="30" t="s">
        <v>99</v>
      </c>
      <c r="BJ4053" s="31" t="s">
        <v>100</v>
      </c>
      <c r="BK4053" s="31" t="s">
        <v>101</v>
      </c>
      <c r="BN4053" s="31" t="s">
        <v>102</v>
      </c>
      <c r="BO4053" s="31" t="s">
        <v>103</v>
      </c>
      <c r="BQ4053" s="31" t="s">
        <v>104</v>
      </c>
      <c r="BR4053" s="31" t="s">
        <v>105</v>
      </c>
      <c r="BS4053" s="23"/>
      <c r="BT4053" s="31" t="s">
        <v>106</v>
      </c>
      <c r="BV4053" s="31" t="s">
        <v>107</v>
      </c>
      <c r="BX4053" s="31" t="s">
        <v>108</v>
      </c>
      <c r="BY4053" s="31" t="s">
        <v>109</v>
      </c>
      <c r="BZ4053" s="31" t="s">
        <v>110</v>
      </c>
      <c r="CA4053" s="31" t="s">
        <v>111</v>
      </c>
      <c r="CB4053" s="31" t="s">
        <v>112</v>
      </c>
      <c r="CD4053" s="31" t="s">
        <v>113</v>
      </c>
      <c r="CE4053" s="31" t="s">
        <v>114</v>
      </c>
      <c r="CG4053" s="31" t="s">
        <v>115</v>
      </c>
      <c r="CI4053" s="31" t="s">
        <v>116</v>
      </c>
      <c r="CJ4053" s="31" t="s">
        <v>117</v>
      </c>
    </row>
    <row r="4054" spans="4:90" s="3" customFormat="1" ht="409.5" x14ac:dyDescent="0.35">
      <c r="D4054" s="22"/>
      <c r="BA4054" s="5"/>
      <c r="BB4054" s="25" t="s">
        <v>4</v>
      </c>
      <c r="BD4054" s="5" t="s">
        <v>190</v>
      </c>
      <c r="BE4054" s="6"/>
      <c r="BF4054" s="30" t="s">
        <v>118</v>
      </c>
      <c r="BG4054" s="6"/>
      <c r="BH4054" s="30" t="s">
        <v>119</v>
      </c>
      <c r="BI4054" s="30" t="s">
        <v>120</v>
      </c>
      <c r="BJ4054" s="31" t="s">
        <v>121</v>
      </c>
      <c r="BK4054" s="31" t="s">
        <v>122</v>
      </c>
      <c r="BN4054" s="31" t="s">
        <v>123</v>
      </c>
      <c r="BO4054" s="31" t="s">
        <v>124</v>
      </c>
      <c r="BR4054" s="31" t="s">
        <v>125</v>
      </c>
      <c r="BS4054" s="23"/>
      <c r="BT4054" s="31" t="s">
        <v>126</v>
      </c>
      <c r="BX4054" s="31" t="s">
        <v>127</v>
      </c>
      <c r="CA4054" s="31" t="s">
        <v>128</v>
      </c>
      <c r="CD4054" s="31" t="s">
        <v>129</v>
      </c>
      <c r="CE4054" s="31" t="s">
        <v>123</v>
      </c>
      <c r="CG4054" s="31" t="s">
        <v>130</v>
      </c>
      <c r="CI4054" s="31" t="s">
        <v>123</v>
      </c>
      <c r="CJ4054" s="31" t="s">
        <v>131</v>
      </c>
    </row>
    <row r="4055" spans="4:90" s="3" customFormat="1" ht="409.5" x14ac:dyDescent="0.35">
      <c r="D4055" s="22"/>
      <c r="BA4055" s="5"/>
      <c r="BB4055" s="25" t="s">
        <v>5</v>
      </c>
      <c r="BD4055" s="5" t="s">
        <v>191</v>
      </c>
      <c r="BE4055" s="6"/>
      <c r="BF4055" s="30" t="s">
        <v>132</v>
      </c>
      <c r="BG4055" s="6"/>
      <c r="BH4055" s="30" t="s">
        <v>123</v>
      </c>
      <c r="BI4055" s="30" t="s">
        <v>123</v>
      </c>
      <c r="BJ4055" s="31" t="s">
        <v>133</v>
      </c>
      <c r="BK4055" s="31" t="s">
        <v>123</v>
      </c>
      <c r="BR4055" s="31" t="s">
        <v>134</v>
      </c>
      <c r="BS4055" s="23"/>
      <c r="BT4055" s="31" t="s">
        <v>135</v>
      </c>
      <c r="BX4055" s="31" t="s">
        <v>112</v>
      </c>
      <c r="CG4055" s="31" t="s">
        <v>136</v>
      </c>
      <c r="CJ4055" s="31" t="s">
        <v>137</v>
      </c>
    </row>
    <row r="4056" spans="4:90" s="3" customFormat="1" ht="409.5" x14ac:dyDescent="0.35">
      <c r="D4056" s="22"/>
      <c r="BA4056" s="5"/>
      <c r="BB4056" s="25" t="s">
        <v>6</v>
      </c>
      <c r="BD4056" s="5" t="s">
        <v>192</v>
      </c>
      <c r="BE4056" s="6"/>
      <c r="BF4056" s="30" t="s">
        <v>138</v>
      </c>
      <c r="BG4056" s="6"/>
      <c r="BH4056" s="6"/>
      <c r="BK4056" s="31" t="s">
        <v>139</v>
      </c>
      <c r="BR4056" s="31" t="s">
        <v>140</v>
      </c>
      <c r="BS4056" s="23"/>
      <c r="BT4056" s="31" t="s">
        <v>141</v>
      </c>
      <c r="BX4056" s="31" t="s">
        <v>142</v>
      </c>
      <c r="CG4056" s="31" t="s">
        <v>143</v>
      </c>
      <c r="CJ4056" s="31" t="s">
        <v>144</v>
      </c>
    </row>
    <row r="4057" spans="4:90" s="6" customFormat="1" ht="324" x14ac:dyDescent="0.35">
      <c r="D4057" s="33"/>
      <c r="BA4057" s="5"/>
      <c r="BB4057" s="25" t="s">
        <v>174</v>
      </c>
      <c r="BD4057" s="5" t="s">
        <v>182</v>
      </c>
      <c r="BF4057" s="30" t="s">
        <v>145</v>
      </c>
      <c r="BR4057" s="30" t="s">
        <v>146</v>
      </c>
      <c r="BS4057" s="25"/>
      <c r="BT4057" s="30" t="s">
        <v>147</v>
      </c>
      <c r="CG4057" s="30" t="s">
        <v>148</v>
      </c>
      <c r="CJ4057" s="30" t="s">
        <v>149</v>
      </c>
    </row>
    <row r="4058" spans="4:90" s="6" customFormat="1" ht="409.5" x14ac:dyDescent="0.35">
      <c r="D4058" s="33"/>
      <c r="BA4058" s="5"/>
      <c r="BB4058" s="25" t="s">
        <v>7</v>
      </c>
      <c r="BD4058" s="5" t="s">
        <v>183</v>
      </c>
      <c r="BF4058" s="30" t="s">
        <v>150</v>
      </c>
      <c r="BS4058" s="25"/>
      <c r="BT4058" s="30" t="s">
        <v>151</v>
      </c>
      <c r="CG4058" s="30" t="s">
        <v>152</v>
      </c>
      <c r="CJ4058" s="30" t="s">
        <v>153</v>
      </c>
    </row>
    <row r="4059" spans="4:90" s="6" customFormat="1" ht="360" x14ac:dyDescent="0.35">
      <c r="D4059" s="33"/>
      <c r="BA4059" s="5"/>
      <c r="BB4059" s="25" t="s">
        <v>8</v>
      </c>
      <c r="BD4059" s="5" t="s">
        <v>184</v>
      </c>
      <c r="BF4059" s="30" t="s">
        <v>154</v>
      </c>
      <c r="BS4059" s="25"/>
      <c r="BT4059" s="30" t="s">
        <v>155</v>
      </c>
      <c r="CG4059" s="30" t="s">
        <v>156</v>
      </c>
      <c r="CJ4059" s="30" t="s">
        <v>157</v>
      </c>
    </row>
    <row r="4060" spans="4:90" s="6" customFormat="1" ht="396" x14ac:dyDescent="0.35">
      <c r="D4060" s="33"/>
      <c r="BA4060" s="5"/>
      <c r="BB4060" s="25" t="s">
        <v>9</v>
      </c>
      <c r="BD4060" s="5" t="s">
        <v>175</v>
      </c>
      <c r="BF4060" s="30" t="s">
        <v>158</v>
      </c>
      <c r="BS4060" s="25"/>
      <c r="BT4060" s="30" t="s">
        <v>159</v>
      </c>
      <c r="CJ4060" s="30" t="s">
        <v>160</v>
      </c>
    </row>
    <row r="4061" spans="4:90" s="6" customFormat="1" ht="409.5" x14ac:dyDescent="0.35">
      <c r="D4061" s="33"/>
      <c r="BA4061" s="5"/>
      <c r="BB4061" s="25" t="s">
        <v>10</v>
      </c>
      <c r="BD4061" s="5" t="s">
        <v>176</v>
      </c>
      <c r="BF4061" s="30" t="s">
        <v>161</v>
      </c>
      <c r="BS4061" s="25"/>
      <c r="BT4061" s="30" t="s">
        <v>162</v>
      </c>
      <c r="CJ4061" s="30" t="s">
        <v>163</v>
      </c>
    </row>
    <row r="4062" spans="4:90" s="6" customFormat="1" ht="409.5" x14ac:dyDescent="0.35">
      <c r="D4062" s="33"/>
      <c r="BA4062" s="5"/>
      <c r="BB4062" s="25" t="s">
        <v>11</v>
      </c>
      <c r="BD4062" s="5" t="s">
        <v>185</v>
      </c>
      <c r="BF4062" s="30" t="s">
        <v>164</v>
      </c>
      <c r="BS4062" s="25"/>
      <c r="BT4062" s="30" t="s">
        <v>165</v>
      </c>
    </row>
    <row r="4063" spans="4:90" s="6" customFormat="1" ht="360" x14ac:dyDescent="0.35">
      <c r="D4063" s="33"/>
      <c r="BA4063" s="5"/>
      <c r="BB4063" s="25" t="s">
        <v>12</v>
      </c>
      <c r="BD4063" s="5" t="s">
        <v>186</v>
      </c>
      <c r="BF4063" s="30" t="s">
        <v>166</v>
      </c>
      <c r="BS4063" s="25"/>
      <c r="BT4063" s="30" t="s">
        <v>167</v>
      </c>
    </row>
    <row r="4064" spans="4:90" s="6" customFormat="1" ht="396" x14ac:dyDescent="0.35">
      <c r="D4064" s="33"/>
      <c r="BA4064" s="5"/>
      <c r="BB4064" s="25" t="s">
        <v>14</v>
      </c>
      <c r="BD4064" s="5" t="s">
        <v>177</v>
      </c>
      <c r="BF4064" s="30" t="s">
        <v>168</v>
      </c>
      <c r="BT4064" s="30" t="s">
        <v>169</v>
      </c>
    </row>
    <row r="4065" spans="4:72" s="6" customFormat="1" ht="409.5" x14ac:dyDescent="0.35">
      <c r="D4065" s="33"/>
      <c r="BA4065" s="5"/>
      <c r="BB4065" s="34" t="s">
        <v>13</v>
      </c>
      <c r="BD4065" s="5" t="s">
        <v>187</v>
      </c>
      <c r="BF4065" s="30" t="s">
        <v>170</v>
      </c>
      <c r="BT4065" s="30" t="s">
        <v>171</v>
      </c>
    </row>
    <row r="4066" spans="4:72" s="6" customFormat="1" ht="409.5" x14ac:dyDescent="0.35">
      <c r="D4066" s="33"/>
      <c r="BA4066" s="5"/>
      <c r="BB4066" s="25" t="s">
        <v>15</v>
      </c>
      <c r="BD4066" s="5" t="s">
        <v>178</v>
      </c>
      <c r="BF4066" s="30" t="s">
        <v>172</v>
      </c>
      <c r="BT4066" s="30" t="s">
        <v>173</v>
      </c>
    </row>
    <row r="4067" spans="4:72" s="3" customFormat="1" ht="60" x14ac:dyDescent="0.35">
      <c r="D4067" s="22"/>
      <c r="BA4067" s="5"/>
      <c r="BB4067" s="25" t="s">
        <v>16</v>
      </c>
      <c r="BC4067" s="6"/>
      <c r="BD4067" s="5" t="s">
        <v>188</v>
      </c>
      <c r="BE4067" s="6"/>
      <c r="BF4067" s="6"/>
      <c r="BG4067" s="6"/>
      <c r="BH4067" s="6"/>
    </row>
    <row r="4068" spans="4:72" s="3" customFormat="1" ht="72" x14ac:dyDescent="0.35">
      <c r="D4068" s="22"/>
      <c r="BA4068" s="6"/>
      <c r="BB4068" s="25" t="s">
        <v>17</v>
      </c>
      <c r="BC4068" s="6"/>
      <c r="BD4068" s="6"/>
      <c r="BE4068" s="6"/>
      <c r="BF4068" s="6"/>
      <c r="BG4068" s="6"/>
      <c r="BH4068" s="6"/>
    </row>
    <row r="4069" spans="4:72" s="3" customFormat="1" ht="36" x14ac:dyDescent="0.35">
      <c r="D4069" s="22"/>
      <c r="BA4069" s="6"/>
      <c r="BB4069" s="25" t="s">
        <v>18</v>
      </c>
      <c r="BC4069" s="6"/>
      <c r="BD4069" s="6"/>
      <c r="BE4069" s="6"/>
      <c r="BF4069" s="6"/>
      <c r="BG4069" s="6"/>
      <c r="BH4069" s="6"/>
    </row>
    <row r="4070" spans="4:72" s="3" customFormat="1" ht="96" x14ac:dyDescent="0.35">
      <c r="D4070" s="22"/>
      <c r="BA4070" s="6"/>
      <c r="BB4070" s="25" t="s">
        <v>19</v>
      </c>
      <c r="BC4070" s="6"/>
      <c r="BD4070" s="6"/>
      <c r="BE4070" s="6"/>
      <c r="BF4070" s="6"/>
      <c r="BG4070" s="6"/>
      <c r="BH4070" s="6"/>
    </row>
    <row r="4071" spans="4:72" s="3" customFormat="1" ht="36" x14ac:dyDescent="0.35">
      <c r="D4071" s="22"/>
      <c r="BA4071" s="6"/>
      <c r="BB4071" s="25" t="s">
        <v>20</v>
      </c>
      <c r="BC4071" s="6"/>
      <c r="BD4071" s="6"/>
      <c r="BE4071" s="6"/>
      <c r="BF4071" s="6"/>
      <c r="BG4071" s="6"/>
      <c r="BH4071" s="6"/>
    </row>
    <row r="4072" spans="4:72" s="3" customFormat="1" ht="48" x14ac:dyDescent="0.35">
      <c r="D4072" s="22"/>
      <c r="BA4072" s="6"/>
      <c r="BB4072" s="25" t="s">
        <v>21</v>
      </c>
      <c r="BC4072" s="6"/>
      <c r="BD4072" s="6"/>
      <c r="BE4072" s="6"/>
      <c r="BF4072" s="6"/>
      <c r="BG4072" s="6"/>
      <c r="BH4072" s="6"/>
    </row>
    <row r="4073" spans="4:72" s="3" customFormat="1" ht="156" x14ac:dyDescent="0.35">
      <c r="D4073" s="22"/>
      <c r="BA4073" s="6"/>
      <c r="BB4073" s="25" t="s">
        <v>22</v>
      </c>
      <c r="BC4073" s="6"/>
      <c r="BD4073" s="6"/>
      <c r="BE4073" s="6"/>
      <c r="BF4073" s="6"/>
      <c r="BG4073" s="6"/>
      <c r="BH4073" s="6"/>
    </row>
    <row r="4074" spans="4:72" s="3" customFormat="1" ht="96" x14ac:dyDescent="0.35">
      <c r="D4074" s="22"/>
      <c r="BA4074" s="6"/>
      <c r="BB4074" s="25" t="s">
        <v>23</v>
      </c>
      <c r="BC4074" s="6"/>
      <c r="BD4074" s="6"/>
      <c r="BE4074" s="6"/>
      <c r="BF4074" s="6"/>
      <c r="BG4074" s="6"/>
      <c r="BH4074" s="6"/>
    </row>
    <row r="4075" spans="4:72" s="3" customFormat="1" ht="60" x14ac:dyDescent="0.35">
      <c r="D4075" s="22"/>
      <c r="BA4075" s="6"/>
      <c r="BB4075" s="25" t="s">
        <v>24</v>
      </c>
      <c r="BC4075" s="6"/>
      <c r="BD4075" s="6"/>
      <c r="BE4075" s="6"/>
      <c r="BF4075" s="6"/>
      <c r="BG4075" s="6"/>
      <c r="BH4075" s="6"/>
    </row>
    <row r="4076" spans="4:72" s="3" customFormat="1" ht="72" x14ac:dyDescent="0.35">
      <c r="D4076" s="22"/>
      <c r="BA4076" s="6"/>
      <c r="BB4076" s="25" t="s">
        <v>25</v>
      </c>
      <c r="BC4076" s="6"/>
      <c r="BD4076" s="6"/>
      <c r="BE4076" s="6"/>
      <c r="BF4076" s="6"/>
      <c r="BG4076" s="6"/>
      <c r="BH4076" s="6"/>
    </row>
    <row r="4077" spans="4:72" s="3" customFormat="1" ht="96" x14ac:dyDescent="0.35">
      <c r="D4077" s="22"/>
      <c r="BA4077" s="6"/>
      <c r="BB4077" s="25" t="s">
        <v>26</v>
      </c>
      <c r="BC4077" s="6"/>
      <c r="BD4077" s="6"/>
      <c r="BE4077" s="6"/>
      <c r="BF4077" s="6"/>
      <c r="BG4077" s="6"/>
      <c r="BH4077" s="6"/>
    </row>
    <row r="4078" spans="4:72" s="3" customFormat="1" ht="84" x14ac:dyDescent="0.35">
      <c r="D4078" s="22"/>
      <c r="BA4078" s="6"/>
      <c r="BB4078" s="25" t="s">
        <v>27</v>
      </c>
      <c r="BC4078" s="6"/>
      <c r="BD4078" s="6"/>
      <c r="BE4078" s="6"/>
      <c r="BF4078" s="6"/>
      <c r="BG4078" s="6"/>
      <c r="BH4078" s="6"/>
    </row>
    <row r="4079" spans="4:72" s="3" customFormat="1" ht="48" x14ac:dyDescent="0.35">
      <c r="D4079" s="22"/>
      <c r="BA4079" s="6"/>
      <c r="BB4079" s="25" t="s">
        <v>28</v>
      </c>
      <c r="BC4079" s="6"/>
      <c r="BD4079" s="6"/>
      <c r="BE4079" s="6"/>
      <c r="BF4079" s="6"/>
      <c r="BG4079" s="6"/>
      <c r="BH4079" s="6"/>
    </row>
    <row r="4080" spans="4:72" s="3" customFormat="1" ht="60" x14ac:dyDescent="0.35">
      <c r="D4080" s="22"/>
      <c r="BA4080" s="6"/>
      <c r="BB4080" s="25" t="s">
        <v>29</v>
      </c>
      <c r="BC4080" s="6"/>
      <c r="BD4080" s="6"/>
      <c r="BE4080" s="6"/>
      <c r="BF4080" s="6"/>
      <c r="BG4080" s="6"/>
      <c r="BH4080" s="6"/>
    </row>
    <row r="4081" spans="4:95" s="3" customFormat="1" ht="36" x14ac:dyDescent="0.35">
      <c r="D4081" s="22"/>
      <c r="BA4081" s="6"/>
      <c r="BB4081" s="25" t="s">
        <v>30</v>
      </c>
      <c r="BC4081" s="6"/>
      <c r="BD4081" s="6"/>
      <c r="BE4081" s="6"/>
      <c r="BF4081" s="6"/>
      <c r="BG4081" s="6"/>
      <c r="BH4081" s="6"/>
    </row>
    <row r="4082" spans="4:95" s="3" customFormat="1" ht="72" x14ac:dyDescent="0.35">
      <c r="D4082" s="22"/>
      <c r="BA4082" s="6"/>
      <c r="BB4082" s="25" t="s">
        <v>31</v>
      </c>
      <c r="BC4082" s="6"/>
      <c r="BD4082" s="6"/>
      <c r="BE4082" s="6"/>
      <c r="BF4082" s="6"/>
      <c r="BG4082" s="6"/>
      <c r="BH4082" s="6"/>
    </row>
    <row r="4083" spans="4:95" s="3" customFormat="1" ht="72" x14ac:dyDescent="0.35">
      <c r="D4083" s="22"/>
      <c r="BA4083" s="6"/>
      <c r="BB4083" s="25" t="s">
        <v>32</v>
      </c>
      <c r="BC4083" s="6"/>
      <c r="BD4083" s="6"/>
      <c r="BE4083" s="6"/>
      <c r="BF4083" s="6"/>
      <c r="BG4083" s="6"/>
      <c r="BH4083" s="6"/>
    </row>
    <row r="4084" spans="4:95" s="3" customFormat="1" x14ac:dyDescent="0.35">
      <c r="D4084" s="22"/>
    </row>
    <row r="4085" spans="4:95" s="3" customFormat="1" x14ac:dyDescent="0.35">
      <c r="D4085" s="22"/>
    </row>
    <row r="4086" spans="4:95" s="3" customFormat="1" x14ac:dyDescent="0.35">
      <c r="D4086" s="22"/>
    </row>
    <row r="4087" spans="4:95" x14ac:dyDescent="0.35">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2"/>
      <c r="CJ4087" s="2"/>
      <c r="CK4087" s="2"/>
      <c r="CL4087" s="2"/>
      <c r="CM4087" s="2"/>
      <c r="CN4087" s="2"/>
      <c r="CO4087" s="2"/>
    </row>
    <row r="4088" spans="4:95" x14ac:dyDescent="0.35">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2"/>
      <c r="CJ4088" s="2"/>
      <c r="CK4088" s="2"/>
      <c r="CL4088" s="2"/>
      <c r="CM4088" s="2"/>
      <c r="CN4088" s="2"/>
      <c r="CO4088" s="2"/>
    </row>
    <row r="4089" spans="4:95" x14ac:dyDescent="0.35">
      <c r="AZ4089" s="2"/>
      <c r="BA4089" s="2"/>
      <c r="BB4089" s="2"/>
      <c r="BC4089" s="2"/>
      <c r="BD4089" s="2"/>
      <c r="BE4089" s="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c r="CC4089" s="2"/>
      <c r="CD4089" s="2"/>
      <c r="CE4089" s="2"/>
      <c r="CF4089" s="2"/>
      <c r="CG4089" s="2"/>
      <c r="CH4089" s="2"/>
      <c r="CI4089" s="2"/>
      <c r="CJ4089" s="2"/>
      <c r="CK4089" s="2"/>
      <c r="CL4089" s="2"/>
      <c r="CM4089" s="2"/>
      <c r="CN4089" s="2"/>
      <c r="CO4089" s="2"/>
    </row>
    <row r="4090" spans="4:95" x14ac:dyDescent="0.35">
      <c r="AZ4090" s="2"/>
      <c r="BA4090" s="2"/>
      <c r="BB4090" s="2"/>
      <c r="BC4090" s="2"/>
      <c r="BD4090" s="2"/>
      <c r="BE4090" s="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2"/>
      <c r="CD4090" s="2"/>
      <c r="CE4090" s="2"/>
      <c r="CF4090" s="2"/>
      <c r="CG4090" s="2"/>
      <c r="CH4090" s="2"/>
      <c r="CI4090" s="2"/>
      <c r="CJ4090" s="2"/>
      <c r="CK4090" s="2"/>
      <c r="CL4090" s="2"/>
      <c r="CM4090" s="2"/>
      <c r="CN4090" s="2"/>
      <c r="CO4090" s="2"/>
      <c r="CP4090" s="1"/>
      <c r="CQ4090" s="1"/>
    </row>
    <row r="4091" spans="4:95" x14ac:dyDescent="0.35">
      <c r="AZ4091" s="2"/>
      <c r="BA4091" s="2"/>
      <c r="BB4091" s="2"/>
      <c r="BC4091" s="2"/>
      <c r="BD4091" s="2"/>
      <c r="BE4091" s="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2"/>
      <c r="CD4091" s="2"/>
      <c r="CE4091" s="2"/>
      <c r="CF4091" s="2"/>
      <c r="CG4091" s="2"/>
      <c r="CH4091" s="2"/>
      <c r="CI4091" s="2"/>
      <c r="CJ4091" s="2"/>
      <c r="CK4091" s="2"/>
      <c r="CL4091" s="2"/>
      <c r="CM4091" s="2"/>
      <c r="CN4091" s="2"/>
      <c r="CO4091" s="2"/>
      <c r="CP4091" s="1"/>
      <c r="CQ4091" s="1"/>
    </row>
    <row r="4092" spans="4:95" x14ac:dyDescent="0.35">
      <c r="AZ4092" s="2"/>
      <c r="BA4092" s="2"/>
      <c r="BB4092" s="2"/>
      <c r="BC4092" s="2"/>
      <c r="BD4092" s="2"/>
      <c r="BE4092" s="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2"/>
      <c r="CD4092" s="2"/>
      <c r="CE4092" s="2"/>
      <c r="CF4092" s="2"/>
      <c r="CG4092" s="2"/>
      <c r="CH4092" s="2"/>
      <c r="CI4092" s="2"/>
      <c r="CJ4092" s="2"/>
      <c r="CK4092" s="2"/>
      <c r="CL4092" s="2"/>
      <c r="CM4092" s="2"/>
      <c r="CN4092" s="2"/>
      <c r="CO4092" s="2"/>
      <c r="CP4092" s="1"/>
      <c r="CQ4092" s="1"/>
    </row>
    <row r="4093" spans="4:95" x14ac:dyDescent="0.35">
      <c r="AZ4093" s="2"/>
      <c r="BA4093" s="2"/>
      <c r="BB4093" s="2"/>
      <c r="BC4093" s="2"/>
      <c r="BD4093" s="2"/>
      <c r="BE4093" s="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2"/>
      <c r="CD4093" s="2"/>
      <c r="CE4093" s="2"/>
      <c r="CF4093" s="2"/>
      <c r="CG4093" s="2"/>
      <c r="CH4093" s="2"/>
      <c r="CI4093" s="2"/>
      <c r="CJ4093" s="2"/>
      <c r="CK4093" s="2"/>
      <c r="CL4093" s="2"/>
      <c r="CM4093" s="2"/>
      <c r="CN4093" s="2"/>
      <c r="CO4093" s="2"/>
      <c r="CP4093" s="1"/>
      <c r="CQ4093" s="1"/>
    </row>
    <row r="4094" spans="4:95" x14ac:dyDescent="0.35">
      <c r="AZ4094" s="2"/>
      <c r="BA4094" s="2"/>
      <c r="BB4094" s="2"/>
      <c r="BC4094" s="2"/>
      <c r="BD4094" s="2"/>
      <c r="BE4094" s="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2"/>
      <c r="CD4094" s="2"/>
      <c r="CE4094" s="2"/>
      <c r="CF4094" s="2"/>
      <c r="CG4094" s="2"/>
      <c r="CH4094" s="2"/>
      <c r="CI4094" s="2"/>
      <c r="CJ4094" s="2"/>
      <c r="CK4094" s="2"/>
      <c r="CL4094" s="2"/>
      <c r="CM4094" s="2"/>
      <c r="CN4094" s="2"/>
      <c r="CO4094" s="2"/>
      <c r="CP4094" s="1"/>
      <c r="CQ4094" s="1"/>
    </row>
    <row r="4095" spans="4:95" x14ac:dyDescent="0.35">
      <c r="AZ4095" s="2"/>
      <c r="BA4095" s="2"/>
      <c r="BB4095" s="2"/>
      <c r="BC4095" s="2"/>
      <c r="BD4095" s="2"/>
      <c r="BE4095" s="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2"/>
      <c r="CD4095" s="2"/>
      <c r="CE4095" s="2"/>
      <c r="CF4095" s="2"/>
      <c r="CG4095" s="2"/>
      <c r="CH4095" s="2"/>
      <c r="CI4095" s="2"/>
      <c r="CJ4095" s="2"/>
      <c r="CK4095" s="2"/>
      <c r="CL4095" s="2"/>
      <c r="CM4095" s="2"/>
      <c r="CN4095" s="2"/>
      <c r="CO4095" s="2"/>
      <c r="CP4095" s="1"/>
      <c r="CQ4095" s="1"/>
    </row>
    <row r="4096" spans="4:95" x14ac:dyDescent="0.35">
      <c r="AZ4096" s="2"/>
      <c r="BA4096" s="2"/>
      <c r="BB4096" s="2"/>
      <c r="BC4096" s="2"/>
      <c r="BD4096" s="2"/>
      <c r="BE4096" s="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2"/>
      <c r="CD4096" s="2"/>
      <c r="CE4096" s="2"/>
      <c r="CF4096" s="2"/>
      <c r="CG4096" s="2"/>
      <c r="CH4096" s="2"/>
      <c r="CI4096" s="2"/>
      <c r="CJ4096" s="2"/>
      <c r="CK4096" s="2"/>
      <c r="CL4096" s="2"/>
      <c r="CM4096" s="2"/>
      <c r="CN4096" s="2"/>
      <c r="CO4096" s="2"/>
      <c r="CP4096" s="1"/>
      <c r="CQ4096" s="1"/>
    </row>
    <row r="4097" spans="52:95" x14ac:dyDescent="0.35">
      <c r="AZ4097" s="2"/>
      <c r="BA4097" s="2"/>
      <c r="BB4097" s="2"/>
      <c r="BC4097" s="2"/>
      <c r="BD4097" s="2"/>
      <c r="BE4097" s="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2"/>
      <c r="CD4097" s="2"/>
      <c r="CE4097" s="2"/>
      <c r="CF4097" s="2"/>
      <c r="CG4097" s="2"/>
      <c r="CH4097" s="2"/>
      <c r="CI4097" s="2"/>
      <c r="CJ4097" s="2"/>
      <c r="CK4097" s="2"/>
      <c r="CL4097" s="2"/>
      <c r="CM4097" s="2"/>
      <c r="CN4097" s="2"/>
      <c r="CO4097" s="2"/>
      <c r="CP4097" s="1"/>
      <c r="CQ4097" s="1"/>
    </row>
    <row r="4098" spans="52:95" x14ac:dyDescent="0.35">
      <c r="AZ4098" s="2"/>
      <c r="BA4098" s="2"/>
      <c r="BB4098" s="2"/>
      <c r="BC4098" s="2"/>
      <c r="BD4098" s="2"/>
      <c r="BE4098" s="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2"/>
      <c r="CD4098" s="2"/>
      <c r="CE4098" s="2"/>
      <c r="CF4098" s="2"/>
      <c r="CG4098" s="2"/>
      <c r="CH4098" s="2"/>
      <c r="CI4098" s="2"/>
      <c r="CJ4098" s="2"/>
      <c r="CK4098" s="2"/>
      <c r="CL4098" s="2"/>
      <c r="CM4098" s="2"/>
      <c r="CN4098" s="2"/>
      <c r="CO4098" s="2"/>
      <c r="CP4098" s="1"/>
      <c r="CQ4098" s="1"/>
    </row>
    <row r="4099" spans="52:95" x14ac:dyDescent="0.35">
      <c r="AZ4099" s="2"/>
      <c r="BA4099" s="2"/>
      <c r="BB4099" s="2"/>
      <c r="BC4099" s="2"/>
      <c r="BD4099" s="2"/>
      <c r="BE4099" s="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2"/>
      <c r="CD4099" s="2"/>
      <c r="CE4099" s="2"/>
      <c r="CF4099" s="2"/>
      <c r="CG4099" s="2"/>
      <c r="CH4099" s="2"/>
      <c r="CI4099" s="2"/>
      <c r="CJ4099" s="2"/>
      <c r="CK4099" s="2"/>
      <c r="CL4099" s="2"/>
      <c r="CM4099" s="2"/>
      <c r="CN4099" s="2"/>
      <c r="CO4099" s="2"/>
      <c r="CP4099" s="1"/>
      <c r="CQ4099" s="1"/>
    </row>
    <row r="4100" spans="52:95" x14ac:dyDescent="0.35">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2"/>
      <c r="CM4100" s="2"/>
      <c r="CN4100" s="2"/>
      <c r="CO4100" s="2"/>
      <c r="CP4100" s="1"/>
      <c r="CQ4100" s="1"/>
    </row>
    <row r="4101" spans="52:95" x14ac:dyDescent="0.35">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2"/>
      <c r="CM4101" s="2"/>
      <c r="CN4101" s="2"/>
      <c r="CO4101" s="2"/>
      <c r="CP4101" s="1"/>
      <c r="CQ4101" s="1"/>
    </row>
    <row r="4102" spans="52:95" x14ac:dyDescent="0.35">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2"/>
      <c r="CM4102" s="2"/>
      <c r="CN4102" s="2"/>
      <c r="CO4102" s="2"/>
      <c r="CP4102" s="1"/>
      <c r="CQ4102" s="1"/>
    </row>
    <row r="4103" spans="52:95" x14ac:dyDescent="0.35">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2"/>
      <c r="CM4103" s="2"/>
      <c r="CN4103" s="2"/>
      <c r="CO4103" s="2"/>
      <c r="CP4103" s="1"/>
      <c r="CQ4103" s="1"/>
    </row>
    <row r="4104" spans="52:95" x14ac:dyDescent="0.35">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2"/>
      <c r="CK4104" s="2"/>
      <c r="CL4104" s="2"/>
      <c r="CM4104" s="2"/>
      <c r="CN4104" s="2"/>
      <c r="CO4104" s="2"/>
      <c r="CP4104" s="1"/>
      <c r="CQ4104" s="1"/>
    </row>
    <row r="4105" spans="52:95" x14ac:dyDescent="0.35">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2"/>
      <c r="CK4105" s="2"/>
      <c r="CL4105" s="2"/>
      <c r="CM4105" s="2"/>
      <c r="CN4105" s="2"/>
      <c r="CO4105" s="2"/>
      <c r="CP4105" s="1"/>
      <c r="CQ4105" s="1"/>
    </row>
    <row r="4106" spans="52:95" x14ac:dyDescent="0.35">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2"/>
      <c r="CK4106" s="2"/>
      <c r="CL4106" s="2"/>
      <c r="CM4106" s="2"/>
      <c r="CN4106" s="2"/>
      <c r="CO4106" s="2"/>
      <c r="CP4106" s="1"/>
      <c r="CQ4106" s="1"/>
    </row>
    <row r="4107" spans="52:95" x14ac:dyDescent="0.35">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2"/>
      <c r="CK4107" s="2"/>
      <c r="CL4107" s="2"/>
      <c r="CM4107" s="2"/>
      <c r="CN4107" s="2"/>
      <c r="CO4107" s="2"/>
      <c r="CP4107" s="1"/>
      <c r="CQ4107" s="1"/>
    </row>
    <row r="4108" spans="52:95" x14ac:dyDescent="0.35">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2"/>
      <c r="CK4108" s="2"/>
      <c r="CL4108" s="2"/>
      <c r="CM4108" s="2"/>
      <c r="CN4108" s="2"/>
      <c r="CO4108" s="2"/>
      <c r="CP4108" s="1"/>
      <c r="CQ4108" s="1"/>
    </row>
    <row r="4109" spans="52:95" x14ac:dyDescent="0.35">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2"/>
      <c r="CK4109" s="2"/>
      <c r="CL4109" s="2"/>
      <c r="CM4109" s="2"/>
      <c r="CN4109" s="2"/>
      <c r="CO4109" s="2"/>
      <c r="CP4109" s="1"/>
      <c r="CQ4109" s="1"/>
    </row>
    <row r="4110" spans="52:95" x14ac:dyDescent="0.35">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2"/>
      <c r="CK4110" s="2"/>
      <c r="CL4110" s="2"/>
      <c r="CM4110" s="2"/>
      <c r="CN4110" s="2"/>
      <c r="CO4110" s="2"/>
      <c r="CP4110" s="1"/>
      <c r="CQ4110" s="1"/>
    </row>
    <row r="4111" spans="52:95" x14ac:dyDescent="0.35">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2"/>
      <c r="CK4111" s="2"/>
      <c r="CL4111" s="2"/>
      <c r="CM4111" s="2"/>
      <c r="CN4111" s="2"/>
      <c r="CO4111" s="2"/>
      <c r="CP4111" s="1"/>
      <c r="CQ4111" s="1"/>
    </row>
    <row r="4112" spans="52:95" x14ac:dyDescent="0.35">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2"/>
      <c r="CK4112" s="2"/>
      <c r="CL4112" s="2"/>
      <c r="CM4112" s="2"/>
      <c r="CN4112" s="2"/>
      <c r="CO4112" s="2"/>
      <c r="CP4112" s="1"/>
      <c r="CQ4112" s="1"/>
    </row>
    <row r="4113" spans="52:95" x14ac:dyDescent="0.35">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2"/>
      <c r="CK4113" s="2"/>
      <c r="CL4113" s="2"/>
      <c r="CM4113" s="2"/>
      <c r="CN4113" s="2"/>
      <c r="CO4113" s="2"/>
      <c r="CP4113" s="1"/>
      <c r="CQ4113" s="1"/>
    </row>
    <row r="4114" spans="52:95" x14ac:dyDescent="0.35">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2"/>
      <c r="CI4114" s="2"/>
      <c r="CJ4114" s="2"/>
      <c r="CK4114" s="2"/>
      <c r="CL4114" s="2"/>
      <c r="CM4114" s="2"/>
      <c r="CN4114" s="2"/>
      <c r="CO4114" s="2"/>
      <c r="CP4114" s="1"/>
      <c r="CQ4114" s="1"/>
    </row>
    <row r="4115" spans="52:95" x14ac:dyDescent="0.35">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2"/>
      <c r="CI4115" s="2"/>
      <c r="CJ4115" s="2"/>
      <c r="CK4115" s="2"/>
      <c r="CL4115" s="2"/>
      <c r="CM4115" s="2"/>
      <c r="CN4115" s="2"/>
      <c r="CO4115" s="2"/>
      <c r="CP4115" s="1"/>
      <c r="CQ4115" s="1"/>
    </row>
    <row r="4116" spans="52:95" x14ac:dyDescent="0.35">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2"/>
      <c r="CI4116" s="2"/>
      <c r="CJ4116" s="2"/>
      <c r="CK4116" s="2"/>
      <c r="CL4116" s="2"/>
      <c r="CM4116" s="2"/>
      <c r="CN4116" s="2"/>
      <c r="CO4116" s="2"/>
      <c r="CP4116" s="1"/>
      <c r="CQ4116" s="1"/>
    </row>
    <row r="4117" spans="52:95" x14ac:dyDescent="0.35">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2"/>
      <c r="CI4117" s="2"/>
      <c r="CJ4117" s="2"/>
      <c r="CK4117" s="2"/>
      <c r="CL4117" s="2"/>
      <c r="CM4117" s="2"/>
      <c r="CN4117" s="2"/>
      <c r="CO4117" s="2"/>
      <c r="CP4117" s="1"/>
      <c r="CQ4117" s="1"/>
    </row>
    <row r="4118" spans="52:95" x14ac:dyDescent="0.35">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2"/>
      <c r="CI4118" s="2"/>
      <c r="CJ4118" s="2"/>
      <c r="CK4118" s="2"/>
      <c r="CL4118" s="2"/>
      <c r="CM4118" s="2"/>
      <c r="CN4118" s="2"/>
      <c r="CO4118" s="2"/>
      <c r="CP4118" s="1"/>
      <c r="CQ4118" s="1"/>
    </row>
    <row r="4119" spans="52:95" x14ac:dyDescent="0.35">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2"/>
      <c r="CI4119" s="2"/>
      <c r="CJ4119" s="2"/>
      <c r="CK4119" s="2"/>
      <c r="CL4119" s="2"/>
      <c r="CM4119" s="2"/>
      <c r="CN4119" s="2"/>
      <c r="CO4119" s="2"/>
      <c r="CP4119" s="1"/>
      <c r="CQ4119" s="1"/>
    </row>
    <row r="4120" spans="52:95" x14ac:dyDescent="0.35">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2"/>
      <c r="CI4120" s="2"/>
      <c r="CJ4120" s="2"/>
      <c r="CK4120" s="2"/>
      <c r="CL4120" s="2"/>
      <c r="CM4120" s="2"/>
      <c r="CN4120" s="2"/>
      <c r="CO4120" s="2"/>
      <c r="CP4120" s="1"/>
      <c r="CQ4120" s="1"/>
    </row>
    <row r="4121" spans="52:95" x14ac:dyDescent="0.35">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2"/>
      <c r="CI4121" s="2"/>
      <c r="CJ4121" s="2"/>
      <c r="CK4121" s="2"/>
      <c r="CL4121" s="2"/>
      <c r="CM4121" s="2"/>
      <c r="CN4121" s="2"/>
      <c r="CO4121" s="2"/>
      <c r="CP4121" s="1"/>
      <c r="CQ4121" s="1"/>
    </row>
    <row r="4122" spans="52:95" x14ac:dyDescent="0.35">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2"/>
      <c r="CI4122" s="2"/>
      <c r="CJ4122" s="2"/>
      <c r="CK4122" s="2"/>
      <c r="CL4122" s="2"/>
      <c r="CM4122" s="2"/>
      <c r="CN4122" s="2"/>
      <c r="CO4122" s="2"/>
      <c r="CP4122" s="1"/>
      <c r="CQ4122" s="1"/>
    </row>
    <row r="4123" spans="52:95" x14ac:dyDescent="0.35">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2"/>
      <c r="CI4123" s="2"/>
      <c r="CJ4123" s="2"/>
      <c r="CK4123" s="2"/>
      <c r="CL4123" s="2"/>
      <c r="CM4123" s="2"/>
      <c r="CN4123" s="2"/>
      <c r="CO4123" s="2"/>
      <c r="CP4123" s="1"/>
      <c r="CQ4123" s="1"/>
    </row>
    <row r="4124" spans="52:95" x14ac:dyDescent="0.35">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2"/>
      <c r="CI4124" s="2"/>
      <c r="CJ4124" s="2"/>
      <c r="CK4124" s="2"/>
      <c r="CL4124" s="2"/>
      <c r="CM4124" s="2"/>
      <c r="CN4124" s="2"/>
      <c r="CO4124" s="2"/>
      <c r="CP4124" s="1"/>
      <c r="CQ4124" s="1"/>
    </row>
    <row r="4125" spans="52:95" x14ac:dyDescent="0.35">
      <c r="CL4125" s="1"/>
      <c r="CM4125" s="1"/>
      <c r="CN4125" s="1"/>
      <c r="CO4125" s="1"/>
      <c r="CP4125" s="1"/>
      <c r="CQ4125" s="1"/>
    </row>
    <row r="4126" spans="52:95" x14ac:dyDescent="0.35">
      <c r="CL4126" s="1"/>
      <c r="CM4126" s="1"/>
      <c r="CN4126" s="1"/>
      <c r="CO4126" s="1"/>
      <c r="CP4126" s="1"/>
      <c r="CQ4126" s="1"/>
    </row>
    <row r="4127" spans="52:95" x14ac:dyDescent="0.35">
      <c r="CL4127" s="1"/>
      <c r="CM4127" s="1"/>
      <c r="CN4127" s="1"/>
      <c r="CO4127" s="1"/>
      <c r="CP4127" s="1"/>
      <c r="CQ4127" s="1"/>
    </row>
    <row r="4128" spans="52:95" x14ac:dyDescent="0.35">
      <c r="CL4128" s="1"/>
      <c r="CM4128" s="1"/>
      <c r="CN4128" s="1"/>
      <c r="CO4128" s="1"/>
      <c r="CP4128" s="1"/>
      <c r="CQ4128" s="1"/>
    </row>
    <row r="4129" spans="90:95" x14ac:dyDescent="0.35">
      <c r="CL4129" s="1"/>
      <c r="CM4129" s="1"/>
      <c r="CN4129" s="1"/>
      <c r="CO4129" s="1"/>
      <c r="CP4129" s="1"/>
      <c r="CQ4129" s="1"/>
    </row>
    <row r="4130" spans="90:95" x14ac:dyDescent="0.35">
      <c r="CL4130" s="1"/>
      <c r="CM4130" s="1"/>
      <c r="CN4130" s="1"/>
      <c r="CO4130" s="1"/>
      <c r="CP4130" s="1"/>
      <c r="CQ4130" s="1"/>
    </row>
    <row r="4131" spans="90:95" x14ac:dyDescent="0.35">
      <c r="CL4131" s="1"/>
      <c r="CM4131" s="1"/>
      <c r="CN4131" s="1"/>
      <c r="CO4131" s="1"/>
      <c r="CP4131" s="1"/>
      <c r="CQ4131" s="1"/>
    </row>
    <row r="4132" spans="90:95" x14ac:dyDescent="0.35">
      <c r="CL4132" s="1"/>
      <c r="CM4132" s="1"/>
      <c r="CN4132" s="1"/>
      <c r="CO4132" s="1"/>
      <c r="CP4132" s="1"/>
      <c r="CQ4132" s="1"/>
    </row>
    <row r="4133" spans="90:95" x14ac:dyDescent="0.35">
      <c r="CL4133" s="1"/>
      <c r="CM4133" s="1"/>
      <c r="CN4133" s="1"/>
      <c r="CO4133" s="1"/>
      <c r="CP4133" s="1"/>
      <c r="CQ4133" s="1"/>
    </row>
    <row r="4134" spans="90:95" x14ac:dyDescent="0.35">
      <c r="CL4134" s="1"/>
      <c r="CM4134" s="1"/>
      <c r="CN4134" s="1"/>
      <c r="CO4134" s="1"/>
      <c r="CP4134" s="1"/>
      <c r="CQ4134" s="1"/>
    </row>
    <row r="4135" spans="90:95" x14ac:dyDescent="0.35">
      <c r="CL4135" s="1"/>
      <c r="CM4135" s="1"/>
      <c r="CN4135" s="1"/>
      <c r="CO4135" s="1"/>
      <c r="CP4135" s="1"/>
      <c r="CQ4135" s="1"/>
    </row>
    <row r="4136" spans="90:95" x14ac:dyDescent="0.35">
      <c r="CL4136" s="1"/>
      <c r="CM4136" s="1"/>
      <c r="CN4136" s="1"/>
      <c r="CO4136" s="1"/>
      <c r="CP4136" s="1"/>
      <c r="CQ4136" s="1"/>
    </row>
    <row r="4137" spans="90:95" x14ac:dyDescent="0.35">
      <c r="CL4137" s="1"/>
      <c r="CM4137" s="1"/>
      <c r="CN4137" s="1"/>
      <c r="CO4137" s="1"/>
      <c r="CP4137" s="1"/>
      <c r="CQ4137" s="1"/>
    </row>
    <row r="4138" spans="90:95" x14ac:dyDescent="0.35">
      <c r="CL4138" s="1"/>
      <c r="CM4138" s="1"/>
      <c r="CN4138" s="1"/>
      <c r="CO4138" s="1"/>
      <c r="CP4138" s="1"/>
      <c r="CQ4138" s="1"/>
    </row>
    <row r="4139" spans="90:95" x14ac:dyDescent="0.35">
      <c r="CL4139" s="1"/>
      <c r="CM4139" s="1"/>
      <c r="CN4139" s="1"/>
      <c r="CO4139" s="1"/>
      <c r="CP4139" s="1"/>
      <c r="CQ4139" s="1"/>
    </row>
    <row r="4140" spans="90:95" x14ac:dyDescent="0.35">
      <c r="CL4140" s="1"/>
      <c r="CM4140" s="1"/>
      <c r="CN4140" s="1"/>
      <c r="CO4140" s="1"/>
      <c r="CP4140" s="1"/>
      <c r="CQ4140" s="1"/>
    </row>
  </sheetData>
  <dataConsolidate/>
  <mergeCells count="12">
    <mergeCell ref="Q4:T4"/>
    <mergeCell ref="D24:D32"/>
    <mergeCell ref="A1:T2"/>
    <mergeCell ref="A3:T3"/>
    <mergeCell ref="A4:A5"/>
    <mergeCell ref="B4:B5"/>
    <mergeCell ref="C4:D5"/>
    <mergeCell ref="E4:E5"/>
    <mergeCell ref="F4:F5"/>
    <mergeCell ref="G4:G5"/>
    <mergeCell ref="H4:L4"/>
    <mergeCell ref="M4:P4"/>
  </mergeCells>
  <dataValidations count="2">
    <dataValidation type="list" allowBlank="1" showInputMessage="1" showErrorMessage="1" sqref="B17599:B65229" xr:uid="{09E920AC-5762-45F5-8663-21013330406F}">
      <formula1>INDIRECT(A17599)</formula1>
    </dataValidation>
    <dataValidation type="list" allowBlank="1" showInputMessage="1" showErrorMessage="1" sqref="A212:A65229" xr:uid="{241A9459-70D3-42C3-BA18-19CF770677DA}">
      <formula1>REGIONALES</formula1>
    </dataValidation>
  </dataValidations>
  <hyperlinks>
    <hyperlink ref="L7" r:id="rId1" xr:uid="{5BE4C7A4-3B61-41A5-B549-0F7EC2A827A6}"/>
    <hyperlink ref="L9" r:id="rId2" xr:uid="{D1AED717-C9EE-42EA-B869-4580402C5881}"/>
    <hyperlink ref="L10" r:id="rId3" xr:uid="{112812C3-6BE7-4DD0-ACED-DD43D24AEC75}"/>
    <hyperlink ref="L13" r:id="rId4" xr:uid="{CE96CDD2-CA27-42ED-8BA0-895270B46B73}"/>
    <hyperlink ref="L14" r:id="rId5" xr:uid="{E4BC6F57-D27A-4D01-80C5-201B2D98D5AB}"/>
    <hyperlink ref="L15" r:id="rId6" xr:uid="{1FFD56A8-BF97-478E-9A29-FA8FB264AB71}"/>
    <hyperlink ref="L16" r:id="rId7" xr:uid="{F1E346F2-BD97-4D74-AD0E-B4C78DE00328}"/>
    <hyperlink ref="L17" r:id="rId8" xr:uid="{008B9104-8A7C-4AB4-9E7A-9B342453C3CE}"/>
    <hyperlink ref="L18" r:id="rId9" xr:uid="{462555D5-BCA3-4D3F-8559-DFA0EABCEE78}"/>
    <hyperlink ref="L19" r:id="rId10" xr:uid="{5977763A-DCAD-4254-A821-AC2CD53B5D58}"/>
    <hyperlink ref="L20" r:id="rId11" xr:uid="{958127E7-C464-4068-9538-E86C18CD29D7}"/>
    <hyperlink ref="L21" r:id="rId12" xr:uid="{F11743B0-54F0-43EC-890E-7CCFB0C2600E}"/>
    <hyperlink ref="L22" r:id="rId13" xr:uid="{34E4F077-1FD4-4685-B1DE-392889232E66}"/>
    <hyperlink ref="L23" r:id="rId14" xr:uid="{DB11FD1C-6F99-45F4-95C2-F8414482E731}"/>
    <hyperlink ref="L34" r:id="rId15" location="polycard_client=search-nordic&amp;searchVariation=MCO29263906&amp;position=9&amp;search_layout=grid&amp;type=product&amp;tracking_id=f555c025-2d4f-4c0e-8dc2-eae844d3dd19&amp;wid=MCO1374299607&amp;sid=search" display="https://www.mercadolibre.com.co/mancuerna-hexagonal-encauchetada-pesa-k6-30lbs-14kg-color-negro/p/MCO29263906#polycard_client=search-nordic&amp;searchVariation=MCO29263906&amp;position=9&amp;search_layout=grid&amp;type=product&amp;tracking_id=f555c025-2d4f-4c0e-8dc2-eae844d3dd19&amp;wid=MCO1374299607&amp;sid=search" xr:uid="{AA641E90-0374-4C84-9CA2-D5472B90951C}"/>
    <hyperlink ref="L35" r:id="rId16" xr:uid="{7018C9D0-A87F-4D31-ADA7-811268E4E855}"/>
    <hyperlink ref="L37" r:id="rId17" xr:uid="{800E82E1-210E-46F7-B6B7-88AD62416F5C}"/>
    <hyperlink ref="L38" r:id="rId18" xr:uid="{530058BC-A3CB-44F1-93AD-ABDAEF589190}"/>
    <hyperlink ref="L40" r:id="rId19" xr:uid="{090DAC5E-61D8-4E9F-98B4-E00AABC5E884}"/>
    <hyperlink ref="L49" r:id="rId20" xr:uid="{EB68F850-040D-44B9-A808-5DD5072DF1CF}"/>
  </hyperlinks>
  <printOptions horizontalCentered="1" verticalCentered="1"/>
  <pageMargins left="0.11079545454545454" right="0.11931818181818182" top="0.74803149606299213" bottom="0.74803149606299213" header="0.31496062992125984" footer="0.31496062992125984"/>
  <pageSetup scale="45" orientation="landscape" r:id="rId21"/>
  <headerFooter>
    <oddFooter>&amp;RDE- PL-002</oddFooter>
  </headerFooter>
  <drawing r:id="rId22"/>
  <extLst>
    <ext xmlns:x14="http://schemas.microsoft.com/office/spreadsheetml/2009/9/main" uri="{CCE6A557-97BC-4b89-ADB6-D9C93CAAB3DF}">
      <x14:dataValidations xmlns:xm="http://schemas.microsoft.com/office/excel/2006/main" count="1">
        <x14:dataValidation type="list" allowBlank="1" showInputMessage="1" showErrorMessage="1" xr:uid="{D7397FEB-A5DE-4BD4-9DCD-B909974DFCBF}">
          <x14:formula1>
            <xm:f>LD!$A$2:$A$5</xm:f>
          </x14:formula1>
          <xm:sqref>G6:G53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409C3-A00A-4ED8-9DC6-27099AD42519}">
  <dimension ref="A1:CD4140"/>
  <sheetViews>
    <sheetView showGridLines="0" tabSelected="1" zoomScale="50" zoomScaleNormal="50" zoomScalePageLayoutView="40" workbookViewId="0">
      <pane xSplit="1" ySplit="5" topLeftCell="B48" activePane="bottomRight" state="frozen"/>
      <selection pane="topRight" activeCell="B1" sqref="B1"/>
      <selection pane="bottomLeft" activeCell="A6" sqref="A6"/>
      <selection pane="bottomRight" sqref="A1:I2"/>
    </sheetView>
  </sheetViews>
  <sheetFormatPr baseColWidth="10" defaultColWidth="2.1796875" defaultRowHeight="14.5" x14ac:dyDescent="0.35"/>
  <cols>
    <col min="1" max="1" width="8.1796875" customWidth="1"/>
    <col min="2" max="2" width="28.1796875" customWidth="1"/>
    <col min="3" max="3" width="14.81640625" customWidth="1"/>
    <col min="4" max="4" width="9" customWidth="1"/>
    <col min="5" max="5" width="17.453125" customWidth="1"/>
    <col min="6" max="6" width="26.08984375" customWidth="1"/>
    <col min="7" max="7" width="19.54296875" customWidth="1"/>
    <col min="8" max="8" width="18.6328125" customWidth="1"/>
    <col min="9" max="9" width="22.81640625" customWidth="1"/>
    <col min="10" max="10" width="24.36328125" customWidth="1"/>
    <col min="11" max="11" width="22.08984375" customWidth="1"/>
    <col min="12" max="12" width="16.6328125" customWidth="1"/>
    <col min="13" max="13" width="22.08984375" customWidth="1"/>
    <col min="14" max="14" width="0.1796875" customWidth="1"/>
    <col min="15" max="15" width="15.90625" bestFit="1" customWidth="1"/>
    <col min="16" max="16" width="16.90625" customWidth="1"/>
    <col min="17" max="17" width="23.81640625" customWidth="1"/>
    <col min="18" max="18" width="22.90625" customWidth="1"/>
    <col min="19" max="19" width="26" customWidth="1"/>
    <col min="42" max="42" width="23.1796875" customWidth="1"/>
  </cols>
  <sheetData>
    <row r="1" spans="1:19" ht="39.75" customHeight="1" x14ac:dyDescent="0.35">
      <c r="A1" s="110" t="s">
        <v>501</v>
      </c>
      <c r="B1" s="110"/>
      <c r="C1" s="110"/>
      <c r="D1" s="110"/>
      <c r="E1" s="110"/>
      <c r="F1" s="110"/>
      <c r="G1" s="110"/>
      <c r="H1" s="110"/>
      <c r="I1" s="110"/>
    </row>
    <row r="2" spans="1:19" ht="24" customHeight="1" x14ac:dyDescent="0.35">
      <c r="A2" s="110"/>
      <c r="B2" s="110"/>
      <c r="C2" s="110"/>
      <c r="D2" s="110"/>
      <c r="E2" s="110"/>
      <c r="F2" s="110"/>
      <c r="G2" s="110"/>
      <c r="H2" s="110"/>
      <c r="I2" s="110"/>
    </row>
    <row r="3" spans="1:19" ht="39.75" customHeight="1" x14ac:dyDescent="0.35">
      <c r="A3" s="111" t="s">
        <v>447</v>
      </c>
      <c r="B3" s="112"/>
      <c r="C3" s="112"/>
      <c r="D3" s="112"/>
      <c r="E3" s="112"/>
      <c r="F3" s="112"/>
      <c r="G3" s="112"/>
      <c r="H3" s="112"/>
      <c r="I3" s="113"/>
    </row>
    <row r="4" spans="1:19" ht="39.75" customHeight="1" x14ac:dyDescent="0.35">
      <c r="A4" s="114" t="s">
        <v>198</v>
      </c>
      <c r="B4" s="114" t="s">
        <v>214</v>
      </c>
      <c r="C4" s="114" t="s">
        <v>199</v>
      </c>
      <c r="D4" s="114" t="s">
        <v>507</v>
      </c>
      <c r="E4" s="114" t="s">
        <v>201</v>
      </c>
      <c r="F4" s="104" t="s">
        <v>502</v>
      </c>
      <c r="G4" s="105"/>
      <c r="H4" s="105"/>
      <c r="I4" s="106"/>
      <c r="J4" s="116" t="s">
        <v>503</v>
      </c>
      <c r="K4" s="117"/>
      <c r="L4" s="117"/>
      <c r="M4" s="118"/>
      <c r="N4" s="104" t="s">
        <v>504</v>
      </c>
      <c r="O4" s="105"/>
      <c r="P4" s="105"/>
      <c r="Q4" s="106"/>
      <c r="R4" s="119" t="s">
        <v>505</v>
      </c>
      <c r="S4" s="120"/>
    </row>
    <row r="5" spans="1:19" ht="56.25" customHeight="1" x14ac:dyDescent="0.35">
      <c r="A5" s="114"/>
      <c r="B5" s="114"/>
      <c r="C5" s="114"/>
      <c r="D5" s="114"/>
      <c r="E5" s="114"/>
      <c r="F5" s="98" t="s">
        <v>497</v>
      </c>
      <c r="G5" s="98" t="s">
        <v>498</v>
      </c>
      <c r="H5" s="98" t="s">
        <v>499</v>
      </c>
      <c r="I5" s="98" t="s">
        <v>500</v>
      </c>
      <c r="J5" s="98" t="s">
        <v>497</v>
      </c>
      <c r="K5" s="98" t="s">
        <v>498</v>
      </c>
      <c r="L5" s="98" t="s">
        <v>499</v>
      </c>
      <c r="M5" s="98" t="s">
        <v>500</v>
      </c>
      <c r="N5" s="98" t="s">
        <v>497</v>
      </c>
      <c r="O5" s="98" t="s">
        <v>498</v>
      </c>
      <c r="P5" s="98" t="s">
        <v>499</v>
      </c>
      <c r="Q5" s="98" t="s">
        <v>500</v>
      </c>
      <c r="R5" s="101" t="s">
        <v>506</v>
      </c>
      <c r="S5" s="101" t="s">
        <v>500</v>
      </c>
    </row>
    <row r="6" spans="1:19" s="2" customFormat="1" ht="50.4" customHeight="1" x14ac:dyDescent="0.35">
      <c r="A6" s="73">
        <v>1</v>
      </c>
      <c r="B6" s="75" t="s">
        <v>349</v>
      </c>
      <c r="C6" s="77" t="s">
        <v>364</v>
      </c>
      <c r="D6" s="78">
        <v>1</v>
      </c>
      <c r="E6" s="79" t="s">
        <v>202</v>
      </c>
      <c r="F6" s="100">
        <v>2254552.4873949583</v>
      </c>
      <c r="G6" s="100">
        <f>F6*19%</f>
        <v>428364.9726050421</v>
      </c>
      <c r="H6" s="100">
        <f>F6+G6</f>
        <v>2682917.4600000004</v>
      </c>
      <c r="I6" s="100">
        <f t="shared" ref="I6:I53" si="0">H6*D6</f>
        <v>2682917.4600000004</v>
      </c>
      <c r="J6" s="100">
        <v>2299643</v>
      </c>
      <c r="K6" s="100">
        <f>J6*19%</f>
        <v>436932.17</v>
      </c>
      <c r="L6" s="100">
        <f>J6+K6</f>
        <v>2736575.17</v>
      </c>
      <c r="M6" s="100">
        <f>L6*D6</f>
        <v>2736575.17</v>
      </c>
      <c r="N6" s="100">
        <v>2928235.2941176472</v>
      </c>
      <c r="O6" s="100">
        <f>N6*19%</f>
        <v>556364.70588235301</v>
      </c>
      <c r="P6" s="100">
        <f>N6+O6</f>
        <v>3484600</v>
      </c>
      <c r="Q6" s="100">
        <f>P6*D6</f>
        <v>3484600</v>
      </c>
      <c r="R6" s="100">
        <f>AVERAGE(L6,P6,H6)</f>
        <v>2968030.8766666669</v>
      </c>
      <c r="S6" s="100">
        <f>R6*D6</f>
        <v>2968030.8766666669</v>
      </c>
    </row>
    <row r="7" spans="1:19" s="2" customFormat="1" ht="51.65" customHeight="1" x14ac:dyDescent="0.35">
      <c r="A7" s="17">
        <v>2</v>
      </c>
      <c r="B7" s="47" t="s">
        <v>350</v>
      </c>
      <c r="C7" s="18" t="s">
        <v>364</v>
      </c>
      <c r="D7" s="50">
        <v>2</v>
      </c>
      <c r="E7" s="72" t="s">
        <v>202</v>
      </c>
      <c r="F7" s="100">
        <v>7360956.6554621849</v>
      </c>
      <c r="G7" s="100">
        <f t="shared" ref="G7:G53" si="1">F7*19%</f>
        <v>1398581.7645378152</v>
      </c>
      <c r="H7" s="100">
        <f t="shared" ref="H7:H53" si="2">F7+G7</f>
        <v>8759538.4199999999</v>
      </c>
      <c r="I7" s="100">
        <f t="shared" si="0"/>
        <v>17519076.84</v>
      </c>
      <c r="J7" s="100">
        <v>7655394</v>
      </c>
      <c r="K7" s="100">
        <f t="shared" ref="K7:K53" si="3">J7*19%</f>
        <v>1454524.86</v>
      </c>
      <c r="L7" s="100">
        <f t="shared" ref="L7:L51" si="4">J7+K7</f>
        <v>9109918.8599999994</v>
      </c>
      <c r="M7" s="100">
        <f t="shared" ref="M7:M53" si="5">L7*D7</f>
        <v>18219837.719999999</v>
      </c>
      <c r="N7" s="100">
        <v>8222352.9411764713</v>
      </c>
      <c r="O7" s="100">
        <f t="shared" ref="O7:O53" si="6">N7*19%</f>
        <v>1562247.0588235296</v>
      </c>
      <c r="P7" s="100">
        <f t="shared" ref="P7:P51" si="7">N7+O7</f>
        <v>9784600</v>
      </c>
      <c r="Q7" s="100">
        <f t="shared" ref="Q7:Q53" si="8">P7*D7</f>
        <v>19569200</v>
      </c>
      <c r="R7" s="100">
        <f t="shared" ref="R7:R53" si="9">AVERAGE(L7,P7,H7)</f>
        <v>9218019.0933333337</v>
      </c>
      <c r="S7" s="100">
        <f t="shared" ref="S7:S53" si="10">R7*D7</f>
        <v>18436038.186666667</v>
      </c>
    </row>
    <row r="8" spans="1:19" s="2" customFormat="1" ht="36" customHeight="1" x14ac:dyDescent="0.35">
      <c r="A8" s="73">
        <v>3</v>
      </c>
      <c r="B8" s="47" t="s">
        <v>351</v>
      </c>
      <c r="C8" s="18" t="s">
        <v>364</v>
      </c>
      <c r="D8" s="50">
        <v>1</v>
      </c>
      <c r="E8" s="72" t="s">
        <v>202</v>
      </c>
      <c r="F8" s="100">
        <v>3769272.6554621849</v>
      </c>
      <c r="G8" s="100">
        <f t="shared" si="1"/>
        <v>716161.80453781516</v>
      </c>
      <c r="H8" s="100">
        <f t="shared" si="2"/>
        <v>4485434.46</v>
      </c>
      <c r="I8" s="100">
        <f t="shared" si="0"/>
        <v>4485434.46</v>
      </c>
      <c r="J8" s="100">
        <v>3806965</v>
      </c>
      <c r="K8" s="100">
        <f t="shared" si="3"/>
        <v>723323.35</v>
      </c>
      <c r="L8" s="100">
        <f t="shared" si="4"/>
        <v>4530288.3499999996</v>
      </c>
      <c r="M8" s="100">
        <f t="shared" si="5"/>
        <v>4530288.3499999996</v>
      </c>
      <c r="N8" s="100">
        <v>3398823.5294117643</v>
      </c>
      <c r="O8" s="100">
        <f t="shared" si="6"/>
        <v>645776.47058823518</v>
      </c>
      <c r="P8" s="100">
        <f t="shared" si="7"/>
        <v>4044599.9999999995</v>
      </c>
      <c r="Q8" s="100">
        <f t="shared" si="8"/>
        <v>4044599.9999999995</v>
      </c>
      <c r="R8" s="100">
        <f t="shared" si="9"/>
        <v>4353440.9366666665</v>
      </c>
      <c r="S8" s="100">
        <f t="shared" si="10"/>
        <v>4353440.9366666665</v>
      </c>
    </row>
    <row r="9" spans="1:19" s="2" customFormat="1" ht="51.65" customHeight="1" x14ac:dyDescent="0.35">
      <c r="A9" s="17">
        <v>4</v>
      </c>
      <c r="B9" s="47" t="s">
        <v>352</v>
      </c>
      <c r="C9" s="18" t="s">
        <v>364</v>
      </c>
      <c r="D9" s="50">
        <v>1</v>
      </c>
      <c r="E9" s="72" t="s">
        <v>202</v>
      </c>
      <c r="F9" s="100">
        <v>8358646.6554621849</v>
      </c>
      <c r="G9" s="100">
        <f t="shared" si="1"/>
        <v>1588142.8645378151</v>
      </c>
      <c r="H9" s="100">
        <f t="shared" si="2"/>
        <v>9946789.5199999996</v>
      </c>
      <c r="I9" s="100">
        <f t="shared" si="0"/>
        <v>9946789.5199999996</v>
      </c>
      <c r="J9" s="100">
        <v>8692992</v>
      </c>
      <c r="K9" s="100">
        <f t="shared" si="3"/>
        <v>1651668.48</v>
      </c>
      <c r="L9" s="100">
        <f t="shared" si="4"/>
        <v>10344660.48</v>
      </c>
      <c r="M9" s="100">
        <f t="shared" si="5"/>
        <v>10344660.48</v>
      </c>
      <c r="N9" s="100">
        <v>7045882.3529411759</v>
      </c>
      <c r="O9" s="100">
        <f t="shared" si="6"/>
        <v>1338717.6470588234</v>
      </c>
      <c r="P9" s="100">
        <f t="shared" si="7"/>
        <v>8384599.9999999991</v>
      </c>
      <c r="Q9" s="100">
        <f t="shared" si="8"/>
        <v>8384599.9999999991</v>
      </c>
      <c r="R9" s="100">
        <f t="shared" si="9"/>
        <v>9558683.333333334</v>
      </c>
      <c r="S9" s="100">
        <f t="shared" si="10"/>
        <v>9558683.333333334</v>
      </c>
    </row>
    <row r="10" spans="1:19" s="2" customFormat="1" ht="51.65" customHeight="1" x14ac:dyDescent="0.35">
      <c r="A10" s="17">
        <v>5</v>
      </c>
      <c r="B10" s="47" t="s">
        <v>353</v>
      </c>
      <c r="C10" s="18" t="s">
        <v>364</v>
      </c>
      <c r="D10" s="50">
        <v>1</v>
      </c>
      <c r="E10" s="72" t="s">
        <v>202</v>
      </c>
      <c r="F10" s="100">
        <v>6562804.6554621849</v>
      </c>
      <c r="G10" s="100">
        <f t="shared" si="1"/>
        <v>1246932.8845378151</v>
      </c>
      <c r="H10" s="100">
        <f t="shared" si="2"/>
        <v>7809737.54</v>
      </c>
      <c r="I10" s="100">
        <f t="shared" si="0"/>
        <v>7809737.54</v>
      </c>
      <c r="J10" s="100">
        <v>6890944</v>
      </c>
      <c r="K10" s="100">
        <f t="shared" si="3"/>
        <v>1309279.3600000001</v>
      </c>
      <c r="L10" s="100">
        <f t="shared" si="4"/>
        <v>8200223.3600000003</v>
      </c>
      <c r="M10" s="100">
        <f t="shared" si="5"/>
        <v>8200223.3600000003</v>
      </c>
      <c r="N10" s="100">
        <v>5962352.9411764713</v>
      </c>
      <c r="O10" s="100">
        <f t="shared" si="6"/>
        <v>1132847.0588235296</v>
      </c>
      <c r="P10" s="100">
        <f t="shared" si="7"/>
        <v>7095200.0000000009</v>
      </c>
      <c r="Q10" s="100">
        <f t="shared" si="8"/>
        <v>7095200.0000000009</v>
      </c>
      <c r="R10" s="100">
        <f t="shared" si="9"/>
        <v>7701720.3000000007</v>
      </c>
      <c r="S10" s="100">
        <f t="shared" si="10"/>
        <v>7701720.3000000007</v>
      </c>
    </row>
    <row r="11" spans="1:19" s="2" customFormat="1" ht="51.65" customHeight="1" x14ac:dyDescent="0.35">
      <c r="A11" s="17">
        <v>6</v>
      </c>
      <c r="B11" s="47" t="s">
        <v>354</v>
      </c>
      <c r="C11" s="18" t="s">
        <v>364</v>
      </c>
      <c r="D11" s="50">
        <v>2</v>
      </c>
      <c r="E11" s="72" t="s">
        <v>202</v>
      </c>
      <c r="F11" s="100">
        <v>2771596.1176470588</v>
      </c>
      <c r="G11" s="100">
        <f t="shared" si="1"/>
        <v>526603.26235294121</v>
      </c>
      <c r="H11" s="100">
        <f t="shared" si="2"/>
        <v>3298199.38</v>
      </c>
      <c r="I11" s="100">
        <f t="shared" si="0"/>
        <v>6596398.7599999998</v>
      </c>
      <c r="J11" s="100">
        <v>2854744</v>
      </c>
      <c r="K11" s="100">
        <f t="shared" si="3"/>
        <v>542401.36</v>
      </c>
      <c r="L11" s="100">
        <f t="shared" si="4"/>
        <v>3397145.36</v>
      </c>
      <c r="M11" s="100">
        <f t="shared" si="5"/>
        <v>6794290.7199999997</v>
      </c>
      <c r="N11" s="100">
        <v>5374117.6470588241</v>
      </c>
      <c r="O11" s="100">
        <f t="shared" si="6"/>
        <v>1021082.3529411766</v>
      </c>
      <c r="P11" s="100">
        <f t="shared" si="7"/>
        <v>6395200.0000000009</v>
      </c>
      <c r="Q11" s="100">
        <f t="shared" si="8"/>
        <v>12790400.000000002</v>
      </c>
      <c r="R11" s="100">
        <f t="shared" si="9"/>
        <v>4363514.913333334</v>
      </c>
      <c r="S11" s="100">
        <f t="shared" si="10"/>
        <v>8727029.8266666681</v>
      </c>
    </row>
    <row r="12" spans="1:19" s="2" customFormat="1" ht="51.65" customHeight="1" x14ac:dyDescent="0.35">
      <c r="A12" s="17">
        <v>7</v>
      </c>
      <c r="B12" s="47" t="s">
        <v>355</v>
      </c>
      <c r="C12" s="18" t="s">
        <v>364</v>
      </c>
      <c r="D12" s="50">
        <v>2</v>
      </c>
      <c r="E12" s="72" t="s">
        <v>202</v>
      </c>
      <c r="F12" s="100">
        <v>7161418.6554621849</v>
      </c>
      <c r="G12" s="100">
        <f t="shared" si="1"/>
        <v>1360669.5445378153</v>
      </c>
      <c r="H12" s="100">
        <f t="shared" si="2"/>
        <v>8522088.1999999993</v>
      </c>
      <c r="I12" s="100">
        <f t="shared" si="0"/>
        <v>17044176.399999999</v>
      </c>
      <c r="J12" s="100">
        <v>7233032</v>
      </c>
      <c r="K12" s="100">
        <f t="shared" si="3"/>
        <v>1374276.08</v>
      </c>
      <c r="L12" s="100">
        <f t="shared" si="4"/>
        <v>8607308.0800000001</v>
      </c>
      <c r="M12" s="100">
        <f t="shared" si="5"/>
        <v>17214616.16</v>
      </c>
      <c r="N12" s="100">
        <v>7398823.5294117648</v>
      </c>
      <c r="O12" s="100">
        <f t="shared" si="6"/>
        <v>1405776.4705882354</v>
      </c>
      <c r="P12" s="100">
        <f t="shared" si="7"/>
        <v>8804600</v>
      </c>
      <c r="Q12" s="100">
        <f t="shared" si="8"/>
        <v>17609200</v>
      </c>
      <c r="R12" s="100">
        <f t="shared" si="9"/>
        <v>8644665.4266666658</v>
      </c>
      <c r="S12" s="100">
        <f t="shared" si="10"/>
        <v>17289330.853333332</v>
      </c>
    </row>
    <row r="13" spans="1:19" s="2" customFormat="1" ht="51.65" customHeight="1" x14ac:dyDescent="0.35">
      <c r="A13" s="17">
        <v>8</v>
      </c>
      <c r="B13" s="47" t="s">
        <v>356</v>
      </c>
      <c r="C13" s="18" t="s">
        <v>364</v>
      </c>
      <c r="D13" s="50">
        <v>1</v>
      </c>
      <c r="E13" s="72" t="s">
        <v>202</v>
      </c>
      <c r="F13" s="100">
        <v>5955365.4453781517</v>
      </c>
      <c r="G13" s="100">
        <f t="shared" si="1"/>
        <v>1131519.4346218489</v>
      </c>
      <c r="H13" s="100">
        <f t="shared" si="2"/>
        <v>7086884.8800000008</v>
      </c>
      <c r="I13" s="100">
        <f t="shared" si="0"/>
        <v>7086884.8800000008</v>
      </c>
      <c r="J13" s="100">
        <v>6193580</v>
      </c>
      <c r="K13" s="100">
        <f t="shared" si="3"/>
        <v>1176780.2</v>
      </c>
      <c r="L13" s="100">
        <f t="shared" si="4"/>
        <v>7370360.2000000002</v>
      </c>
      <c r="M13" s="100">
        <f t="shared" si="5"/>
        <v>7370360.2000000002</v>
      </c>
      <c r="N13" s="100">
        <v>5281176.4705882352</v>
      </c>
      <c r="O13" s="100">
        <f t="shared" si="6"/>
        <v>1003423.5294117647</v>
      </c>
      <c r="P13" s="100">
        <f t="shared" si="7"/>
        <v>6284600</v>
      </c>
      <c r="Q13" s="100">
        <f t="shared" si="8"/>
        <v>6284600</v>
      </c>
      <c r="R13" s="100">
        <f t="shared" si="9"/>
        <v>6913948.3599999994</v>
      </c>
      <c r="S13" s="100">
        <f t="shared" si="10"/>
        <v>6913948.3599999994</v>
      </c>
    </row>
    <row r="14" spans="1:19" s="2" customFormat="1" ht="51.65" customHeight="1" x14ac:dyDescent="0.35">
      <c r="A14" s="17">
        <v>9</v>
      </c>
      <c r="B14" s="47" t="s">
        <v>357</v>
      </c>
      <c r="C14" s="18" t="s">
        <v>364</v>
      </c>
      <c r="D14" s="50">
        <v>1</v>
      </c>
      <c r="E14" s="72" t="s">
        <v>202</v>
      </c>
      <c r="F14" s="100">
        <v>8159108.6554621859</v>
      </c>
      <c r="G14" s="100">
        <f t="shared" si="1"/>
        <v>1550230.6445378154</v>
      </c>
      <c r="H14" s="100">
        <f t="shared" si="2"/>
        <v>9709339.3000000007</v>
      </c>
      <c r="I14" s="100">
        <f t="shared" si="0"/>
        <v>9709339.3000000007</v>
      </c>
      <c r="J14" s="100">
        <v>8322290</v>
      </c>
      <c r="K14" s="100">
        <f t="shared" si="3"/>
        <v>1581235.1</v>
      </c>
      <c r="L14" s="100">
        <f t="shared" si="4"/>
        <v>9903525.0999999996</v>
      </c>
      <c r="M14" s="100">
        <f t="shared" si="5"/>
        <v>9903525.0999999996</v>
      </c>
      <c r="N14" s="100">
        <v>7163529.4117647065</v>
      </c>
      <c r="O14" s="100">
        <f t="shared" si="6"/>
        <v>1361070.5882352942</v>
      </c>
      <c r="P14" s="100">
        <f t="shared" si="7"/>
        <v>8524600</v>
      </c>
      <c r="Q14" s="100">
        <f t="shared" si="8"/>
        <v>8524600</v>
      </c>
      <c r="R14" s="100">
        <f t="shared" si="9"/>
        <v>9379154.8000000007</v>
      </c>
      <c r="S14" s="100">
        <f t="shared" si="10"/>
        <v>9379154.8000000007</v>
      </c>
    </row>
    <row r="15" spans="1:19" s="2" customFormat="1" ht="51.65" customHeight="1" x14ac:dyDescent="0.35">
      <c r="A15" s="17">
        <v>10</v>
      </c>
      <c r="B15" s="47" t="s">
        <v>358</v>
      </c>
      <c r="C15" s="18" t="s">
        <v>364</v>
      </c>
      <c r="D15" s="50">
        <v>4</v>
      </c>
      <c r="E15" s="72" t="s">
        <v>202</v>
      </c>
      <c r="F15" s="100">
        <v>15941090.655462185</v>
      </c>
      <c r="G15" s="100">
        <f t="shared" si="1"/>
        <v>3028807.224537815</v>
      </c>
      <c r="H15" s="100">
        <f t="shared" si="2"/>
        <v>18969897.879999999</v>
      </c>
      <c r="I15" s="100">
        <f t="shared" si="0"/>
        <v>75879591.519999996</v>
      </c>
      <c r="J15" s="100">
        <v>16259912</v>
      </c>
      <c r="K15" s="100">
        <f t="shared" si="3"/>
        <v>3089383.2800000003</v>
      </c>
      <c r="L15" s="100">
        <f t="shared" si="4"/>
        <v>19349295.280000001</v>
      </c>
      <c r="M15" s="100">
        <f t="shared" si="5"/>
        <v>77397181.120000005</v>
      </c>
      <c r="N15" s="100">
        <v>17634117.647058826</v>
      </c>
      <c r="O15" s="100">
        <f t="shared" si="6"/>
        <v>3350482.3529411769</v>
      </c>
      <c r="P15" s="100">
        <f t="shared" si="7"/>
        <v>20984600.000000004</v>
      </c>
      <c r="Q15" s="100">
        <f t="shared" si="8"/>
        <v>83938400.000000015</v>
      </c>
      <c r="R15" s="100">
        <f t="shared" si="9"/>
        <v>19767931.053333331</v>
      </c>
      <c r="S15" s="100">
        <f t="shared" si="10"/>
        <v>79071724.213333324</v>
      </c>
    </row>
    <row r="16" spans="1:19" s="2" customFormat="1" ht="51.65" customHeight="1" x14ac:dyDescent="0.35">
      <c r="A16" s="17">
        <v>11</v>
      </c>
      <c r="B16" s="47" t="s">
        <v>359</v>
      </c>
      <c r="C16" s="18" t="s">
        <v>364</v>
      </c>
      <c r="D16" s="50">
        <v>3</v>
      </c>
      <c r="E16" s="72" t="s">
        <v>215</v>
      </c>
      <c r="F16" s="100">
        <v>937627.71428571432</v>
      </c>
      <c r="G16" s="100">
        <f t="shared" si="1"/>
        <v>178149.26571428572</v>
      </c>
      <c r="H16" s="100">
        <f t="shared" si="2"/>
        <v>1115776.98</v>
      </c>
      <c r="I16" s="100">
        <f t="shared" si="0"/>
        <v>3347330.94</v>
      </c>
      <c r="J16" s="100">
        <v>975132</v>
      </c>
      <c r="K16" s="100">
        <f t="shared" si="3"/>
        <v>185275.08000000002</v>
      </c>
      <c r="L16" s="100">
        <f t="shared" si="4"/>
        <v>1160407.08</v>
      </c>
      <c r="M16" s="100">
        <f t="shared" si="5"/>
        <v>3481221.24</v>
      </c>
      <c r="N16" s="100">
        <v>929294.11764705891</v>
      </c>
      <c r="O16" s="100">
        <f t="shared" si="6"/>
        <v>176565.8823529412</v>
      </c>
      <c r="P16" s="100">
        <f t="shared" si="7"/>
        <v>1105860</v>
      </c>
      <c r="Q16" s="100">
        <f t="shared" si="8"/>
        <v>3317580</v>
      </c>
      <c r="R16" s="100">
        <f t="shared" si="9"/>
        <v>1127348.02</v>
      </c>
      <c r="S16" s="100">
        <f t="shared" si="10"/>
        <v>3382044.06</v>
      </c>
    </row>
    <row r="17" spans="1:19" s="2" customFormat="1" ht="51.65" customHeight="1" x14ac:dyDescent="0.35">
      <c r="A17" s="17">
        <v>12</v>
      </c>
      <c r="B17" s="47" t="s">
        <v>360</v>
      </c>
      <c r="C17" s="18" t="s">
        <v>364</v>
      </c>
      <c r="D17" s="50">
        <v>3</v>
      </c>
      <c r="E17" s="72" t="s">
        <v>215</v>
      </c>
      <c r="F17" s="100">
        <v>488666.84033613448</v>
      </c>
      <c r="G17" s="100">
        <f t="shared" si="1"/>
        <v>92846.699663865555</v>
      </c>
      <c r="H17" s="100">
        <f t="shared" si="2"/>
        <v>581513.54</v>
      </c>
      <c r="I17" s="100">
        <f t="shared" si="0"/>
        <v>1744540.62</v>
      </c>
      <c r="J17" s="100">
        <v>508213</v>
      </c>
      <c r="K17" s="100">
        <f t="shared" si="3"/>
        <v>96560.47</v>
      </c>
      <c r="L17" s="100">
        <f t="shared" si="4"/>
        <v>604773.47</v>
      </c>
      <c r="M17" s="100">
        <f t="shared" si="5"/>
        <v>1814320.41</v>
      </c>
      <c r="N17" s="100">
        <v>470470.58823529416</v>
      </c>
      <c r="O17" s="100">
        <f t="shared" si="6"/>
        <v>89389.411764705888</v>
      </c>
      <c r="P17" s="100">
        <f t="shared" si="7"/>
        <v>559860</v>
      </c>
      <c r="Q17" s="100">
        <f t="shared" si="8"/>
        <v>1679580</v>
      </c>
      <c r="R17" s="100">
        <f t="shared" si="9"/>
        <v>582049.0033333333</v>
      </c>
      <c r="S17" s="100">
        <f t="shared" si="10"/>
        <v>1746147.0099999998</v>
      </c>
    </row>
    <row r="18" spans="1:19" s="2" customFormat="1" ht="51.65" customHeight="1" x14ac:dyDescent="0.35">
      <c r="A18" s="17">
        <v>13</v>
      </c>
      <c r="B18" s="47" t="s">
        <v>361</v>
      </c>
      <c r="C18" s="18" t="s">
        <v>364</v>
      </c>
      <c r="D18" s="50">
        <v>3</v>
      </c>
      <c r="E18" s="72" t="s">
        <v>215</v>
      </c>
      <c r="F18" s="100">
        <v>398875.56302521011</v>
      </c>
      <c r="G18" s="100">
        <f t="shared" si="1"/>
        <v>75786.356974789916</v>
      </c>
      <c r="H18" s="100">
        <f t="shared" si="2"/>
        <v>474661.92000000004</v>
      </c>
      <c r="I18" s="100">
        <f t="shared" si="0"/>
        <v>1423985.7600000002</v>
      </c>
      <c r="J18" s="100">
        <v>418819</v>
      </c>
      <c r="K18" s="100">
        <f t="shared" si="3"/>
        <v>79575.61</v>
      </c>
      <c r="L18" s="100">
        <f t="shared" si="4"/>
        <v>498394.61</v>
      </c>
      <c r="M18" s="100">
        <f t="shared" si="5"/>
        <v>1495183.83</v>
      </c>
      <c r="N18" s="100">
        <v>446941.17647058825</v>
      </c>
      <c r="O18" s="100">
        <f t="shared" si="6"/>
        <v>84918.823529411762</v>
      </c>
      <c r="P18" s="100">
        <f t="shared" si="7"/>
        <v>531860</v>
      </c>
      <c r="Q18" s="100">
        <f t="shared" si="8"/>
        <v>1595580</v>
      </c>
      <c r="R18" s="100">
        <f t="shared" si="9"/>
        <v>501638.84333333332</v>
      </c>
      <c r="S18" s="100">
        <f t="shared" si="10"/>
        <v>1504916.53</v>
      </c>
    </row>
    <row r="19" spans="1:19" s="2" customFormat="1" ht="51.65" customHeight="1" x14ac:dyDescent="0.35">
      <c r="A19" s="17">
        <v>14</v>
      </c>
      <c r="B19" s="47" t="s">
        <v>362</v>
      </c>
      <c r="C19" s="18" t="s">
        <v>364</v>
      </c>
      <c r="D19" s="50">
        <v>1</v>
      </c>
      <c r="E19" s="72" t="s">
        <v>202</v>
      </c>
      <c r="F19" s="100">
        <v>11553049.613445379</v>
      </c>
      <c r="G19" s="100">
        <f t="shared" si="1"/>
        <v>2195079.4265546221</v>
      </c>
      <c r="H19" s="100">
        <f t="shared" si="2"/>
        <v>13748129.040000001</v>
      </c>
      <c r="I19" s="100">
        <f t="shared" si="0"/>
        <v>13748129.040000001</v>
      </c>
      <c r="J19" s="100">
        <v>12015171</v>
      </c>
      <c r="K19" s="100">
        <f t="shared" si="3"/>
        <v>2282882.4900000002</v>
      </c>
      <c r="L19" s="100">
        <f t="shared" si="4"/>
        <v>14298053.49</v>
      </c>
      <c r="M19" s="100">
        <f t="shared" si="5"/>
        <v>14298053.49</v>
      </c>
      <c r="N19" s="100">
        <v>9398823.5294117648</v>
      </c>
      <c r="O19" s="100">
        <f t="shared" si="6"/>
        <v>1785776.4705882354</v>
      </c>
      <c r="P19" s="100">
        <f t="shared" si="7"/>
        <v>11184600</v>
      </c>
      <c r="Q19" s="100">
        <f t="shared" si="8"/>
        <v>11184600</v>
      </c>
      <c r="R19" s="100">
        <f t="shared" si="9"/>
        <v>13076927.51</v>
      </c>
      <c r="S19" s="100">
        <f t="shared" si="10"/>
        <v>13076927.51</v>
      </c>
    </row>
    <row r="20" spans="1:19" s="2" customFormat="1" ht="51.65" customHeight="1" x14ac:dyDescent="0.35">
      <c r="A20" s="17">
        <v>15</v>
      </c>
      <c r="B20" s="47" t="s">
        <v>363</v>
      </c>
      <c r="C20" s="18" t="s">
        <v>390</v>
      </c>
      <c r="D20" s="50">
        <v>8</v>
      </c>
      <c r="E20" s="72" t="s">
        <v>215</v>
      </c>
      <c r="F20" s="100">
        <v>1648977.0420168068</v>
      </c>
      <c r="G20" s="100">
        <f t="shared" si="1"/>
        <v>313305.63798319327</v>
      </c>
      <c r="H20" s="100">
        <f t="shared" si="2"/>
        <v>1962282.6800000002</v>
      </c>
      <c r="I20" s="100">
        <f t="shared" si="0"/>
        <v>15698261.440000001</v>
      </c>
      <c r="J20" s="100">
        <v>1665466</v>
      </c>
      <c r="K20" s="100">
        <f t="shared" si="3"/>
        <v>316438.53999999998</v>
      </c>
      <c r="L20" s="100">
        <f t="shared" si="4"/>
        <v>1981904.54</v>
      </c>
      <c r="M20" s="100">
        <f t="shared" si="5"/>
        <v>15855236.32</v>
      </c>
      <c r="N20" s="100">
        <v>1680352.9411764704</v>
      </c>
      <c r="O20" s="100">
        <f t="shared" si="6"/>
        <v>319267.0588235294</v>
      </c>
      <c r="P20" s="100">
        <f t="shared" si="7"/>
        <v>1999619.9999999998</v>
      </c>
      <c r="Q20" s="100">
        <f t="shared" si="8"/>
        <v>15996959.999999998</v>
      </c>
      <c r="R20" s="100">
        <f t="shared" si="9"/>
        <v>1981269.0733333335</v>
      </c>
      <c r="S20" s="100">
        <f t="shared" si="10"/>
        <v>15850152.586666668</v>
      </c>
    </row>
    <row r="21" spans="1:19" s="2" customFormat="1" ht="51.65" customHeight="1" x14ac:dyDescent="0.35">
      <c r="A21" s="17">
        <v>16</v>
      </c>
      <c r="B21" s="47" t="s">
        <v>377</v>
      </c>
      <c r="C21" s="18" t="s">
        <v>364</v>
      </c>
      <c r="D21" s="50">
        <v>10</v>
      </c>
      <c r="E21" s="72" t="s">
        <v>202</v>
      </c>
      <c r="F21" s="100">
        <v>16355530</v>
      </c>
      <c r="G21" s="100">
        <f t="shared" si="1"/>
        <v>3107550.7</v>
      </c>
      <c r="H21" s="100">
        <f t="shared" si="2"/>
        <v>19463080.699999999</v>
      </c>
      <c r="I21" s="100">
        <f t="shared" si="0"/>
        <v>194630807</v>
      </c>
      <c r="J21" s="100">
        <v>16519085</v>
      </c>
      <c r="K21" s="100">
        <f t="shared" si="3"/>
        <v>3138626.15</v>
      </c>
      <c r="L21" s="100">
        <f t="shared" si="4"/>
        <v>19657711.149999999</v>
      </c>
      <c r="M21" s="100">
        <f t="shared" si="5"/>
        <v>196577111.5</v>
      </c>
      <c r="N21" s="100">
        <v>15980000</v>
      </c>
      <c r="O21" s="100">
        <f t="shared" si="6"/>
        <v>3036200</v>
      </c>
      <c r="P21" s="100">
        <f t="shared" si="7"/>
        <v>19016200</v>
      </c>
      <c r="Q21" s="100">
        <f t="shared" si="8"/>
        <v>190162000</v>
      </c>
      <c r="R21" s="100">
        <f t="shared" si="9"/>
        <v>19378997.283333331</v>
      </c>
      <c r="S21" s="100">
        <f t="shared" si="10"/>
        <v>193789972.83333331</v>
      </c>
    </row>
    <row r="22" spans="1:19" s="2" customFormat="1" ht="51.65" customHeight="1" x14ac:dyDescent="0.35">
      <c r="A22" s="17">
        <v>17</v>
      </c>
      <c r="B22" s="47" t="s">
        <v>378</v>
      </c>
      <c r="C22" s="18" t="s">
        <v>364</v>
      </c>
      <c r="D22" s="50">
        <v>12</v>
      </c>
      <c r="E22" s="72" t="s">
        <v>202</v>
      </c>
      <c r="F22" s="100">
        <v>2919556.0000000005</v>
      </c>
      <c r="G22" s="100">
        <f t="shared" si="1"/>
        <v>554715.64000000013</v>
      </c>
      <c r="H22" s="100">
        <f t="shared" si="2"/>
        <v>3474271.6400000006</v>
      </c>
      <c r="I22" s="100">
        <f t="shared" si="0"/>
        <v>41691259.680000007</v>
      </c>
      <c r="J22" s="100">
        <v>3065533</v>
      </c>
      <c r="K22" s="100">
        <f t="shared" si="3"/>
        <v>582451.27</v>
      </c>
      <c r="L22" s="100">
        <f t="shared" si="4"/>
        <v>3647984.27</v>
      </c>
      <c r="M22" s="100">
        <f t="shared" si="5"/>
        <v>43775811.240000002</v>
      </c>
      <c r="N22" s="100">
        <v>11907000</v>
      </c>
      <c r="O22" s="100">
        <f t="shared" si="6"/>
        <v>2262330</v>
      </c>
      <c r="P22" s="100">
        <f t="shared" si="7"/>
        <v>14169330</v>
      </c>
      <c r="Q22" s="100">
        <f t="shared" si="8"/>
        <v>170031960</v>
      </c>
      <c r="R22" s="100">
        <f t="shared" si="9"/>
        <v>7097195.3033333337</v>
      </c>
      <c r="S22" s="100">
        <f t="shared" si="10"/>
        <v>85166343.640000001</v>
      </c>
    </row>
    <row r="23" spans="1:19" s="2" customFormat="1" ht="51.65" customHeight="1" x14ac:dyDescent="0.35">
      <c r="A23" s="17">
        <v>18</v>
      </c>
      <c r="B23" s="47" t="s">
        <v>394</v>
      </c>
      <c r="C23" s="18" t="s">
        <v>390</v>
      </c>
      <c r="D23" s="50">
        <v>10</v>
      </c>
      <c r="E23" s="72" t="s">
        <v>215</v>
      </c>
      <c r="F23" s="100">
        <v>247240.50420168068</v>
      </c>
      <c r="G23" s="100">
        <f t="shared" si="1"/>
        <v>46975.695798319328</v>
      </c>
      <c r="H23" s="100">
        <f t="shared" si="2"/>
        <v>294216.2</v>
      </c>
      <c r="I23" s="100">
        <f t="shared" si="0"/>
        <v>2942162</v>
      </c>
      <c r="J23" s="100">
        <v>249712</v>
      </c>
      <c r="K23" s="100">
        <f t="shared" si="3"/>
        <v>47445.279999999999</v>
      </c>
      <c r="L23" s="100">
        <f t="shared" si="4"/>
        <v>297157.28000000003</v>
      </c>
      <c r="M23" s="100">
        <f t="shared" si="5"/>
        <v>2971572.8000000003</v>
      </c>
      <c r="N23" s="100">
        <v>324231.76470588235</v>
      </c>
      <c r="O23" s="100">
        <f t="shared" si="6"/>
        <v>61604.035294117646</v>
      </c>
      <c r="P23" s="100">
        <f t="shared" si="7"/>
        <v>385835.8</v>
      </c>
      <c r="Q23" s="100">
        <f t="shared" si="8"/>
        <v>3858358</v>
      </c>
      <c r="R23" s="100">
        <f t="shared" si="9"/>
        <v>325736.4266666667</v>
      </c>
      <c r="S23" s="100">
        <f t="shared" si="10"/>
        <v>3257364.2666666671</v>
      </c>
    </row>
    <row r="24" spans="1:19" s="2" customFormat="1" ht="51.65" customHeight="1" x14ac:dyDescent="0.35">
      <c r="A24" s="17">
        <v>19</v>
      </c>
      <c r="B24" s="47" t="s">
        <v>398</v>
      </c>
      <c r="C24" s="18" t="s">
        <v>391</v>
      </c>
      <c r="D24" s="50">
        <v>20</v>
      </c>
      <c r="E24" s="72" t="s">
        <v>215</v>
      </c>
      <c r="F24" s="100">
        <v>7552.2857142857138</v>
      </c>
      <c r="G24" s="100">
        <f t="shared" si="1"/>
        <v>1434.9342857142856</v>
      </c>
      <c r="H24" s="100">
        <f t="shared" si="2"/>
        <v>8987.2199999999993</v>
      </c>
      <c r="I24" s="100">
        <f t="shared" si="0"/>
        <v>179744.4</v>
      </c>
      <c r="J24" s="100">
        <v>7854</v>
      </c>
      <c r="K24" s="100">
        <f t="shared" si="3"/>
        <v>1492.26</v>
      </c>
      <c r="L24" s="100">
        <f t="shared" si="4"/>
        <v>9346.26</v>
      </c>
      <c r="M24" s="100">
        <f t="shared" si="5"/>
        <v>186925.2</v>
      </c>
      <c r="N24" s="100">
        <v>18705.882352941178</v>
      </c>
      <c r="O24" s="100">
        <f t="shared" si="6"/>
        <v>3554.1176470588239</v>
      </c>
      <c r="P24" s="100">
        <f t="shared" si="7"/>
        <v>22260.000000000004</v>
      </c>
      <c r="Q24" s="100">
        <f t="shared" si="8"/>
        <v>445200.00000000006</v>
      </c>
      <c r="R24" s="100">
        <f t="shared" si="9"/>
        <v>13531.160000000002</v>
      </c>
      <c r="S24" s="100">
        <f t="shared" si="10"/>
        <v>270623.2</v>
      </c>
    </row>
    <row r="25" spans="1:19" s="2" customFormat="1" ht="51.65" customHeight="1" x14ac:dyDescent="0.35">
      <c r="A25" s="17">
        <v>20</v>
      </c>
      <c r="B25" s="47" t="s">
        <v>399</v>
      </c>
      <c r="C25" s="18" t="s">
        <v>391</v>
      </c>
      <c r="D25" s="50">
        <v>20</v>
      </c>
      <c r="E25" s="72" t="s">
        <v>215</v>
      </c>
      <c r="F25" s="100">
        <v>15752.252100840336</v>
      </c>
      <c r="G25" s="100">
        <f t="shared" si="1"/>
        <v>2992.9278991596639</v>
      </c>
      <c r="H25" s="100">
        <f t="shared" si="2"/>
        <v>18745.18</v>
      </c>
      <c r="I25" s="100">
        <f t="shared" si="0"/>
        <v>374903.6</v>
      </c>
      <c r="J25" s="100">
        <v>16539</v>
      </c>
      <c r="K25" s="100">
        <f t="shared" si="3"/>
        <v>3142.41</v>
      </c>
      <c r="L25" s="100">
        <f t="shared" si="4"/>
        <v>19681.41</v>
      </c>
      <c r="M25" s="100">
        <f t="shared" si="5"/>
        <v>393628.2</v>
      </c>
      <c r="N25" s="100">
        <v>35176.470588235294</v>
      </c>
      <c r="O25" s="100">
        <f t="shared" si="6"/>
        <v>6683.5294117647063</v>
      </c>
      <c r="P25" s="100">
        <f t="shared" si="7"/>
        <v>41860</v>
      </c>
      <c r="Q25" s="100">
        <f t="shared" si="8"/>
        <v>837200</v>
      </c>
      <c r="R25" s="100">
        <f t="shared" si="9"/>
        <v>26762.196666666667</v>
      </c>
      <c r="S25" s="100">
        <f t="shared" si="10"/>
        <v>535243.93333333335</v>
      </c>
    </row>
    <row r="26" spans="1:19" s="2" customFormat="1" ht="51.65" customHeight="1" x14ac:dyDescent="0.35">
      <c r="A26" s="17">
        <v>21</v>
      </c>
      <c r="B26" s="47" t="s">
        <v>400</v>
      </c>
      <c r="C26" s="18" t="s">
        <v>391</v>
      </c>
      <c r="D26" s="50">
        <v>20</v>
      </c>
      <c r="E26" s="72" t="s">
        <v>215</v>
      </c>
      <c r="F26" s="100">
        <v>31262.18487394958</v>
      </c>
      <c r="G26" s="100">
        <f t="shared" si="1"/>
        <v>5939.8151260504201</v>
      </c>
      <c r="H26" s="100">
        <f t="shared" si="2"/>
        <v>37202</v>
      </c>
      <c r="I26" s="100">
        <f t="shared" si="0"/>
        <v>744040</v>
      </c>
      <c r="J26" s="100">
        <v>32512</v>
      </c>
      <c r="K26" s="100">
        <f t="shared" si="3"/>
        <v>6177.28</v>
      </c>
      <c r="L26" s="100">
        <f t="shared" si="4"/>
        <v>38689.279999999999</v>
      </c>
      <c r="M26" s="100">
        <f t="shared" si="5"/>
        <v>773785.59999999998</v>
      </c>
      <c r="N26" s="100">
        <v>56352.941176470587</v>
      </c>
      <c r="O26" s="100">
        <f t="shared" si="6"/>
        <v>10707.058823529413</v>
      </c>
      <c r="P26" s="100">
        <f t="shared" si="7"/>
        <v>67060</v>
      </c>
      <c r="Q26" s="100">
        <f t="shared" si="8"/>
        <v>1341200</v>
      </c>
      <c r="R26" s="100">
        <f t="shared" si="9"/>
        <v>47650.426666666666</v>
      </c>
      <c r="S26" s="100">
        <f t="shared" si="10"/>
        <v>953008.53333333333</v>
      </c>
    </row>
    <row r="27" spans="1:19" s="2" customFormat="1" ht="51.65" customHeight="1" x14ac:dyDescent="0.35">
      <c r="A27" s="17">
        <v>22</v>
      </c>
      <c r="B27" s="47" t="s">
        <v>401</v>
      </c>
      <c r="C27" s="18" t="s">
        <v>391</v>
      </c>
      <c r="D27" s="50">
        <v>20</v>
      </c>
      <c r="E27" s="72" t="s">
        <v>215</v>
      </c>
      <c r="F27" s="100">
        <v>31262.18487394958</v>
      </c>
      <c r="G27" s="100">
        <f t="shared" si="1"/>
        <v>5939.8151260504201</v>
      </c>
      <c r="H27" s="100">
        <f t="shared" si="2"/>
        <v>37202</v>
      </c>
      <c r="I27" s="100">
        <f t="shared" si="0"/>
        <v>744040</v>
      </c>
      <c r="J27" s="100">
        <v>31574</v>
      </c>
      <c r="K27" s="100">
        <f t="shared" si="3"/>
        <v>5999.06</v>
      </c>
      <c r="L27" s="100">
        <f t="shared" si="4"/>
        <v>37573.06</v>
      </c>
      <c r="M27" s="100">
        <f t="shared" si="5"/>
        <v>751461.2</v>
      </c>
      <c r="N27" s="100">
        <v>70470.588235294126</v>
      </c>
      <c r="O27" s="100">
        <f t="shared" si="6"/>
        <v>13389.411764705885</v>
      </c>
      <c r="P27" s="100">
        <f t="shared" si="7"/>
        <v>83860.000000000015</v>
      </c>
      <c r="Q27" s="100">
        <f t="shared" si="8"/>
        <v>1677200.0000000002</v>
      </c>
      <c r="R27" s="100">
        <f t="shared" si="9"/>
        <v>52878.353333333333</v>
      </c>
      <c r="S27" s="100">
        <f t="shared" si="10"/>
        <v>1057567.0666666667</v>
      </c>
    </row>
    <row r="28" spans="1:19" s="2" customFormat="1" ht="51.65" customHeight="1" x14ac:dyDescent="0.35">
      <c r="A28" s="17">
        <v>23</v>
      </c>
      <c r="B28" s="47" t="s">
        <v>402</v>
      </c>
      <c r="C28" s="18" t="s">
        <v>391</v>
      </c>
      <c r="D28" s="50">
        <v>20</v>
      </c>
      <c r="E28" s="72" t="s">
        <v>215</v>
      </c>
      <c r="F28" s="100">
        <v>38436.033613445376</v>
      </c>
      <c r="G28" s="100">
        <f t="shared" si="1"/>
        <v>7302.8463865546219</v>
      </c>
      <c r="H28" s="100">
        <f t="shared" si="2"/>
        <v>45738.879999999997</v>
      </c>
      <c r="I28" s="100">
        <f t="shared" si="0"/>
        <v>914777.59999999998</v>
      </c>
      <c r="J28" s="100">
        <v>39204</v>
      </c>
      <c r="K28" s="100">
        <f t="shared" si="3"/>
        <v>7448.76</v>
      </c>
      <c r="L28" s="100">
        <f t="shared" si="4"/>
        <v>46652.76</v>
      </c>
      <c r="M28" s="100">
        <f t="shared" si="5"/>
        <v>933055.20000000007</v>
      </c>
      <c r="N28" s="100">
        <v>94000</v>
      </c>
      <c r="O28" s="100">
        <f t="shared" si="6"/>
        <v>17860</v>
      </c>
      <c r="P28" s="100">
        <f t="shared" si="7"/>
        <v>111860</v>
      </c>
      <c r="Q28" s="100">
        <f t="shared" si="8"/>
        <v>2237200</v>
      </c>
      <c r="R28" s="100">
        <f t="shared" si="9"/>
        <v>68083.88</v>
      </c>
      <c r="S28" s="100">
        <f t="shared" si="10"/>
        <v>1361677.6</v>
      </c>
    </row>
    <row r="29" spans="1:19" s="2" customFormat="1" ht="51.65" customHeight="1" x14ac:dyDescent="0.35">
      <c r="A29" s="17">
        <v>24</v>
      </c>
      <c r="B29" s="47" t="s">
        <v>403</v>
      </c>
      <c r="C29" s="18" t="s">
        <v>391</v>
      </c>
      <c r="D29" s="50">
        <v>20</v>
      </c>
      <c r="E29" s="72" t="s">
        <v>215</v>
      </c>
      <c r="F29" s="100">
        <v>38436.033613445376</v>
      </c>
      <c r="G29" s="100">
        <f t="shared" si="1"/>
        <v>7302.8463865546219</v>
      </c>
      <c r="H29" s="100">
        <f t="shared" si="2"/>
        <v>45738.879999999997</v>
      </c>
      <c r="I29" s="100">
        <f t="shared" si="0"/>
        <v>914777.59999999998</v>
      </c>
      <c r="J29" s="100">
        <v>39589</v>
      </c>
      <c r="K29" s="100">
        <f t="shared" si="3"/>
        <v>7521.91</v>
      </c>
      <c r="L29" s="100">
        <f t="shared" si="4"/>
        <v>47110.91</v>
      </c>
      <c r="M29" s="100">
        <f t="shared" si="5"/>
        <v>942218.20000000007</v>
      </c>
      <c r="N29" s="100">
        <v>105764.70588235294</v>
      </c>
      <c r="O29" s="100">
        <f t="shared" si="6"/>
        <v>20095.294117647059</v>
      </c>
      <c r="P29" s="100">
        <f t="shared" si="7"/>
        <v>125860</v>
      </c>
      <c r="Q29" s="100">
        <f t="shared" si="8"/>
        <v>2517200</v>
      </c>
      <c r="R29" s="100">
        <f t="shared" si="9"/>
        <v>72903.263333333336</v>
      </c>
      <c r="S29" s="100">
        <f t="shared" si="10"/>
        <v>1458065.2666666666</v>
      </c>
    </row>
    <row r="30" spans="1:19" s="2" customFormat="1" ht="51.65" customHeight="1" x14ac:dyDescent="0.35">
      <c r="A30" s="17">
        <v>25</v>
      </c>
      <c r="B30" s="47" t="s">
        <v>404</v>
      </c>
      <c r="C30" s="18" t="s">
        <v>391</v>
      </c>
      <c r="D30" s="50">
        <v>20</v>
      </c>
      <c r="E30" s="72" t="s">
        <v>215</v>
      </c>
      <c r="F30" s="100">
        <v>60700.991596638662</v>
      </c>
      <c r="G30" s="100">
        <f t="shared" si="1"/>
        <v>11533.188403361346</v>
      </c>
      <c r="H30" s="100">
        <f t="shared" si="2"/>
        <v>72234.180000000008</v>
      </c>
      <c r="I30" s="100">
        <f t="shared" si="0"/>
        <v>1444683.6</v>
      </c>
      <c r="J30" s="100">
        <v>63129</v>
      </c>
      <c r="K30" s="100">
        <f t="shared" si="3"/>
        <v>11994.51</v>
      </c>
      <c r="L30" s="100">
        <f t="shared" si="4"/>
        <v>75123.509999999995</v>
      </c>
      <c r="M30" s="100">
        <f t="shared" si="5"/>
        <v>1502470.2</v>
      </c>
      <c r="N30" s="100">
        <v>170588.23529411765</v>
      </c>
      <c r="O30" s="100">
        <f t="shared" si="6"/>
        <v>32411.764705882353</v>
      </c>
      <c r="P30" s="100">
        <f t="shared" si="7"/>
        <v>203000</v>
      </c>
      <c r="Q30" s="100">
        <f t="shared" si="8"/>
        <v>4060000</v>
      </c>
      <c r="R30" s="100">
        <f t="shared" si="9"/>
        <v>116785.89666666667</v>
      </c>
      <c r="S30" s="100">
        <f t="shared" si="10"/>
        <v>2335717.9333333336</v>
      </c>
    </row>
    <row r="31" spans="1:19" s="2" customFormat="1" ht="51.65" customHeight="1" x14ac:dyDescent="0.35">
      <c r="A31" s="17">
        <v>26</v>
      </c>
      <c r="B31" s="47" t="s">
        <v>405</v>
      </c>
      <c r="C31" s="18" t="s">
        <v>391</v>
      </c>
      <c r="D31" s="50">
        <v>20</v>
      </c>
      <c r="E31" s="72" t="s">
        <v>215</v>
      </c>
      <c r="F31" s="100">
        <v>76664.151260504208</v>
      </c>
      <c r="G31" s="100">
        <f t="shared" si="1"/>
        <v>14566.188739495799</v>
      </c>
      <c r="H31" s="100">
        <f t="shared" si="2"/>
        <v>91230.340000000011</v>
      </c>
      <c r="I31" s="100">
        <f t="shared" si="0"/>
        <v>1824606.8000000003</v>
      </c>
      <c r="J31" s="100">
        <v>78197</v>
      </c>
      <c r="K31" s="100">
        <f t="shared" si="3"/>
        <v>14857.43</v>
      </c>
      <c r="L31" s="100">
        <f t="shared" si="4"/>
        <v>93054.43</v>
      </c>
      <c r="M31" s="100">
        <f t="shared" si="5"/>
        <v>1861088.5999999999</v>
      </c>
      <c r="N31" s="100">
        <v>141176.4705882353</v>
      </c>
      <c r="O31" s="100">
        <f t="shared" si="6"/>
        <v>26823.529411764706</v>
      </c>
      <c r="P31" s="100">
        <f t="shared" si="7"/>
        <v>168000</v>
      </c>
      <c r="Q31" s="100">
        <f t="shared" si="8"/>
        <v>3360000</v>
      </c>
      <c r="R31" s="100">
        <f t="shared" si="9"/>
        <v>117428.25666666667</v>
      </c>
      <c r="S31" s="100">
        <f t="shared" si="10"/>
        <v>2348565.1333333333</v>
      </c>
    </row>
    <row r="32" spans="1:19" s="2" customFormat="1" ht="51.65" customHeight="1" x14ac:dyDescent="0.35">
      <c r="A32" s="17">
        <v>27</v>
      </c>
      <c r="B32" s="47" t="s">
        <v>406</v>
      </c>
      <c r="C32" s="18" t="s">
        <v>391</v>
      </c>
      <c r="D32" s="50">
        <v>20</v>
      </c>
      <c r="E32" s="72" t="s">
        <v>215</v>
      </c>
      <c r="F32" s="100">
        <v>117411.19327731093</v>
      </c>
      <c r="G32" s="100">
        <f t="shared" si="1"/>
        <v>22308.126722689078</v>
      </c>
      <c r="H32" s="100">
        <f t="shared" si="2"/>
        <v>139719.32</v>
      </c>
      <c r="I32" s="100">
        <f t="shared" si="0"/>
        <v>2794386.4000000004</v>
      </c>
      <c r="J32" s="100">
        <v>123281</v>
      </c>
      <c r="K32" s="100">
        <f t="shared" si="3"/>
        <v>23423.39</v>
      </c>
      <c r="L32" s="100">
        <f t="shared" si="4"/>
        <v>146704.39000000001</v>
      </c>
      <c r="M32" s="100">
        <f t="shared" si="5"/>
        <v>2934087.8000000003</v>
      </c>
      <c r="N32" s="100">
        <v>212705.88235294117</v>
      </c>
      <c r="O32" s="100">
        <f t="shared" si="6"/>
        <v>40414.117647058825</v>
      </c>
      <c r="P32" s="100">
        <f t="shared" si="7"/>
        <v>253120</v>
      </c>
      <c r="Q32" s="100">
        <f t="shared" si="8"/>
        <v>5062400</v>
      </c>
      <c r="R32" s="100">
        <f t="shared" si="9"/>
        <v>179847.90333333332</v>
      </c>
      <c r="S32" s="100">
        <f t="shared" si="10"/>
        <v>3596958.0666666664</v>
      </c>
    </row>
    <row r="33" spans="1:19" s="2" customFormat="1" ht="51.65" customHeight="1" x14ac:dyDescent="0.35">
      <c r="A33" s="17">
        <v>28</v>
      </c>
      <c r="B33" s="47" t="s">
        <v>379</v>
      </c>
      <c r="C33" s="18" t="s">
        <v>391</v>
      </c>
      <c r="D33" s="50">
        <v>5</v>
      </c>
      <c r="E33" s="72" t="s">
        <v>215</v>
      </c>
      <c r="F33" s="100">
        <v>356016.45378151262</v>
      </c>
      <c r="G33" s="100">
        <f t="shared" si="1"/>
        <v>67643.126218487392</v>
      </c>
      <c r="H33" s="100">
        <f t="shared" si="2"/>
        <v>423659.58</v>
      </c>
      <c r="I33" s="100">
        <f t="shared" si="0"/>
        <v>2118297.9</v>
      </c>
      <c r="J33" s="100">
        <v>366696</v>
      </c>
      <c r="K33" s="100">
        <f t="shared" si="3"/>
        <v>69672.240000000005</v>
      </c>
      <c r="L33" s="100">
        <f t="shared" si="4"/>
        <v>436368.24</v>
      </c>
      <c r="M33" s="100">
        <f t="shared" si="5"/>
        <v>2181841.2000000002</v>
      </c>
      <c r="N33" s="100">
        <v>354823.5294117647</v>
      </c>
      <c r="O33" s="100">
        <f t="shared" si="6"/>
        <v>67416.470588235286</v>
      </c>
      <c r="P33" s="100">
        <f t="shared" si="7"/>
        <v>422240</v>
      </c>
      <c r="Q33" s="100">
        <f t="shared" si="8"/>
        <v>2111200</v>
      </c>
      <c r="R33" s="100">
        <f t="shared" si="9"/>
        <v>427422.60666666669</v>
      </c>
      <c r="S33" s="100">
        <f t="shared" si="10"/>
        <v>2137113.0333333332</v>
      </c>
    </row>
    <row r="34" spans="1:19" s="2" customFormat="1" ht="51.65" customHeight="1" x14ac:dyDescent="0.35">
      <c r="A34" s="17">
        <v>29</v>
      </c>
      <c r="B34" s="47" t="s">
        <v>380</v>
      </c>
      <c r="C34" s="18" t="s">
        <v>391</v>
      </c>
      <c r="D34" s="50">
        <v>5</v>
      </c>
      <c r="E34" s="72" t="s">
        <v>215</v>
      </c>
      <c r="F34" s="100">
        <v>430582.00000000006</v>
      </c>
      <c r="G34" s="100">
        <f t="shared" si="1"/>
        <v>81810.580000000016</v>
      </c>
      <c r="H34" s="100">
        <f t="shared" si="2"/>
        <v>512392.58000000007</v>
      </c>
      <c r="I34" s="100">
        <f t="shared" si="0"/>
        <v>2561962.9000000004</v>
      </c>
      <c r="J34" s="100">
        <v>439193</v>
      </c>
      <c r="K34" s="100">
        <f t="shared" si="3"/>
        <v>83446.67</v>
      </c>
      <c r="L34" s="100">
        <f t="shared" si="4"/>
        <v>522639.67</v>
      </c>
      <c r="M34" s="100">
        <f t="shared" si="5"/>
        <v>2613198.35</v>
      </c>
      <c r="N34" s="100">
        <v>415176.47058823524</v>
      </c>
      <c r="O34" s="100">
        <f t="shared" si="6"/>
        <v>78883.529411764699</v>
      </c>
      <c r="P34" s="100">
        <f t="shared" si="7"/>
        <v>494059.99999999994</v>
      </c>
      <c r="Q34" s="100">
        <f t="shared" si="8"/>
        <v>2470299.9999999995</v>
      </c>
      <c r="R34" s="100">
        <f t="shared" si="9"/>
        <v>509697.41666666669</v>
      </c>
      <c r="S34" s="100">
        <f t="shared" si="10"/>
        <v>2548487.0833333335</v>
      </c>
    </row>
    <row r="35" spans="1:19" s="2" customFormat="1" ht="51.65" customHeight="1" x14ac:dyDescent="0.35">
      <c r="A35" s="17">
        <v>30</v>
      </c>
      <c r="B35" s="47" t="s">
        <v>381</v>
      </c>
      <c r="C35" s="18" t="s">
        <v>391</v>
      </c>
      <c r="D35" s="50">
        <v>1</v>
      </c>
      <c r="E35" s="72" t="s">
        <v>202</v>
      </c>
      <c r="F35" s="100">
        <v>2323344.2521008407</v>
      </c>
      <c r="G35" s="100">
        <f t="shared" si="1"/>
        <v>441435.40789915971</v>
      </c>
      <c r="H35" s="100">
        <f t="shared" si="2"/>
        <v>2764779.66</v>
      </c>
      <c r="I35" s="100">
        <f t="shared" si="0"/>
        <v>2764779.66</v>
      </c>
      <c r="J35" s="100">
        <v>2346577</v>
      </c>
      <c r="K35" s="100">
        <f t="shared" si="3"/>
        <v>445849.63</v>
      </c>
      <c r="L35" s="100">
        <f t="shared" si="4"/>
        <v>2792426.63</v>
      </c>
      <c r="M35" s="100">
        <f t="shared" si="5"/>
        <v>2792426.63</v>
      </c>
      <c r="N35" s="100">
        <v>5281176.6000000006</v>
      </c>
      <c r="O35" s="100">
        <f t="shared" si="6"/>
        <v>1003423.5540000001</v>
      </c>
      <c r="P35" s="100">
        <f t="shared" si="7"/>
        <v>6284600.154000001</v>
      </c>
      <c r="Q35" s="100">
        <f t="shared" si="8"/>
        <v>6284600.154000001</v>
      </c>
      <c r="R35" s="100">
        <f t="shared" si="9"/>
        <v>3947268.8146666675</v>
      </c>
      <c r="S35" s="100">
        <f t="shared" si="10"/>
        <v>3947268.8146666675</v>
      </c>
    </row>
    <row r="36" spans="1:19" s="2" customFormat="1" ht="51.65" customHeight="1" x14ac:dyDescent="0.35">
      <c r="A36" s="17">
        <v>31</v>
      </c>
      <c r="B36" s="47" t="s">
        <v>413</v>
      </c>
      <c r="C36" s="18" t="s">
        <v>391</v>
      </c>
      <c r="D36" s="50">
        <v>4</v>
      </c>
      <c r="E36" s="72" t="s">
        <v>215</v>
      </c>
      <c r="F36" s="100">
        <v>571308.20168067235</v>
      </c>
      <c r="G36" s="100">
        <f t="shared" si="1"/>
        <v>108548.55831932774</v>
      </c>
      <c r="H36" s="100">
        <f t="shared" si="2"/>
        <v>679856.76000000013</v>
      </c>
      <c r="I36" s="100">
        <f t="shared" si="0"/>
        <v>2719427.0400000005</v>
      </c>
      <c r="J36" s="100">
        <v>577021</v>
      </c>
      <c r="K36" s="100">
        <f t="shared" si="3"/>
        <v>109633.99</v>
      </c>
      <c r="L36" s="100">
        <f t="shared" si="4"/>
        <v>686654.99</v>
      </c>
      <c r="M36" s="100">
        <f t="shared" si="5"/>
        <v>2746619.96</v>
      </c>
      <c r="N36" s="100">
        <v>4341058.4000000004</v>
      </c>
      <c r="O36" s="100">
        <f t="shared" si="6"/>
        <v>824801.09600000014</v>
      </c>
      <c r="P36" s="100">
        <f t="shared" si="7"/>
        <v>5165859.4960000003</v>
      </c>
      <c r="Q36" s="100">
        <f t="shared" si="8"/>
        <v>20663437.984000001</v>
      </c>
      <c r="R36" s="100">
        <f t="shared" si="9"/>
        <v>2177457.0819999999</v>
      </c>
      <c r="S36" s="100">
        <f t="shared" si="10"/>
        <v>8709828.3279999997</v>
      </c>
    </row>
    <row r="37" spans="1:19" s="2" customFormat="1" ht="51.65" customHeight="1" x14ac:dyDescent="0.35">
      <c r="A37" s="17">
        <v>32</v>
      </c>
      <c r="B37" s="47" t="s">
        <v>382</v>
      </c>
      <c r="C37" s="18" t="s">
        <v>391</v>
      </c>
      <c r="D37" s="50">
        <v>4</v>
      </c>
      <c r="E37" s="72" t="s">
        <v>215</v>
      </c>
      <c r="F37" s="100">
        <v>509702.25210084039</v>
      </c>
      <c r="G37" s="100">
        <f t="shared" si="1"/>
        <v>96843.42789915968</v>
      </c>
      <c r="H37" s="100">
        <f t="shared" si="2"/>
        <v>606545.68000000005</v>
      </c>
      <c r="I37" s="100">
        <f t="shared" si="0"/>
        <v>2426182.7200000002</v>
      </c>
      <c r="J37" s="100">
        <v>519896</v>
      </c>
      <c r="K37" s="100">
        <f t="shared" si="3"/>
        <v>98780.24</v>
      </c>
      <c r="L37" s="100">
        <f t="shared" si="4"/>
        <v>618676.24</v>
      </c>
      <c r="M37" s="100">
        <f t="shared" si="5"/>
        <v>2474704.96</v>
      </c>
      <c r="N37" s="100">
        <v>882235.20000000007</v>
      </c>
      <c r="O37" s="100">
        <f t="shared" si="6"/>
        <v>167624.68800000002</v>
      </c>
      <c r="P37" s="100">
        <f t="shared" si="7"/>
        <v>1049859.888</v>
      </c>
      <c r="Q37" s="100">
        <f t="shared" si="8"/>
        <v>4199439.5520000001</v>
      </c>
      <c r="R37" s="100">
        <f t="shared" si="9"/>
        <v>758360.60266666673</v>
      </c>
      <c r="S37" s="100">
        <f t="shared" si="10"/>
        <v>3033442.4106666669</v>
      </c>
    </row>
    <row r="38" spans="1:19" s="2" customFormat="1" ht="51.65" customHeight="1" x14ac:dyDescent="0.35">
      <c r="A38" s="17">
        <v>33</v>
      </c>
      <c r="B38" s="47" t="s">
        <v>384</v>
      </c>
      <c r="C38" s="18" t="s">
        <v>390</v>
      </c>
      <c r="D38" s="50">
        <v>2</v>
      </c>
      <c r="E38" s="72" t="s">
        <v>215</v>
      </c>
      <c r="F38" s="100">
        <v>1151764.705882353</v>
      </c>
      <c r="G38" s="100">
        <f t="shared" si="1"/>
        <v>218835.29411764708</v>
      </c>
      <c r="H38" s="100">
        <f t="shared" si="2"/>
        <v>1370600</v>
      </c>
      <c r="I38" s="100">
        <f t="shared" si="0"/>
        <v>2741200</v>
      </c>
      <c r="J38" s="100">
        <v>1186317</v>
      </c>
      <c r="K38" s="100">
        <f t="shared" si="3"/>
        <v>225400.23</v>
      </c>
      <c r="L38" s="100">
        <f t="shared" si="4"/>
        <v>1411717.23</v>
      </c>
      <c r="M38" s="100">
        <f t="shared" si="5"/>
        <v>2823434.46</v>
      </c>
      <c r="N38" s="100">
        <v>1447047</v>
      </c>
      <c r="O38" s="100">
        <f t="shared" si="6"/>
        <v>274938.93</v>
      </c>
      <c r="P38" s="100">
        <f t="shared" si="7"/>
        <v>1721985.93</v>
      </c>
      <c r="Q38" s="100">
        <f t="shared" si="8"/>
        <v>3443971.86</v>
      </c>
      <c r="R38" s="100">
        <f t="shared" si="9"/>
        <v>1501434.3866666667</v>
      </c>
      <c r="S38" s="100">
        <f t="shared" si="10"/>
        <v>3002868.7733333334</v>
      </c>
    </row>
    <row r="39" spans="1:19" s="2" customFormat="1" ht="51.65" customHeight="1" x14ac:dyDescent="0.35">
      <c r="A39" s="17">
        <v>34</v>
      </c>
      <c r="B39" s="47" t="s">
        <v>385</v>
      </c>
      <c r="C39" s="18" t="s">
        <v>391</v>
      </c>
      <c r="D39" s="50">
        <v>8</v>
      </c>
      <c r="E39" s="72" t="s">
        <v>215</v>
      </c>
      <c r="F39" s="100">
        <v>56291.378151260513</v>
      </c>
      <c r="G39" s="100">
        <f t="shared" si="1"/>
        <v>10695.361848739498</v>
      </c>
      <c r="H39" s="100">
        <f t="shared" si="2"/>
        <v>66986.740000000005</v>
      </c>
      <c r="I39" s="100">
        <f t="shared" si="0"/>
        <v>535893.92000000004</v>
      </c>
      <c r="J39" s="100">
        <v>57980</v>
      </c>
      <c r="K39" s="100">
        <f t="shared" si="3"/>
        <v>11016.2</v>
      </c>
      <c r="L39" s="100">
        <f t="shared" si="4"/>
        <v>68996.2</v>
      </c>
      <c r="M39" s="100">
        <f t="shared" si="5"/>
        <v>551969.6</v>
      </c>
      <c r="N39" s="100">
        <v>46940.6</v>
      </c>
      <c r="O39" s="100">
        <f t="shared" si="6"/>
        <v>8918.7139999999999</v>
      </c>
      <c r="P39" s="100">
        <f t="shared" si="7"/>
        <v>55859.313999999998</v>
      </c>
      <c r="Q39" s="100">
        <f t="shared" si="8"/>
        <v>446874.51199999999</v>
      </c>
      <c r="R39" s="100">
        <f t="shared" si="9"/>
        <v>63947.418000000005</v>
      </c>
      <c r="S39" s="100">
        <f t="shared" si="10"/>
        <v>511579.34400000004</v>
      </c>
    </row>
    <row r="40" spans="1:19" s="2" customFormat="1" ht="51.65" customHeight="1" x14ac:dyDescent="0.35">
      <c r="A40" s="17">
        <v>35</v>
      </c>
      <c r="B40" s="47" t="s">
        <v>392</v>
      </c>
      <c r="C40" s="18" t="s">
        <v>391</v>
      </c>
      <c r="D40" s="50">
        <v>150</v>
      </c>
      <c r="E40" s="72" t="s">
        <v>215</v>
      </c>
      <c r="F40" s="100">
        <v>50969.327731092439</v>
      </c>
      <c r="G40" s="100">
        <f t="shared" si="1"/>
        <v>9684.1722689075632</v>
      </c>
      <c r="H40" s="100">
        <f t="shared" si="2"/>
        <v>60653.5</v>
      </c>
      <c r="I40" s="100">
        <f t="shared" si="0"/>
        <v>9098025</v>
      </c>
      <c r="J40" s="100">
        <v>53517</v>
      </c>
      <c r="K40" s="100">
        <f t="shared" si="3"/>
        <v>10168.23</v>
      </c>
      <c r="L40" s="100">
        <f t="shared" si="4"/>
        <v>63685.229999999996</v>
      </c>
      <c r="M40" s="100">
        <f t="shared" si="5"/>
        <v>9552784.5</v>
      </c>
      <c r="N40" s="100">
        <v>129294.2</v>
      </c>
      <c r="O40" s="100">
        <f t="shared" si="6"/>
        <v>24565.898000000001</v>
      </c>
      <c r="P40" s="100">
        <f t="shared" si="7"/>
        <v>153860.098</v>
      </c>
      <c r="Q40" s="100">
        <f t="shared" si="8"/>
        <v>23079014.699999999</v>
      </c>
      <c r="R40" s="100">
        <f t="shared" si="9"/>
        <v>92732.942666666655</v>
      </c>
      <c r="S40" s="100">
        <f t="shared" si="10"/>
        <v>13909941.399999999</v>
      </c>
    </row>
    <row r="41" spans="1:19" s="2" customFormat="1" ht="51.65" customHeight="1" x14ac:dyDescent="0.35">
      <c r="A41" s="17">
        <v>36</v>
      </c>
      <c r="B41" s="47" t="s">
        <v>386</v>
      </c>
      <c r="C41" s="18" t="s">
        <v>391</v>
      </c>
      <c r="D41" s="50">
        <v>6</v>
      </c>
      <c r="E41" s="72" t="s">
        <v>202</v>
      </c>
      <c r="F41" s="100">
        <v>79615.361344537814</v>
      </c>
      <c r="G41" s="100">
        <f t="shared" si="1"/>
        <v>15126.918655462185</v>
      </c>
      <c r="H41" s="100">
        <f t="shared" si="2"/>
        <v>94742.28</v>
      </c>
      <c r="I41" s="100">
        <f t="shared" si="0"/>
        <v>568453.67999999993</v>
      </c>
      <c r="J41" s="100">
        <v>83596</v>
      </c>
      <c r="K41" s="100">
        <f t="shared" si="3"/>
        <v>15883.24</v>
      </c>
      <c r="L41" s="100">
        <f t="shared" si="4"/>
        <v>99479.24</v>
      </c>
      <c r="M41" s="100">
        <f t="shared" si="5"/>
        <v>596875.44000000006</v>
      </c>
      <c r="N41" s="100">
        <v>2032939.9999999998</v>
      </c>
      <c r="O41" s="100">
        <f t="shared" si="6"/>
        <v>386258.6</v>
      </c>
      <c r="P41" s="100">
        <f t="shared" si="7"/>
        <v>2419198.5999999996</v>
      </c>
      <c r="Q41" s="100">
        <f t="shared" si="8"/>
        <v>14515191.599999998</v>
      </c>
      <c r="R41" s="100">
        <f t="shared" si="9"/>
        <v>871140.03999999992</v>
      </c>
      <c r="S41" s="100">
        <f t="shared" si="10"/>
        <v>5226840.2399999993</v>
      </c>
    </row>
    <row r="42" spans="1:19" s="2" customFormat="1" ht="51.65" customHeight="1" x14ac:dyDescent="0.35">
      <c r="A42" s="17">
        <v>37</v>
      </c>
      <c r="B42" s="47" t="s">
        <v>418</v>
      </c>
      <c r="C42" s="18" t="s">
        <v>419</v>
      </c>
      <c r="D42" s="50">
        <v>4</v>
      </c>
      <c r="E42" s="72" t="s">
        <v>202</v>
      </c>
      <c r="F42" s="100">
        <v>1136507.5630252101</v>
      </c>
      <c r="G42" s="100">
        <f t="shared" si="1"/>
        <v>215936.43697478992</v>
      </c>
      <c r="H42" s="100">
        <f t="shared" si="2"/>
        <v>1352444</v>
      </c>
      <c r="I42" s="100">
        <f t="shared" si="0"/>
        <v>5409776</v>
      </c>
      <c r="J42" s="100">
        <v>1170602</v>
      </c>
      <c r="K42" s="100">
        <f t="shared" si="3"/>
        <v>222414.38</v>
      </c>
      <c r="L42" s="100">
        <f t="shared" si="4"/>
        <v>1393016.38</v>
      </c>
      <c r="M42" s="100">
        <f t="shared" si="5"/>
        <v>5572065.5199999996</v>
      </c>
      <c r="N42" s="100">
        <v>622353.19999999995</v>
      </c>
      <c r="O42" s="100">
        <f t="shared" si="6"/>
        <v>118247.10799999999</v>
      </c>
      <c r="P42" s="100">
        <f t="shared" si="7"/>
        <v>740600.30799999996</v>
      </c>
      <c r="Q42" s="100">
        <f t="shared" si="8"/>
        <v>2962401.2319999998</v>
      </c>
      <c r="R42" s="100">
        <f t="shared" si="9"/>
        <v>1162020.2293333334</v>
      </c>
      <c r="S42" s="100">
        <f t="shared" si="10"/>
        <v>4648080.9173333338</v>
      </c>
    </row>
    <row r="43" spans="1:19" s="2" customFormat="1" ht="51.65" customHeight="1" x14ac:dyDescent="0.35">
      <c r="A43" s="17">
        <v>38</v>
      </c>
      <c r="B43" s="47" t="s">
        <v>423</v>
      </c>
      <c r="C43" s="18" t="s">
        <v>391</v>
      </c>
      <c r="D43" s="50">
        <v>6</v>
      </c>
      <c r="E43" s="72" t="s">
        <v>202</v>
      </c>
      <c r="F43" s="100">
        <v>8748700</v>
      </c>
      <c r="G43" s="100">
        <f t="shared" si="1"/>
        <v>1662253</v>
      </c>
      <c r="H43" s="100">
        <f t="shared" si="2"/>
        <v>10410953</v>
      </c>
      <c r="I43" s="100">
        <f t="shared" si="0"/>
        <v>62465718</v>
      </c>
      <c r="J43" s="100">
        <v>8923674</v>
      </c>
      <c r="K43" s="100">
        <f t="shared" si="3"/>
        <v>1695498.06</v>
      </c>
      <c r="L43" s="100">
        <f t="shared" si="4"/>
        <v>10619172.060000001</v>
      </c>
      <c r="M43" s="100">
        <f t="shared" si="5"/>
        <v>63715032.359999999</v>
      </c>
      <c r="N43" s="100">
        <v>5771764.6000000006</v>
      </c>
      <c r="O43" s="100">
        <f t="shared" si="6"/>
        <v>1096635.2740000002</v>
      </c>
      <c r="P43" s="100">
        <f t="shared" si="7"/>
        <v>6868399.8740000008</v>
      </c>
      <c r="Q43" s="100">
        <f t="shared" si="8"/>
        <v>41210399.244000003</v>
      </c>
      <c r="R43" s="100">
        <f t="shared" si="9"/>
        <v>9299508.3113333341</v>
      </c>
      <c r="S43" s="100">
        <f t="shared" si="10"/>
        <v>55797049.868000001</v>
      </c>
    </row>
    <row r="44" spans="1:19" s="2" customFormat="1" ht="51.65" customHeight="1" x14ac:dyDescent="0.35">
      <c r="A44" s="17">
        <v>39</v>
      </c>
      <c r="B44" s="47" t="s">
        <v>387</v>
      </c>
      <c r="C44" s="18" t="s">
        <v>391</v>
      </c>
      <c r="D44" s="50">
        <v>1</v>
      </c>
      <c r="E44" s="72" t="s">
        <v>202</v>
      </c>
      <c r="F44" s="100">
        <v>2572044.6554621849</v>
      </c>
      <c r="G44" s="100">
        <f t="shared" si="1"/>
        <v>488688.48453781515</v>
      </c>
      <c r="H44" s="100">
        <f t="shared" si="2"/>
        <v>3060733.14</v>
      </c>
      <c r="I44" s="100">
        <f t="shared" si="0"/>
        <v>3060733.14</v>
      </c>
      <c r="J44" s="100">
        <v>2623485</v>
      </c>
      <c r="K44" s="100">
        <f t="shared" si="3"/>
        <v>498462.15</v>
      </c>
      <c r="L44" s="100">
        <f t="shared" si="4"/>
        <v>3121947.15</v>
      </c>
      <c r="M44" s="100">
        <f t="shared" si="5"/>
        <v>3121947.15</v>
      </c>
      <c r="N44" s="100">
        <v>2639999.6</v>
      </c>
      <c r="O44" s="100">
        <f t="shared" si="6"/>
        <v>501599.924</v>
      </c>
      <c r="P44" s="100">
        <f t="shared" si="7"/>
        <v>3141599.5240000002</v>
      </c>
      <c r="Q44" s="100">
        <f t="shared" si="8"/>
        <v>3141599.5240000002</v>
      </c>
      <c r="R44" s="100">
        <f t="shared" si="9"/>
        <v>3108093.2713333336</v>
      </c>
      <c r="S44" s="100">
        <f t="shared" si="10"/>
        <v>3108093.2713333336</v>
      </c>
    </row>
    <row r="45" spans="1:19" s="2" customFormat="1" ht="51.65" customHeight="1" x14ac:dyDescent="0.35">
      <c r="A45" s="17">
        <v>40</v>
      </c>
      <c r="B45" s="47" t="s">
        <v>389</v>
      </c>
      <c r="C45" s="18" t="s">
        <v>391</v>
      </c>
      <c r="D45" s="50">
        <v>6</v>
      </c>
      <c r="E45" s="72" t="s">
        <v>215</v>
      </c>
      <c r="F45" s="100">
        <v>91366.352941176476</v>
      </c>
      <c r="G45" s="100">
        <f t="shared" si="1"/>
        <v>17359.607058823531</v>
      </c>
      <c r="H45" s="100">
        <f t="shared" si="2"/>
        <v>108725.96</v>
      </c>
      <c r="I45" s="100">
        <f t="shared" si="0"/>
        <v>652355.76</v>
      </c>
      <c r="J45" s="100">
        <v>92280</v>
      </c>
      <c r="K45" s="100">
        <f t="shared" si="3"/>
        <v>17533.2</v>
      </c>
      <c r="L45" s="100">
        <f t="shared" si="4"/>
        <v>109813.2</v>
      </c>
      <c r="M45" s="100">
        <f t="shared" si="5"/>
        <v>658879.19999999995</v>
      </c>
      <c r="N45" s="100">
        <v>642136.6</v>
      </c>
      <c r="O45" s="100">
        <f t="shared" si="6"/>
        <v>122005.954</v>
      </c>
      <c r="P45" s="100">
        <f t="shared" si="7"/>
        <v>764142.554</v>
      </c>
      <c r="Q45" s="100">
        <f t="shared" si="8"/>
        <v>4584855.324</v>
      </c>
      <c r="R45" s="100">
        <f t="shared" si="9"/>
        <v>327560.57133333333</v>
      </c>
      <c r="S45" s="100">
        <f t="shared" si="10"/>
        <v>1965363.4279999998</v>
      </c>
    </row>
    <row r="46" spans="1:19" s="2" customFormat="1" ht="51.65" customHeight="1" x14ac:dyDescent="0.35">
      <c r="A46" s="17">
        <v>41</v>
      </c>
      <c r="B46" s="47" t="s">
        <v>432</v>
      </c>
      <c r="C46" s="18" t="s">
        <v>391</v>
      </c>
      <c r="D46" s="50">
        <v>3</v>
      </c>
      <c r="E46" s="72" t="s">
        <v>215</v>
      </c>
      <c r="F46" s="100">
        <v>1486823.5294117648</v>
      </c>
      <c r="G46" s="100">
        <f t="shared" si="1"/>
        <v>282496.4705882353</v>
      </c>
      <c r="H46" s="100">
        <f t="shared" si="2"/>
        <v>1769320</v>
      </c>
      <c r="I46" s="100">
        <f t="shared" si="0"/>
        <v>5307960</v>
      </c>
      <c r="J46" s="100">
        <v>1531428</v>
      </c>
      <c r="K46" s="100">
        <f t="shared" si="3"/>
        <v>290971.32</v>
      </c>
      <c r="L46" s="100">
        <f t="shared" si="4"/>
        <v>1822399.32</v>
      </c>
      <c r="M46" s="100">
        <f t="shared" si="5"/>
        <v>5467197.96</v>
      </c>
      <c r="N46" s="100">
        <v>1220000</v>
      </c>
      <c r="O46" s="100">
        <f t="shared" si="6"/>
        <v>231800</v>
      </c>
      <c r="P46" s="100">
        <f t="shared" si="7"/>
        <v>1451800</v>
      </c>
      <c r="Q46" s="100">
        <f t="shared" si="8"/>
        <v>4355400</v>
      </c>
      <c r="R46" s="100">
        <f t="shared" si="9"/>
        <v>1681173.1066666667</v>
      </c>
      <c r="S46" s="100">
        <f t="shared" si="10"/>
        <v>5043519.32</v>
      </c>
    </row>
    <row r="47" spans="1:19" s="2" customFormat="1" ht="51.65" customHeight="1" x14ac:dyDescent="0.35">
      <c r="A47" s="17">
        <v>42</v>
      </c>
      <c r="B47" s="47" t="s">
        <v>397</v>
      </c>
      <c r="C47" s="18" t="s">
        <v>391</v>
      </c>
      <c r="D47" s="50">
        <v>3</v>
      </c>
      <c r="E47" s="72" t="s">
        <v>215</v>
      </c>
      <c r="F47" s="100">
        <v>373949.57983193279</v>
      </c>
      <c r="G47" s="100">
        <f t="shared" si="1"/>
        <v>71050.420168067227</v>
      </c>
      <c r="H47" s="100">
        <f t="shared" si="2"/>
        <v>445000</v>
      </c>
      <c r="I47" s="100">
        <f t="shared" si="0"/>
        <v>1335000</v>
      </c>
      <c r="J47" s="100">
        <v>388907</v>
      </c>
      <c r="K47" s="100">
        <f t="shared" si="3"/>
        <v>73892.33</v>
      </c>
      <c r="L47" s="100">
        <f t="shared" si="4"/>
        <v>462799.33</v>
      </c>
      <c r="M47" s="100">
        <f t="shared" si="5"/>
        <v>1388397.99</v>
      </c>
      <c r="N47" s="100">
        <v>132823.59999999998</v>
      </c>
      <c r="O47" s="100">
        <f t="shared" si="6"/>
        <v>25236.483999999997</v>
      </c>
      <c r="P47" s="100">
        <f t="shared" si="7"/>
        <v>158060.08399999997</v>
      </c>
      <c r="Q47" s="100">
        <f t="shared" si="8"/>
        <v>474180.25199999992</v>
      </c>
      <c r="R47" s="100">
        <f t="shared" si="9"/>
        <v>355286.47133333329</v>
      </c>
      <c r="S47" s="100">
        <f t="shared" si="10"/>
        <v>1065859.4139999999</v>
      </c>
    </row>
    <row r="48" spans="1:19" s="2" customFormat="1" ht="51.65" customHeight="1" x14ac:dyDescent="0.35">
      <c r="A48" s="17">
        <v>43</v>
      </c>
      <c r="B48" s="47" t="s">
        <v>427</v>
      </c>
      <c r="C48" s="18" t="s">
        <v>391</v>
      </c>
      <c r="D48" s="50">
        <v>4</v>
      </c>
      <c r="E48" s="72" t="s">
        <v>215</v>
      </c>
      <c r="F48" s="100">
        <v>254285.71428571429</v>
      </c>
      <c r="G48" s="100">
        <f t="shared" si="1"/>
        <v>48314.285714285717</v>
      </c>
      <c r="H48" s="100">
        <f t="shared" si="2"/>
        <v>302600</v>
      </c>
      <c r="I48" s="100">
        <f t="shared" si="0"/>
        <v>1210400</v>
      </c>
      <c r="J48" s="100">
        <v>261914</v>
      </c>
      <c r="K48" s="100">
        <f t="shared" si="3"/>
        <v>49763.66</v>
      </c>
      <c r="L48" s="100">
        <f t="shared" si="4"/>
        <v>311677.66000000003</v>
      </c>
      <c r="M48" s="100">
        <f t="shared" si="5"/>
        <v>1246710.6400000001</v>
      </c>
      <c r="N48" s="100">
        <v>135282</v>
      </c>
      <c r="O48" s="100">
        <f t="shared" si="6"/>
        <v>25703.58</v>
      </c>
      <c r="P48" s="100">
        <f t="shared" si="7"/>
        <v>160985.58000000002</v>
      </c>
      <c r="Q48" s="100">
        <f t="shared" si="8"/>
        <v>643942.32000000007</v>
      </c>
      <c r="R48" s="100">
        <f t="shared" si="9"/>
        <v>258421.08</v>
      </c>
      <c r="S48" s="100">
        <f t="shared" si="10"/>
        <v>1033684.32</v>
      </c>
    </row>
    <row r="49" spans="1:19" s="2" customFormat="1" ht="51.65" customHeight="1" x14ac:dyDescent="0.35">
      <c r="A49" s="17">
        <v>44</v>
      </c>
      <c r="B49" s="47" t="s">
        <v>410</v>
      </c>
      <c r="C49" s="18" t="s">
        <v>391</v>
      </c>
      <c r="D49" s="50">
        <v>1</v>
      </c>
      <c r="E49" s="72" t="s">
        <v>202</v>
      </c>
      <c r="F49" s="100">
        <v>7360949.176470588</v>
      </c>
      <c r="G49" s="100">
        <f t="shared" si="1"/>
        <v>1398580.3435294118</v>
      </c>
      <c r="H49" s="100">
        <f t="shared" si="2"/>
        <v>8759529.5199999996</v>
      </c>
      <c r="I49" s="100">
        <f t="shared" si="0"/>
        <v>8759529.5199999996</v>
      </c>
      <c r="J49" s="100">
        <v>7581777</v>
      </c>
      <c r="K49" s="100">
        <f t="shared" si="3"/>
        <v>1440537.6300000001</v>
      </c>
      <c r="L49" s="100">
        <f t="shared" si="4"/>
        <v>9022314.6300000008</v>
      </c>
      <c r="M49" s="100">
        <f t="shared" si="5"/>
        <v>9022314.6300000008</v>
      </c>
      <c r="N49" s="100">
        <v>6457647</v>
      </c>
      <c r="O49" s="100">
        <f t="shared" si="6"/>
        <v>1226952.93</v>
      </c>
      <c r="P49" s="100">
        <f t="shared" si="7"/>
        <v>7684599.9299999997</v>
      </c>
      <c r="Q49" s="100">
        <f t="shared" si="8"/>
        <v>7684599.9299999997</v>
      </c>
      <c r="R49" s="100">
        <f t="shared" si="9"/>
        <v>8488814.6933333334</v>
      </c>
      <c r="S49" s="100">
        <f t="shared" si="10"/>
        <v>8488814.6933333334</v>
      </c>
    </row>
    <row r="50" spans="1:19" s="2" customFormat="1" ht="51.65" customHeight="1" x14ac:dyDescent="0.35">
      <c r="A50" s="17">
        <v>45</v>
      </c>
      <c r="B50" s="47" t="s">
        <v>383</v>
      </c>
      <c r="C50" s="18" t="s">
        <v>391</v>
      </c>
      <c r="D50" s="50">
        <v>6</v>
      </c>
      <c r="E50" s="72" t="s">
        <v>204</v>
      </c>
      <c r="F50" s="100">
        <v>284201.68067226891</v>
      </c>
      <c r="G50" s="100">
        <f t="shared" si="1"/>
        <v>53998.319327731093</v>
      </c>
      <c r="H50" s="100">
        <f t="shared" si="2"/>
        <v>338200</v>
      </c>
      <c r="I50" s="100">
        <f t="shared" si="0"/>
        <v>2029200</v>
      </c>
      <c r="J50" s="100">
        <v>295569</v>
      </c>
      <c r="K50" s="100">
        <f t="shared" si="3"/>
        <v>56158.11</v>
      </c>
      <c r="L50" s="100">
        <f t="shared" si="4"/>
        <v>351727.11</v>
      </c>
      <c r="M50" s="100">
        <f t="shared" si="5"/>
        <v>2110362.66</v>
      </c>
      <c r="N50" s="100">
        <v>152941.17647058825</v>
      </c>
      <c r="O50" s="100">
        <f t="shared" si="6"/>
        <v>29058.823529411769</v>
      </c>
      <c r="P50" s="100">
        <f t="shared" si="7"/>
        <v>182000.00000000003</v>
      </c>
      <c r="Q50" s="100">
        <f t="shared" si="8"/>
        <v>1092000.0000000002</v>
      </c>
      <c r="R50" s="100">
        <f t="shared" si="9"/>
        <v>290642.37</v>
      </c>
      <c r="S50" s="100">
        <f t="shared" si="10"/>
        <v>1743854.22</v>
      </c>
    </row>
    <row r="51" spans="1:19" s="2" customFormat="1" ht="51.65" customHeight="1" x14ac:dyDescent="0.35">
      <c r="A51" s="17">
        <v>46</v>
      </c>
      <c r="B51" s="47" t="s">
        <v>421</v>
      </c>
      <c r="C51" s="18" t="s">
        <v>391</v>
      </c>
      <c r="D51" s="50">
        <v>59</v>
      </c>
      <c r="E51" s="72" t="s">
        <v>204</v>
      </c>
      <c r="F51" s="100">
        <v>2393277.3109243698</v>
      </c>
      <c r="G51" s="100">
        <f t="shared" si="1"/>
        <v>454722.68907563027</v>
      </c>
      <c r="H51" s="100">
        <f t="shared" si="2"/>
        <v>2848000</v>
      </c>
      <c r="I51" s="100">
        <f t="shared" si="0"/>
        <v>168032000</v>
      </c>
      <c r="J51" s="100">
        <v>2417210</v>
      </c>
      <c r="K51" s="100">
        <f t="shared" si="3"/>
        <v>459269.9</v>
      </c>
      <c r="L51" s="100">
        <f t="shared" si="4"/>
        <v>2876479.9</v>
      </c>
      <c r="M51" s="100">
        <f t="shared" si="5"/>
        <v>169712314.09999999</v>
      </c>
      <c r="N51" s="100">
        <v>1540000</v>
      </c>
      <c r="O51" s="100">
        <f t="shared" si="6"/>
        <v>292600</v>
      </c>
      <c r="P51" s="100">
        <f t="shared" si="7"/>
        <v>1832600</v>
      </c>
      <c r="Q51" s="100">
        <f t="shared" si="8"/>
        <v>108123400</v>
      </c>
      <c r="R51" s="100">
        <f t="shared" si="9"/>
        <v>2519026.6333333333</v>
      </c>
      <c r="S51" s="100">
        <f t="shared" si="10"/>
        <v>148622571.36666667</v>
      </c>
    </row>
    <row r="52" spans="1:19" s="2" customFormat="1" ht="51.65" customHeight="1" x14ac:dyDescent="0.35">
      <c r="A52" s="17">
        <v>47</v>
      </c>
      <c r="B52" s="47" t="s">
        <v>425</v>
      </c>
      <c r="C52" s="18" t="s">
        <v>391</v>
      </c>
      <c r="D52" s="50">
        <v>11</v>
      </c>
      <c r="E52" s="72" t="s">
        <v>204</v>
      </c>
      <c r="F52" s="100">
        <v>807731.09243697487</v>
      </c>
      <c r="G52" s="100">
        <f t="shared" si="1"/>
        <v>153468.90756302522</v>
      </c>
      <c r="H52" s="100">
        <f>F52+G52</f>
        <v>961200.00000000012</v>
      </c>
      <c r="I52" s="100">
        <f t="shared" si="0"/>
        <v>10573200.000000002</v>
      </c>
      <c r="J52" s="100">
        <v>848117</v>
      </c>
      <c r="K52" s="100">
        <f t="shared" si="3"/>
        <v>161142.23000000001</v>
      </c>
      <c r="L52" s="100">
        <f>J52+K52</f>
        <v>1009259.23</v>
      </c>
      <c r="M52" s="100">
        <f t="shared" si="5"/>
        <v>11101851.529999999</v>
      </c>
      <c r="N52" s="100">
        <v>470469.99999999994</v>
      </c>
      <c r="O52" s="100">
        <f t="shared" si="6"/>
        <v>89389.299999999988</v>
      </c>
      <c r="P52" s="100">
        <f>N52+O52</f>
        <v>559859.29999999993</v>
      </c>
      <c r="Q52" s="100">
        <f t="shared" si="8"/>
        <v>6158452.2999999989</v>
      </c>
      <c r="R52" s="100">
        <f t="shared" si="9"/>
        <v>843439.50999999989</v>
      </c>
      <c r="S52" s="100">
        <f t="shared" si="10"/>
        <v>9277834.6099999994</v>
      </c>
    </row>
    <row r="53" spans="1:19" s="2" customFormat="1" ht="51.65" customHeight="1" x14ac:dyDescent="0.35">
      <c r="A53" s="17">
        <v>48</v>
      </c>
      <c r="B53" s="47" t="s">
        <v>388</v>
      </c>
      <c r="C53" s="18" t="s">
        <v>391</v>
      </c>
      <c r="D53" s="50">
        <v>8</v>
      </c>
      <c r="E53" s="72" t="s">
        <v>215</v>
      </c>
      <c r="F53" s="100">
        <v>6701176.4705882352</v>
      </c>
      <c r="G53" s="100">
        <f t="shared" si="1"/>
        <v>1273223.5294117648</v>
      </c>
      <c r="H53" s="100">
        <f t="shared" si="2"/>
        <v>7974400</v>
      </c>
      <c r="I53" s="100">
        <f t="shared" si="0"/>
        <v>63795200</v>
      </c>
      <c r="J53" s="100">
        <v>6969223</v>
      </c>
      <c r="K53" s="100">
        <f t="shared" si="3"/>
        <v>1324152.3700000001</v>
      </c>
      <c r="L53" s="100">
        <f t="shared" ref="L53" si="11">J53+K53</f>
        <v>8293375.3700000001</v>
      </c>
      <c r="M53" s="100">
        <f t="shared" si="5"/>
        <v>66347002.960000001</v>
      </c>
      <c r="N53" s="100">
        <v>4605881</v>
      </c>
      <c r="O53" s="100">
        <f t="shared" si="6"/>
        <v>875117.39</v>
      </c>
      <c r="P53" s="100">
        <f t="shared" ref="P53" si="12">N53+O53</f>
        <v>5480998.3899999997</v>
      </c>
      <c r="Q53" s="100">
        <f t="shared" si="8"/>
        <v>43847987.119999997</v>
      </c>
      <c r="R53" s="100">
        <f t="shared" si="9"/>
        <v>7249591.2533333329</v>
      </c>
      <c r="S53" s="100">
        <f t="shared" si="10"/>
        <v>57996730.026666664</v>
      </c>
    </row>
    <row r="54" spans="1:19" s="2" customFormat="1" ht="24.75" customHeight="1" x14ac:dyDescent="0.45">
      <c r="I54" s="103">
        <f>SUM(I6:I53)</f>
        <v>802088078.4000001</v>
      </c>
      <c r="M54" s="103">
        <f>SUM(M6:M53)</f>
        <v>819056721.21000004</v>
      </c>
      <c r="Q54" s="103">
        <f>SUM(Q6:Q53)</f>
        <v>892582865.60800004</v>
      </c>
      <c r="S54" s="102">
        <f>SUM(S6:S53)</f>
        <v>837909221.73933351</v>
      </c>
    </row>
    <row r="55" spans="1:19" ht="24.75" customHeight="1" x14ac:dyDescent="0.35"/>
    <row r="56" spans="1:19" ht="24.75" customHeight="1" x14ac:dyDescent="0.35"/>
    <row r="57" spans="1:19" ht="24.75" customHeight="1" x14ac:dyDescent="0.35"/>
    <row r="58" spans="1:19" ht="24.75" customHeight="1" x14ac:dyDescent="0.35"/>
    <row r="59" spans="1:19" ht="24.75" customHeight="1" x14ac:dyDescent="0.35"/>
    <row r="60" spans="1:19" ht="24.75" customHeight="1" x14ac:dyDescent="0.35"/>
    <row r="61" spans="1:19" ht="24.75" customHeight="1" x14ac:dyDescent="0.35"/>
    <row r="62" spans="1:19" ht="24.75" customHeight="1" x14ac:dyDescent="0.35"/>
    <row r="63" spans="1:19" ht="24.75" customHeight="1" x14ac:dyDescent="0.35"/>
    <row r="64" spans="1:19" ht="24.75" customHeight="1" x14ac:dyDescent="0.35"/>
    <row r="65" ht="24.75" customHeight="1" x14ac:dyDescent="0.35"/>
    <row r="66" ht="24.75" customHeight="1" x14ac:dyDescent="0.35"/>
    <row r="67" ht="24.75" customHeight="1" x14ac:dyDescent="0.35"/>
    <row r="68" ht="24.75" customHeight="1" x14ac:dyDescent="0.35"/>
    <row r="69" ht="24.75" customHeight="1" x14ac:dyDescent="0.35"/>
    <row r="70" ht="24.75" customHeight="1" x14ac:dyDescent="0.35"/>
    <row r="71" ht="24.75" customHeight="1" x14ac:dyDescent="0.35"/>
    <row r="72" ht="24.75" customHeight="1" x14ac:dyDescent="0.35"/>
    <row r="73" ht="24.75" customHeight="1" x14ac:dyDescent="0.35"/>
    <row r="74" ht="24.75" customHeight="1" x14ac:dyDescent="0.35"/>
    <row r="75" ht="24.75" customHeight="1" x14ac:dyDescent="0.35"/>
    <row r="76" ht="24.75" customHeight="1" x14ac:dyDescent="0.35"/>
    <row r="77" ht="24.75" customHeight="1" x14ac:dyDescent="0.35"/>
    <row r="78" ht="24.75" customHeight="1" x14ac:dyDescent="0.35"/>
    <row r="79" ht="24.75" customHeight="1" x14ac:dyDescent="0.35"/>
    <row r="80" ht="24.75" customHeight="1" x14ac:dyDescent="0.35"/>
    <row r="4041" s="3" customFormat="1" x14ac:dyDescent="0.35"/>
    <row r="4042" s="3" customFormat="1" x14ac:dyDescent="0.35"/>
    <row r="4043" s="3" customFormat="1" x14ac:dyDescent="0.35"/>
    <row r="4044" s="3" customFormat="1" x14ac:dyDescent="0.35"/>
    <row r="4045" s="3" customFormat="1" x14ac:dyDescent="0.35"/>
    <row r="4046" s="3" customFormat="1" x14ac:dyDescent="0.35"/>
    <row r="4047" s="3" customFormat="1" x14ac:dyDescent="0.35"/>
    <row r="4048" s="3" customFormat="1" x14ac:dyDescent="0.35"/>
    <row r="4049" spans="40:77" s="3" customFormat="1" x14ac:dyDescent="0.35"/>
    <row r="4050" spans="40:77" s="3" customFormat="1" ht="156.5" thickBot="1" x14ac:dyDescent="0.4">
      <c r="AN4050" s="4"/>
      <c r="AO4050" s="23" t="s">
        <v>0</v>
      </c>
      <c r="AQ4050" s="5" t="s">
        <v>179</v>
      </c>
      <c r="AR4050" s="24" t="s">
        <v>0</v>
      </c>
      <c r="AS4050" s="25" t="s">
        <v>1</v>
      </c>
      <c r="AT4050" s="25" t="s">
        <v>2</v>
      </c>
      <c r="AU4050" s="25" t="s">
        <v>3</v>
      </c>
      <c r="AV4050" s="25" t="s">
        <v>4</v>
      </c>
      <c r="AW4050" s="26" t="s">
        <v>5</v>
      </c>
      <c r="AX4050" s="26" t="s">
        <v>6</v>
      </c>
      <c r="AY4050" s="26" t="s">
        <v>174</v>
      </c>
      <c r="AZ4050" s="26" t="s">
        <v>7</v>
      </c>
      <c r="BA4050" s="26" t="s">
        <v>8</v>
      </c>
      <c r="BB4050" s="26" t="s">
        <v>9</v>
      </c>
      <c r="BC4050" s="26" t="s">
        <v>10</v>
      </c>
      <c r="BD4050" s="26" t="s">
        <v>11</v>
      </c>
      <c r="BE4050" s="26" t="s">
        <v>12</v>
      </c>
      <c r="BF4050" s="23" t="s">
        <v>13</v>
      </c>
      <c r="BG4050" s="27" t="s">
        <v>14</v>
      </c>
      <c r="BH4050" s="27" t="s">
        <v>15</v>
      </c>
      <c r="BI4050" s="23" t="s">
        <v>16</v>
      </c>
      <c r="BJ4050" s="27" t="s">
        <v>17</v>
      </c>
      <c r="BK4050" s="27" t="s">
        <v>18</v>
      </c>
      <c r="BL4050" s="27" t="s">
        <v>19</v>
      </c>
      <c r="BM4050" s="27" t="s">
        <v>20</v>
      </c>
      <c r="BN4050" s="27" t="s">
        <v>21</v>
      </c>
      <c r="BO4050" s="27" t="s">
        <v>22</v>
      </c>
      <c r="BP4050" s="27" t="s">
        <v>23</v>
      </c>
      <c r="BQ4050" s="27" t="s">
        <v>24</v>
      </c>
      <c r="BR4050" s="27" t="s">
        <v>25</v>
      </c>
      <c r="BS4050" s="27" t="s">
        <v>26</v>
      </c>
      <c r="BT4050" s="27" t="s">
        <v>27</v>
      </c>
      <c r="BU4050" s="27" t="s">
        <v>28</v>
      </c>
      <c r="BV4050" s="27" t="s">
        <v>29</v>
      </c>
      <c r="BW4050" s="27" t="s">
        <v>30</v>
      </c>
      <c r="BX4050" s="27" t="s">
        <v>31</v>
      </c>
      <c r="BY4050" s="27" t="s">
        <v>32</v>
      </c>
    </row>
    <row r="4051" spans="40:77" s="3" customFormat="1" ht="324" x14ac:dyDescent="0.35">
      <c r="AN4051" s="4"/>
      <c r="AO4051" s="23" t="s">
        <v>1</v>
      </c>
      <c r="AQ4051" s="5" t="s">
        <v>180</v>
      </c>
      <c r="AR4051" s="28" t="s">
        <v>33</v>
      </c>
      <c r="AS4051" s="25" t="s">
        <v>34</v>
      </c>
      <c r="AT4051" s="25" t="s">
        <v>35</v>
      </c>
      <c r="AU4051" s="25" t="s">
        <v>36</v>
      </c>
      <c r="AV4051" s="25" t="s">
        <v>196</v>
      </c>
      <c r="AW4051" s="23" t="s">
        <v>37</v>
      </c>
      <c r="AX4051" s="23" t="s">
        <v>38</v>
      </c>
      <c r="AY4051" s="23" t="s">
        <v>39</v>
      </c>
      <c r="AZ4051" s="23" t="s">
        <v>40</v>
      </c>
      <c r="BA4051" s="23" t="s">
        <v>41</v>
      </c>
      <c r="BB4051" s="23" t="s">
        <v>42</v>
      </c>
      <c r="BC4051" s="23" t="s">
        <v>43</v>
      </c>
      <c r="BD4051" s="23" t="s">
        <v>44</v>
      </c>
      <c r="BE4051" s="23" t="s">
        <v>45</v>
      </c>
      <c r="BF4051" s="23" t="s">
        <v>46</v>
      </c>
      <c r="BG4051" s="23" t="s">
        <v>47</v>
      </c>
      <c r="BH4051" s="23" t="s">
        <v>48</v>
      </c>
      <c r="BI4051" s="23" t="s">
        <v>49</v>
      </c>
      <c r="BJ4051" s="23" t="s">
        <v>50</v>
      </c>
      <c r="BK4051" s="23" t="s">
        <v>51</v>
      </c>
      <c r="BL4051" s="23" t="s">
        <v>52</v>
      </c>
      <c r="BM4051" s="23" t="s">
        <v>53</v>
      </c>
      <c r="BN4051" s="23" t="s">
        <v>54</v>
      </c>
      <c r="BO4051" s="23" t="s">
        <v>55</v>
      </c>
      <c r="BP4051" s="23" t="s">
        <v>56</v>
      </c>
      <c r="BQ4051" s="23" t="s">
        <v>57</v>
      </c>
      <c r="BR4051" s="23" t="s">
        <v>58</v>
      </c>
      <c r="BS4051" s="23" t="s">
        <v>59</v>
      </c>
      <c r="BT4051" s="23" t="s">
        <v>60</v>
      </c>
      <c r="BU4051" s="23" t="s">
        <v>61</v>
      </c>
      <c r="BV4051" s="23" t="s">
        <v>62</v>
      </c>
      <c r="BW4051" s="23" t="s">
        <v>63</v>
      </c>
      <c r="BX4051" s="23" t="s">
        <v>64</v>
      </c>
      <c r="BY4051" s="23" t="s">
        <v>65</v>
      </c>
    </row>
    <row r="4052" spans="40:77" s="3" customFormat="1" ht="409.6" thickBot="1" x14ac:dyDescent="0.4">
      <c r="AN4052" s="4"/>
      <c r="AO4052" s="23" t="s">
        <v>2</v>
      </c>
      <c r="AQ4052" s="5" t="s">
        <v>181</v>
      </c>
      <c r="AR4052" s="29" t="s">
        <v>66</v>
      </c>
      <c r="AS4052" s="30" t="s">
        <v>67</v>
      </c>
      <c r="AT4052" s="30" t="s">
        <v>68</v>
      </c>
      <c r="AU4052" s="30" t="s">
        <v>197</v>
      </c>
      <c r="AV4052" s="30" t="s">
        <v>69</v>
      </c>
      <c r="AW4052" s="31" t="s">
        <v>70</v>
      </c>
      <c r="AX4052" s="31" t="s">
        <v>71</v>
      </c>
      <c r="AY4052" s="31" t="s">
        <v>72</v>
      </c>
      <c r="AZ4052" s="31" t="s">
        <v>73</v>
      </c>
      <c r="BA4052" s="31" t="s">
        <v>74</v>
      </c>
      <c r="BB4052" s="31" t="s">
        <v>75</v>
      </c>
      <c r="BC4052" s="31" t="s">
        <v>76</v>
      </c>
      <c r="BD4052" s="31" t="s">
        <v>77</v>
      </c>
      <c r="BE4052" s="31" t="s">
        <v>78</v>
      </c>
      <c r="BF4052" s="31" t="s">
        <v>79</v>
      </c>
      <c r="BG4052" s="31" t="s">
        <v>80</v>
      </c>
      <c r="BH4052" s="31" t="s">
        <v>81</v>
      </c>
      <c r="BI4052" s="31" t="s">
        <v>82</v>
      </c>
      <c r="BJ4052" s="31" t="s">
        <v>83</v>
      </c>
      <c r="BK4052" s="31" t="s">
        <v>84</v>
      </c>
      <c r="BL4052" s="31" t="s">
        <v>85</v>
      </c>
      <c r="BM4052" s="31" t="s">
        <v>86</v>
      </c>
      <c r="BN4052" s="31" t="s">
        <v>87</v>
      </c>
      <c r="BO4052" s="31" t="s">
        <v>88</v>
      </c>
      <c r="BP4052" s="31" t="s">
        <v>89</v>
      </c>
      <c r="BQ4052" s="31" t="s">
        <v>90</v>
      </c>
      <c r="BR4052" s="31" t="s">
        <v>88</v>
      </c>
      <c r="BS4052" s="31" t="s">
        <v>91</v>
      </c>
      <c r="BT4052" s="31" t="s">
        <v>88</v>
      </c>
      <c r="BU4052" s="31" t="s">
        <v>92</v>
      </c>
      <c r="BV4052" s="31" t="s">
        <v>93</v>
      </c>
      <c r="BW4052" s="31" t="s">
        <v>94</v>
      </c>
      <c r="BX4052" s="31" t="s">
        <v>95</v>
      </c>
      <c r="BY4052" s="32" t="s">
        <v>96</v>
      </c>
    </row>
    <row r="4053" spans="40:77" s="3" customFormat="1" ht="409.5" x14ac:dyDescent="0.35">
      <c r="AN4053" s="4"/>
      <c r="AO4053" s="23" t="s">
        <v>3</v>
      </c>
      <c r="AQ4053" s="5" t="s">
        <v>189</v>
      </c>
      <c r="AR4053" s="6"/>
      <c r="AS4053" s="30" t="s">
        <v>97</v>
      </c>
      <c r="AT4053" s="6"/>
      <c r="AU4053" s="30" t="s">
        <v>98</v>
      </c>
      <c r="AV4053" s="30" t="s">
        <v>99</v>
      </c>
      <c r="AW4053" s="31" t="s">
        <v>100</v>
      </c>
      <c r="AX4053" s="31" t="s">
        <v>101</v>
      </c>
      <c r="BA4053" s="31" t="s">
        <v>102</v>
      </c>
      <c r="BB4053" s="31" t="s">
        <v>103</v>
      </c>
      <c r="BD4053" s="31" t="s">
        <v>104</v>
      </c>
      <c r="BE4053" s="31" t="s">
        <v>105</v>
      </c>
      <c r="BF4053" s="23"/>
      <c r="BG4053" s="31" t="s">
        <v>106</v>
      </c>
      <c r="BI4053" s="31" t="s">
        <v>107</v>
      </c>
      <c r="BK4053" s="31" t="s">
        <v>108</v>
      </c>
      <c r="BL4053" s="31" t="s">
        <v>109</v>
      </c>
      <c r="BM4053" s="31" t="s">
        <v>110</v>
      </c>
      <c r="BN4053" s="31" t="s">
        <v>111</v>
      </c>
      <c r="BO4053" s="31" t="s">
        <v>112</v>
      </c>
      <c r="BQ4053" s="31" t="s">
        <v>113</v>
      </c>
      <c r="BR4053" s="31" t="s">
        <v>114</v>
      </c>
      <c r="BT4053" s="31" t="s">
        <v>115</v>
      </c>
      <c r="BV4053" s="31" t="s">
        <v>116</v>
      </c>
      <c r="BW4053" s="31" t="s">
        <v>117</v>
      </c>
    </row>
    <row r="4054" spans="40:77" s="3" customFormat="1" ht="409.5" x14ac:dyDescent="0.35">
      <c r="AN4054" s="5"/>
      <c r="AO4054" s="25" t="s">
        <v>4</v>
      </c>
      <c r="AQ4054" s="5" t="s">
        <v>190</v>
      </c>
      <c r="AR4054" s="6"/>
      <c r="AS4054" s="30" t="s">
        <v>118</v>
      </c>
      <c r="AT4054" s="6"/>
      <c r="AU4054" s="30" t="s">
        <v>119</v>
      </c>
      <c r="AV4054" s="30" t="s">
        <v>120</v>
      </c>
      <c r="AW4054" s="31" t="s">
        <v>121</v>
      </c>
      <c r="AX4054" s="31" t="s">
        <v>122</v>
      </c>
      <c r="BA4054" s="31" t="s">
        <v>123</v>
      </c>
      <c r="BB4054" s="31" t="s">
        <v>124</v>
      </c>
      <c r="BE4054" s="31" t="s">
        <v>125</v>
      </c>
      <c r="BF4054" s="23"/>
      <c r="BG4054" s="31" t="s">
        <v>126</v>
      </c>
      <c r="BK4054" s="31" t="s">
        <v>127</v>
      </c>
      <c r="BN4054" s="31" t="s">
        <v>128</v>
      </c>
      <c r="BQ4054" s="31" t="s">
        <v>129</v>
      </c>
      <c r="BR4054" s="31" t="s">
        <v>123</v>
      </c>
      <c r="BT4054" s="31" t="s">
        <v>130</v>
      </c>
      <c r="BV4054" s="31" t="s">
        <v>123</v>
      </c>
      <c r="BW4054" s="31" t="s">
        <v>131</v>
      </c>
    </row>
    <row r="4055" spans="40:77" s="3" customFormat="1" ht="409.5" x14ac:dyDescent="0.35">
      <c r="AN4055" s="5"/>
      <c r="AO4055" s="25" t="s">
        <v>5</v>
      </c>
      <c r="AQ4055" s="5" t="s">
        <v>191</v>
      </c>
      <c r="AR4055" s="6"/>
      <c r="AS4055" s="30" t="s">
        <v>132</v>
      </c>
      <c r="AT4055" s="6"/>
      <c r="AU4055" s="30" t="s">
        <v>123</v>
      </c>
      <c r="AV4055" s="30" t="s">
        <v>123</v>
      </c>
      <c r="AW4055" s="31" t="s">
        <v>133</v>
      </c>
      <c r="AX4055" s="31" t="s">
        <v>123</v>
      </c>
      <c r="BE4055" s="31" t="s">
        <v>134</v>
      </c>
      <c r="BF4055" s="23"/>
      <c r="BG4055" s="31" t="s">
        <v>135</v>
      </c>
      <c r="BK4055" s="31" t="s">
        <v>112</v>
      </c>
      <c r="BT4055" s="31" t="s">
        <v>136</v>
      </c>
      <c r="BW4055" s="31" t="s">
        <v>137</v>
      </c>
    </row>
    <row r="4056" spans="40:77" s="3" customFormat="1" ht="409.5" x14ac:dyDescent="0.35">
      <c r="AN4056" s="5"/>
      <c r="AO4056" s="25" t="s">
        <v>6</v>
      </c>
      <c r="AQ4056" s="5" t="s">
        <v>192</v>
      </c>
      <c r="AR4056" s="6"/>
      <c r="AS4056" s="30" t="s">
        <v>138</v>
      </c>
      <c r="AT4056" s="6"/>
      <c r="AU4056" s="6"/>
      <c r="AX4056" s="31" t="s">
        <v>139</v>
      </c>
      <c r="BE4056" s="31" t="s">
        <v>140</v>
      </c>
      <c r="BF4056" s="23"/>
      <c r="BG4056" s="31" t="s">
        <v>141</v>
      </c>
      <c r="BK4056" s="31" t="s">
        <v>142</v>
      </c>
      <c r="BT4056" s="31" t="s">
        <v>143</v>
      </c>
      <c r="BW4056" s="31" t="s">
        <v>144</v>
      </c>
    </row>
    <row r="4057" spans="40:77" s="6" customFormat="1" ht="324" x14ac:dyDescent="0.35">
      <c r="AN4057" s="5"/>
      <c r="AO4057" s="25" t="s">
        <v>174</v>
      </c>
      <c r="AQ4057" s="5" t="s">
        <v>182</v>
      </c>
      <c r="AS4057" s="30" t="s">
        <v>145</v>
      </c>
      <c r="BE4057" s="30" t="s">
        <v>146</v>
      </c>
      <c r="BF4057" s="25"/>
      <c r="BG4057" s="30" t="s">
        <v>147</v>
      </c>
      <c r="BT4057" s="30" t="s">
        <v>148</v>
      </c>
      <c r="BW4057" s="30" t="s">
        <v>149</v>
      </c>
    </row>
    <row r="4058" spans="40:77" s="6" customFormat="1" ht="409.5" x14ac:dyDescent="0.35">
      <c r="AN4058" s="5"/>
      <c r="AO4058" s="25" t="s">
        <v>7</v>
      </c>
      <c r="AQ4058" s="5" t="s">
        <v>183</v>
      </c>
      <c r="AS4058" s="30" t="s">
        <v>150</v>
      </c>
      <c r="BF4058" s="25"/>
      <c r="BG4058" s="30" t="s">
        <v>151</v>
      </c>
      <c r="BT4058" s="30" t="s">
        <v>152</v>
      </c>
      <c r="BW4058" s="30" t="s">
        <v>153</v>
      </c>
    </row>
    <row r="4059" spans="40:77" s="6" customFormat="1" ht="360" x14ac:dyDescent="0.35">
      <c r="AN4059" s="5"/>
      <c r="AO4059" s="25" t="s">
        <v>8</v>
      </c>
      <c r="AQ4059" s="5" t="s">
        <v>184</v>
      </c>
      <c r="AS4059" s="30" t="s">
        <v>154</v>
      </c>
      <c r="BF4059" s="25"/>
      <c r="BG4059" s="30" t="s">
        <v>155</v>
      </c>
      <c r="BT4059" s="30" t="s">
        <v>156</v>
      </c>
      <c r="BW4059" s="30" t="s">
        <v>157</v>
      </c>
    </row>
    <row r="4060" spans="40:77" s="6" customFormat="1" ht="396" x14ac:dyDescent="0.35">
      <c r="AN4060" s="5"/>
      <c r="AO4060" s="25" t="s">
        <v>9</v>
      </c>
      <c r="AQ4060" s="5" t="s">
        <v>175</v>
      </c>
      <c r="AS4060" s="30" t="s">
        <v>158</v>
      </c>
      <c r="BF4060" s="25"/>
      <c r="BG4060" s="30" t="s">
        <v>159</v>
      </c>
      <c r="BW4060" s="30" t="s">
        <v>160</v>
      </c>
    </row>
    <row r="4061" spans="40:77" s="6" customFormat="1" ht="409.5" x14ac:dyDescent="0.35">
      <c r="AN4061" s="5"/>
      <c r="AO4061" s="25" t="s">
        <v>10</v>
      </c>
      <c r="AQ4061" s="5" t="s">
        <v>176</v>
      </c>
      <c r="AS4061" s="30" t="s">
        <v>161</v>
      </c>
      <c r="BF4061" s="25"/>
      <c r="BG4061" s="30" t="s">
        <v>162</v>
      </c>
      <c r="BW4061" s="30" t="s">
        <v>163</v>
      </c>
    </row>
    <row r="4062" spans="40:77" s="6" customFormat="1" ht="409.5" x14ac:dyDescent="0.35">
      <c r="AN4062" s="5"/>
      <c r="AO4062" s="25" t="s">
        <v>11</v>
      </c>
      <c r="AQ4062" s="5" t="s">
        <v>185</v>
      </c>
      <c r="AS4062" s="30" t="s">
        <v>164</v>
      </c>
      <c r="BF4062" s="25"/>
      <c r="BG4062" s="30" t="s">
        <v>165</v>
      </c>
    </row>
    <row r="4063" spans="40:77" s="6" customFormat="1" ht="360" x14ac:dyDescent="0.35">
      <c r="AN4063" s="5"/>
      <c r="AO4063" s="25" t="s">
        <v>12</v>
      </c>
      <c r="AQ4063" s="5" t="s">
        <v>186</v>
      </c>
      <c r="AS4063" s="30" t="s">
        <v>166</v>
      </c>
      <c r="BF4063" s="25"/>
      <c r="BG4063" s="30" t="s">
        <v>167</v>
      </c>
    </row>
    <row r="4064" spans="40:77" s="6" customFormat="1" ht="396" x14ac:dyDescent="0.35">
      <c r="AN4064" s="5"/>
      <c r="AO4064" s="25" t="s">
        <v>14</v>
      </c>
      <c r="AQ4064" s="5" t="s">
        <v>177</v>
      </c>
      <c r="AS4064" s="30" t="s">
        <v>168</v>
      </c>
      <c r="BG4064" s="30" t="s">
        <v>169</v>
      </c>
    </row>
    <row r="4065" spans="40:59" s="6" customFormat="1" ht="409.5" x14ac:dyDescent="0.35">
      <c r="AN4065" s="5"/>
      <c r="AO4065" s="34" t="s">
        <v>13</v>
      </c>
      <c r="AQ4065" s="5" t="s">
        <v>187</v>
      </c>
      <c r="AS4065" s="30" t="s">
        <v>170</v>
      </c>
      <c r="BG4065" s="30" t="s">
        <v>171</v>
      </c>
    </row>
    <row r="4066" spans="40:59" s="6" customFormat="1" ht="409.5" x14ac:dyDescent="0.35">
      <c r="AN4066" s="5"/>
      <c r="AO4066" s="25" t="s">
        <v>15</v>
      </c>
      <c r="AQ4066" s="5" t="s">
        <v>178</v>
      </c>
      <c r="AS4066" s="30" t="s">
        <v>172</v>
      </c>
      <c r="BG4066" s="30" t="s">
        <v>173</v>
      </c>
    </row>
    <row r="4067" spans="40:59" s="3" customFormat="1" ht="60" x14ac:dyDescent="0.35">
      <c r="AN4067" s="5"/>
      <c r="AO4067" s="25" t="s">
        <v>16</v>
      </c>
      <c r="AP4067" s="6"/>
      <c r="AQ4067" s="5" t="s">
        <v>188</v>
      </c>
      <c r="AR4067" s="6"/>
      <c r="AS4067" s="6"/>
      <c r="AT4067" s="6"/>
      <c r="AU4067" s="6"/>
    </row>
    <row r="4068" spans="40:59" s="3" customFormat="1" ht="72" x14ac:dyDescent="0.35">
      <c r="AN4068" s="6"/>
      <c r="AO4068" s="25" t="s">
        <v>17</v>
      </c>
      <c r="AP4068" s="6"/>
      <c r="AQ4068" s="6"/>
      <c r="AR4068" s="6"/>
      <c r="AS4068" s="6"/>
      <c r="AT4068" s="6"/>
      <c r="AU4068" s="6"/>
    </row>
    <row r="4069" spans="40:59" s="3" customFormat="1" ht="36" x14ac:dyDescent="0.35">
      <c r="AN4069" s="6"/>
      <c r="AO4069" s="25" t="s">
        <v>18</v>
      </c>
      <c r="AP4069" s="6"/>
      <c r="AQ4069" s="6"/>
      <c r="AR4069" s="6"/>
      <c r="AS4069" s="6"/>
      <c r="AT4069" s="6"/>
      <c r="AU4069" s="6"/>
    </row>
    <row r="4070" spans="40:59" s="3" customFormat="1" ht="96" x14ac:dyDescent="0.35">
      <c r="AN4070" s="6"/>
      <c r="AO4070" s="25" t="s">
        <v>19</v>
      </c>
      <c r="AP4070" s="6"/>
      <c r="AQ4070" s="6"/>
      <c r="AR4070" s="6"/>
      <c r="AS4070" s="6"/>
      <c r="AT4070" s="6"/>
      <c r="AU4070" s="6"/>
    </row>
    <row r="4071" spans="40:59" s="3" customFormat="1" ht="36" x14ac:dyDescent="0.35">
      <c r="AN4071" s="6"/>
      <c r="AO4071" s="25" t="s">
        <v>20</v>
      </c>
      <c r="AP4071" s="6"/>
      <c r="AQ4071" s="6"/>
      <c r="AR4071" s="6"/>
      <c r="AS4071" s="6"/>
      <c r="AT4071" s="6"/>
      <c r="AU4071" s="6"/>
    </row>
    <row r="4072" spans="40:59" s="3" customFormat="1" ht="48" x14ac:dyDescent="0.35">
      <c r="AN4072" s="6"/>
      <c r="AO4072" s="25" t="s">
        <v>21</v>
      </c>
      <c r="AP4072" s="6"/>
      <c r="AQ4072" s="6"/>
      <c r="AR4072" s="6"/>
      <c r="AS4072" s="6"/>
      <c r="AT4072" s="6"/>
      <c r="AU4072" s="6"/>
    </row>
    <row r="4073" spans="40:59" s="3" customFormat="1" ht="156" x14ac:dyDescent="0.35">
      <c r="AN4073" s="6"/>
      <c r="AO4073" s="25" t="s">
        <v>22</v>
      </c>
      <c r="AP4073" s="6"/>
      <c r="AQ4073" s="6"/>
      <c r="AR4073" s="6"/>
      <c r="AS4073" s="6"/>
      <c r="AT4073" s="6"/>
      <c r="AU4073" s="6"/>
    </row>
    <row r="4074" spans="40:59" s="3" customFormat="1" ht="96" x14ac:dyDescent="0.35">
      <c r="AN4074" s="6"/>
      <c r="AO4074" s="25" t="s">
        <v>23</v>
      </c>
      <c r="AP4074" s="6"/>
      <c r="AQ4074" s="6"/>
      <c r="AR4074" s="6"/>
      <c r="AS4074" s="6"/>
      <c r="AT4074" s="6"/>
      <c r="AU4074" s="6"/>
    </row>
    <row r="4075" spans="40:59" s="3" customFormat="1" ht="60" x14ac:dyDescent="0.35">
      <c r="AN4075" s="6"/>
      <c r="AO4075" s="25" t="s">
        <v>24</v>
      </c>
      <c r="AP4075" s="6"/>
      <c r="AQ4075" s="6"/>
      <c r="AR4075" s="6"/>
      <c r="AS4075" s="6"/>
      <c r="AT4075" s="6"/>
      <c r="AU4075" s="6"/>
    </row>
    <row r="4076" spans="40:59" s="3" customFormat="1" ht="72" x14ac:dyDescent="0.35">
      <c r="AN4076" s="6"/>
      <c r="AO4076" s="25" t="s">
        <v>25</v>
      </c>
      <c r="AP4076" s="6"/>
      <c r="AQ4076" s="6"/>
      <c r="AR4076" s="6"/>
      <c r="AS4076" s="6"/>
      <c r="AT4076" s="6"/>
      <c r="AU4076" s="6"/>
    </row>
    <row r="4077" spans="40:59" s="3" customFormat="1" ht="96" x14ac:dyDescent="0.35">
      <c r="AN4077" s="6"/>
      <c r="AO4077" s="25" t="s">
        <v>26</v>
      </c>
      <c r="AP4077" s="6"/>
      <c r="AQ4077" s="6"/>
      <c r="AR4077" s="6"/>
      <c r="AS4077" s="6"/>
      <c r="AT4077" s="6"/>
      <c r="AU4077" s="6"/>
    </row>
    <row r="4078" spans="40:59" s="3" customFormat="1" ht="84" x14ac:dyDescent="0.35">
      <c r="AN4078" s="6"/>
      <c r="AO4078" s="25" t="s">
        <v>27</v>
      </c>
      <c r="AP4078" s="6"/>
      <c r="AQ4078" s="6"/>
      <c r="AR4078" s="6"/>
      <c r="AS4078" s="6"/>
      <c r="AT4078" s="6"/>
      <c r="AU4078" s="6"/>
    </row>
    <row r="4079" spans="40:59" s="3" customFormat="1" ht="48" x14ac:dyDescent="0.35">
      <c r="AN4079" s="6"/>
      <c r="AO4079" s="25" t="s">
        <v>28</v>
      </c>
      <c r="AP4079" s="6"/>
      <c r="AQ4079" s="6"/>
      <c r="AR4079" s="6"/>
      <c r="AS4079" s="6"/>
      <c r="AT4079" s="6"/>
      <c r="AU4079" s="6"/>
    </row>
    <row r="4080" spans="40:59" s="3" customFormat="1" ht="60" x14ac:dyDescent="0.35">
      <c r="AN4080" s="6"/>
      <c r="AO4080" s="25" t="s">
        <v>29</v>
      </c>
      <c r="AP4080" s="6"/>
      <c r="AQ4080" s="6"/>
      <c r="AR4080" s="6"/>
      <c r="AS4080" s="6"/>
      <c r="AT4080" s="6"/>
      <c r="AU4080" s="6"/>
    </row>
    <row r="4081" spans="39:82" s="3" customFormat="1" ht="36" x14ac:dyDescent="0.35">
      <c r="AN4081" s="6"/>
      <c r="AO4081" s="25" t="s">
        <v>30</v>
      </c>
      <c r="AP4081" s="6"/>
      <c r="AQ4081" s="6"/>
      <c r="AR4081" s="6"/>
      <c r="AS4081" s="6"/>
      <c r="AT4081" s="6"/>
      <c r="AU4081" s="6"/>
    </row>
    <row r="4082" spans="39:82" s="3" customFormat="1" ht="72" x14ac:dyDescent="0.35">
      <c r="AN4082" s="6"/>
      <c r="AO4082" s="25" t="s">
        <v>31</v>
      </c>
      <c r="AP4082" s="6"/>
      <c r="AQ4082" s="6"/>
      <c r="AR4082" s="6"/>
      <c r="AS4082" s="6"/>
      <c r="AT4082" s="6"/>
      <c r="AU4082" s="6"/>
    </row>
    <row r="4083" spans="39:82" s="3" customFormat="1" ht="72" x14ac:dyDescent="0.35">
      <c r="AN4083" s="6"/>
      <c r="AO4083" s="25" t="s">
        <v>32</v>
      </c>
      <c r="AP4083" s="6"/>
      <c r="AQ4083" s="6"/>
      <c r="AR4083" s="6"/>
      <c r="AS4083" s="6"/>
      <c r="AT4083" s="6"/>
      <c r="AU4083" s="6"/>
    </row>
    <row r="4084" spans="39:82" s="3" customFormat="1" x14ac:dyDescent="0.35"/>
    <row r="4085" spans="39:82" s="3" customFormat="1" x14ac:dyDescent="0.35"/>
    <row r="4086" spans="39:82" s="3" customFormat="1" x14ac:dyDescent="0.35"/>
    <row r="4087" spans="39:82" x14ac:dyDescent="0.35">
      <c r="AM4087" s="2"/>
      <c r="AN4087" s="2"/>
      <c r="AO4087" s="2"/>
      <c r="AP4087" s="2"/>
      <c r="AQ4087" s="2"/>
      <c r="AR4087" s="2"/>
      <c r="AS4087" s="2"/>
      <c r="AT4087" s="2"/>
      <c r="AU4087" s="2"/>
      <c r="AV4087" s="2"/>
      <c r="AW4087" s="2"/>
      <c r="AX4087" s="2"/>
      <c r="AY4087" s="2"/>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row>
    <row r="4088" spans="39:82" x14ac:dyDescent="0.35">
      <c r="AM4088" s="2"/>
      <c r="AN4088" s="2"/>
      <c r="AO4088" s="2"/>
      <c r="AP4088" s="2"/>
      <c r="AQ4088" s="2"/>
      <c r="AR4088" s="2"/>
      <c r="AS4088" s="2"/>
      <c r="AT4088" s="2"/>
      <c r="AU4088" s="2"/>
      <c r="AV4088" s="2"/>
      <c r="AW4088" s="2"/>
      <c r="AX4088" s="2"/>
      <c r="AY4088" s="2"/>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row>
    <row r="4089" spans="39:82" x14ac:dyDescent="0.35">
      <c r="AM4089" s="2"/>
      <c r="AN4089" s="2"/>
      <c r="AO4089" s="2"/>
      <c r="AP4089" s="2"/>
      <c r="AQ4089" s="2"/>
      <c r="AR4089" s="2"/>
      <c r="AS4089" s="2"/>
      <c r="AT4089" s="2"/>
      <c r="AU4089" s="2"/>
      <c r="AV4089" s="2"/>
      <c r="AW4089" s="2"/>
      <c r="AX4089" s="2"/>
      <c r="AY4089" s="2"/>
      <c r="AZ4089" s="2"/>
      <c r="BA4089" s="2"/>
      <c r="BB4089" s="2"/>
      <c r="BC4089" s="2"/>
      <c r="BD4089" s="2"/>
      <c r="BE4089" s="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row>
    <row r="4090" spans="39:82" x14ac:dyDescent="0.35">
      <c r="AM4090" s="2"/>
      <c r="AN4090" s="2"/>
      <c r="AO4090" s="2"/>
      <c r="AP4090" s="2"/>
      <c r="AQ4090" s="2"/>
      <c r="AR4090" s="2"/>
      <c r="AS4090" s="2"/>
      <c r="AT4090" s="2"/>
      <c r="AU4090" s="2"/>
      <c r="AV4090" s="2"/>
      <c r="AW4090" s="2"/>
      <c r="AX4090" s="2"/>
      <c r="AY4090" s="2"/>
      <c r="AZ4090" s="2"/>
      <c r="BA4090" s="2"/>
      <c r="BB4090" s="2"/>
      <c r="BC4090" s="2"/>
      <c r="BD4090" s="2"/>
      <c r="BE4090" s="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1"/>
      <c r="CD4090" s="1"/>
    </row>
    <row r="4091" spans="39:82" x14ac:dyDescent="0.35">
      <c r="AM4091" s="2"/>
      <c r="AN4091" s="2"/>
      <c r="AO4091" s="2"/>
      <c r="AP4091" s="2"/>
      <c r="AQ4091" s="2"/>
      <c r="AR4091" s="2"/>
      <c r="AS4091" s="2"/>
      <c r="AT4091" s="2"/>
      <c r="AU4091" s="2"/>
      <c r="AV4091" s="2"/>
      <c r="AW4091" s="2"/>
      <c r="AX4091" s="2"/>
      <c r="AY4091" s="2"/>
      <c r="AZ4091" s="2"/>
      <c r="BA4091" s="2"/>
      <c r="BB4091" s="2"/>
      <c r="BC4091" s="2"/>
      <c r="BD4091" s="2"/>
      <c r="BE4091" s="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1"/>
      <c r="CD4091" s="1"/>
    </row>
    <row r="4092" spans="39:82" x14ac:dyDescent="0.35">
      <c r="AM4092" s="2"/>
      <c r="AN4092" s="2"/>
      <c r="AO4092" s="2"/>
      <c r="AP4092" s="2"/>
      <c r="AQ4092" s="2"/>
      <c r="AR4092" s="2"/>
      <c r="AS4092" s="2"/>
      <c r="AT4092" s="2"/>
      <c r="AU4092" s="2"/>
      <c r="AV4092" s="2"/>
      <c r="AW4092" s="2"/>
      <c r="AX4092" s="2"/>
      <c r="AY4092" s="2"/>
      <c r="AZ4092" s="2"/>
      <c r="BA4092" s="2"/>
      <c r="BB4092" s="2"/>
      <c r="BC4092" s="2"/>
      <c r="BD4092" s="2"/>
      <c r="BE4092" s="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1"/>
      <c r="CD4092" s="1"/>
    </row>
    <row r="4093" spans="39:82" x14ac:dyDescent="0.35">
      <c r="AM4093" s="2"/>
      <c r="AN4093" s="2"/>
      <c r="AO4093" s="2"/>
      <c r="AP4093" s="2"/>
      <c r="AQ4093" s="2"/>
      <c r="AR4093" s="2"/>
      <c r="AS4093" s="2"/>
      <c r="AT4093" s="2"/>
      <c r="AU4093" s="2"/>
      <c r="AV4093" s="2"/>
      <c r="AW4093" s="2"/>
      <c r="AX4093" s="2"/>
      <c r="AY4093" s="2"/>
      <c r="AZ4093" s="2"/>
      <c r="BA4093" s="2"/>
      <c r="BB4093" s="2"/>
      <c r="BC4093" s="2"/>
      <c r="BD4093" s="2"/>
      <c r="BE4093" s="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1"/>
      <c r="CD4093" s="1"/>
    </row>
    <row r="4094" spans="39:82" x14ac:dyDescent="0.35">
      <c r="AM4094" s="2"/>
      <c r="AN4094" s="2"/>
      <c r="AO4094" s="2"/>
      <c r="AP4094" s="2"/>
      <c r="AQ4094" s="2"/>
      <c r="AR4094" s="2"/>
      <c r="AS4094" s="2"/>
      <c r="AT4094" s="2"/>
      <c r="AU4094" s="2"/>
      <c r="AV4094" s="2"/>
      <c r="AW4094" s="2"/>
      <c r="AX4094" s="2"/>
      <c r="AY4094" s="2"/>
      <c r="AZ4094" s="2"/>
      <c r="BA4094" s="2"/>
      <c r="BB4094" s="2"/>
      <c r="BC4094" s="2"/>
      <c r="BD4094" s="2"/>
      <c r="BE4094" s="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1"/>
      <c r="CD4094" s="1"/>
    </row>
    <row r="4095" spans="39:82" x14ac:dyDescent="0.35">
      <c r="AM4095" s="2"/>
      <c r="AN4095" s="2"/>
      <c r="AO4095" s="2"/>
      <c r="AP4095" s="2"/>
      <c r="AQ4095" s="2"/>
      <c r="AR4095" s="2"/>
      <c r="AS4095" s="2"/>
      <c r="AT4095" s="2"/>
      <c r="AU4095" s="2"/>
      <c r="AV4095" s="2"/>
      <c r="AW4095" s="2"/>
      <c r="AX4095" s="2"/>
      <c r="AY4095" s="2"/>
      <c r="AZ4095" s="2"/>
      <c r="BA4095" s="2"/>
      <c r="BB4095" s="2"/>
      <c r="BC4095" s="2"/>
      <c r="BD4095" s="2"/>
      <c r="BE4095" s="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1"/>
      <c r="CD4095" s="1"/>
    </row>
    <row r="4096" spans="39:82" x14ac:dyDescent="0.35">
      <c r="AM4096" s="2"/>
      <c r="AN4096" s="2"/>
      <c r="AO4096" s="2"/>
      <c r="AP4096" s="2"/>
      <c r="AQ4096" s="2"/>
      <c r="AR4096" s="2"/>
      <c r="AS4096" s="2"/>
      <c r="AT4096" s="2"/>
      <c r="AU4096" s="2"/>
      <c r="AV4096" s="2"/>
      <c r="AW4096" s="2"/>
      <c r="AX4096" s="2"/>
      <c r="AY4096" s="2"/>
      <c r="AZ4096" s="2"/>
      <c r="BA4096" s="2"/>
      <c r="BB4096" s="2"/>
      <c r="BC4096" s="2"/>
      <c r="BD4096" s="2"/>
      <c r="BE4096" s="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1"/>
      <c r="CD4096" s="1"/>
    </row>
    <row r="4097" spans="39:82" x14ac:dyDescent="0.35">
      <c r="AM4097" s="2"/>
      <c r="AN4097" s="2"/>
      <c r="AO4097" s="2"/>
      <c r="AP4097" s="2"/>
      <c r="AQ4097" s="2"/>
      <c r="AR4097" s="2"/>
      <c r="AS4097" s="2"/>
      <c r="AT4097" s="2"/>
      <c r="AU4097" s="2"/>
      <c r="AV4097" s="2"/>
      <c r="AW4097" s="2"/>
      <c r="AX4097" s="2"/>
      <c r="AY4097" s="2"/>
      <c r="AZ4097" s="2"/>
      <c r="BA4097" s="2"/>
      <c r="BB4097" s="2"/>
      <c r="BC4097" s="2"/>
      <c r="BD4097" s="2"/>
      <c r="BE4097" s="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1"/>
      <c r="CD4097" s="1"/>
    </row>
    <row r="4098" spans="39:82" x14ac:dyDescent="0.35">
      <c r="AM4098" s="2"/>
      <c r="AN4098" s="2"/>
      <c r="AO4098" s="2"/>
      <c r="AP4098" s="2"/>
      <c r="AQ4098" s="2"/>
      <c r="AR4098" s="2"/>
      <c r="AS4098" s="2"/>
      <c r="AT4098" s="2"/>
      <c r="AU4098" s="2"/>
      <c r="AV4098" s="2"/>
      <c r="AW4098" s="2"/>
      <c r="AX4098" s="2"/>
      <c r="AY4098" s="2"/>
      <c r="AZ4098" s="2"/>
      <c r="BA4098" s="2"/>
      <c r="BB4098" s="2"/>
      <c r="BC4098" s="2"/>
      <c r="BD4098" s="2"/>
      <c r="BE4098" s="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1"/>
      <c r="CD4098" s="1"/>
    </row>
    <row r="4099" spans="39:82" x14ac:dyDescent="0.35">
      <c r="AM4099" s="2"/>
      <c r="AN4099" s="2"/>
      <c r="AO4099" s="2"/>
      <c r="AP4099" s="2"/>
      <c r="AQ4099" s="2"/>
      <c r="AR4099" s="2"/>
      <c r="AS4099" s="2"/>
      <c r="AT4099" s="2"/>
      <c r="AU4099" s="2"/>
      <c r="AV4099" s="2"/>
      <c r="AW4099" s="2"/>
      <c r="AX4099" s="2"/>
      <c r="AY4099" s="2"/>
      <c r="AZ4099" s="2"/>
      <c r="BA4099" s="2"/>
      <c r="BB4099" s="2"/>
      <c r="BC4099" s="2"/>
      <c r="BD4099" s="2"/>
      <c r="BE4099" s="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1"/>
      <c r="CD4099" s="1"/>
    </row>
    <row r="4100" spans="39:82" x14ac:dyDescent="0.35">
      <c r="AM4100" s="2"/>
      <c r="AN4100" s="2"/>
      <c r="AO4100" s="2"/>
      <c r="AP4100" s="2"/>
      <c r="AQ4100" s="2"/>
      <c r="AR4100" s="2"/>
      <c r="AS4100" s="2"/>
      <c r="AT4100" s="2"/>
      <c r="AU4100" s="2"/>
      <c r="AV4100" s="2"/>
      <c r="AW4100" s="2"/>
      <c r="AX4100" s="2"/>
      <c r="AY4100" s="2"/>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1"/>
      <c r="CD4100" s="1"/>
    </row>
    <row r="4101" spans="39:82" x14ac:dyDescent="0.35">
      <c r="AM4101" s="2"/>
      <c r="AN4101" s="2"/>
      <c r="AO4101" s="2"/>
      <c r="AP4101" s="2"/>
      <c r="AQ4101" s="2"/>
      <c r="AR4101" s="2"/>
      <c r="AS4101" s="2"/>
      <c r="AT4101" s="2"/>
      <c r="AU4101" s="2"/>
      <c r="AV4101" s="2"/>
      <c r="AW4101" s="2"/>
      <c r="AX4101" s="2"/>
      <c r="AY4101" s="2"/>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1"/>
      <c r="CD4101" s="1"/>
    </row>
    <row r="4102" spans="39:82" x14ac:dyDescent="0.35">
      <c r="AM4102" s="2"/>
      <c r="AN4102" s="2"/>
      <c r="AO4102" s="2"/>
      <c r="AP4102" s="2"/>
      <c r="AQ4102" s="2"/>
      <c r="AR4102" s="2"/>
      <c r="AS4102" s="2"/>
      <c r="AT4102" s="2"/>
      <c r="AU4102" s="2"/>
      <c r="AV4102" s="2"/>
      <c r="AW4102" s="2"/>
      <c r="AX4102" s="2"/>
      <c r="AY4102" s="2"/>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1"/>
      <c r="CD4102" s="1"/>
    </row>
    <row r="4103" spans="39:82" x14ac:dyDescent="0.35">
      <c r="AM4103" s="2"/>
      <c r="AN4103" s="2"/>
      <c r="AO4103" s="2"/>
      <c r="AP4103" s="2"/>
      <c r="AQ4103" s="2"/>
      <c r="AR4103" s="2"/>
      <c r="AS4103" s="2"/>
      <c r="AT4103" s="2"/>
      <c r="AU4103" s="2"/>
      <c r="AV4103" s="2"/>
      <c r="AW4103" s="2"/>
      <c r="AX4103" s="2"/>
      <c r="AY4103" s="2"/>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1"/>
      <c r="CD4103" s="1"/>
    </row>
    <row r="4104" spans="39:82" x14ac:dyDescent="0.35">
      <c r="AM4104" s="2"/>
      <c r="AN4104" s="2"/>
      <c r="AO4104" s="2"/>
      <c r="AP4104" s="2"/>
      <c r="AQ4104" s="2"/>
      <c r="AR4104" s="2"/>
      <c r="AS4104" s="2"/>
      <c r="AT4104" s="2"/>
      <c r="AU4104" s="2"/>
      <c r="AV4104" s="2"/>
      <c r="AW4104" s="2"/>
      <c r="AX4104" s="2"/>
      <c r="AY4104" s="2"/>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1"/>
      <c r="CD4104" s="1"/>
    </row>
    <row r="4105" spans="39:82" x14ac:dyDescent="0.35">
      <c r="AM4105" s="2"/>
      <c r="AN4105" s="2"/>
      <c r="AO4105" s="2"/>
      <c r="AP4105" s="2"/>
      <c r="AQ4105" s="2"/>
      <c r="AR4105" s="2"/>
      <c r="AS4105" s="2"/>
      <c r="AT4105" s="2"/>
      <c r="AU4105" s="2"/>
      <c r="AV4105" s="2"/>
      <c r="AW4105" s="2"/>
      <c r="AX4105" s="2"/>
      <c r="AY4105" s="2"/>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1"/>
      <c r="CD4105" s="1"/>
    </row>
    <row r="4106" spans="39:82" x14ac:dyDescent="0.35">
      <c r="AM4106" s="2"/>
      <c r="AN4106" s="2"/>
      <c r="AO4106" s="2"/>
      <c r="AP4106" s="2"/>
      <c r="AQ4106" s="2"/>
      <c r="AR4106" s="2"/>
      <c r="AS4106" s="2"/>
      <c r="AT4106" s="2"/>
      <c r="AU4106" s="2"/>
      <c r="AV4106" s="2"/>
      <c r="AW4106" s="2"/>
      <c r="AX4106" s="2"/>
      <c r="AY4106" s="2"/>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1"/>
      <c r="CD4106" s="1"/>
    </row>
    <row r="4107" spans="39:82" x14ac:dyDescent="0.35">
      <c r="AM4107" s="2"/>
      <c r="AN4107" s="2"/>
      <c r="AO4107" s="2"/>
      <c r="AP4107" s="2"/>
      <c r="AQ4107" s="2"/>
      <c r="AR4107" s="2"/>
      <c r="AS4107" s="2"/>
      <c r="AT4107" s="2"/>
      <c r="AU4107" s="2"/>
      <c r="AV4107" s="2"/>
      <c r="AW4107" s="2"/>
      <c r="AX4107" s="2"/>
      <c r="AY4107" s="2"/>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1"/>
      <c r="CD4107" s="1"/>
    </row>
    <row r="4108" spans="39:82" x14ac:dyDescent="0.35">
      <c r="AM4108" s="2"/>
      <c r="AN4108" s="2"/>
      <c r="AO4108" s="2"/>
      <c r="AP4108" s="2"/>
      <c r="AQ4108" s="2"/>
      <c r="AR4108" s="2"/>
      <c r="AS4108" s="2"/>
      <c r="AT4108" s="2"/>
      <c r="AU4108" s="2"/>
      <c r="AV4108" s="2"/>
      <c r="AW4108" s="2"/>
      <c r="AX4108" s="2"/>
      <c r="AY4108" s="2"/>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1"/>
      <c r="CD4108" s="1"/>
    </row>
    <row r="4109" spans="39:82" x14ac:dyDescent="0.35">
      <c r="AM4109" s="2"/>
      <c r="AN4109" s="2"/>
      <c r="AO4109" s="2"/>
      <c r="AP4109" s="2"/>
      <c r="AQ4109" s="2"/>
      <c r="AR4109" s="2"/>
      <c r="AS4109" s="2"/>
      <c r="AT4109" s="2"/>
      <c r="AU4109" s="2"/>
      <c r="AV4109" s="2"/>
      <c r="AW4109" s="2"/>
      <c r="AX4109" s="2"/>
      <c r="AY4109" s="2"/>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1"/>
      <c r="CD4109" s="1"/>
    </row>
    <row r="4110" spans="39:82" x14ac:dyDescent="0.35">
      <c r="AM4110" s="2"/>
      <c r="AN4110" s="2"/>
      <c r="AO4110" s="2"/>
      <c r="AP4110" s="2"/>
      <c r="AQ4110" s="2"/>
      <c r="AR4110" s="2"/>
      <c r="AS4110" s="2"/>
      <c r="AT4110" s="2"/>
      <c r="AU4110" s="2"/>
      <c r="AV4110" s="2"/>
      <c r="AW4110" s="2"/>
      <c r="AX4110" s="2"/>
      <c r="AY4110" s="2"/>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1"/>
      <c r="CD4110" s="1"/>
    </row>
    <row r="4111" spans="39:82" x14ac:dyDescent="0.35">
      <c r="AM4111" s="2"/>
      <c r="AN4111" s="2"/>
      <c r="AO4111" s="2"/>
      <c r="AP4111" s="2"/>
      <c r="AQ4111" s="2"/>
      <c r="AR4111" s="2"/>
      <c r="AS4111" s="2"/>
      <c r="AT4111" s="2"/>
      <c r="AU4111" s="2"/>
      <c r="AV4111" s="2"/>
      <c r="AW4111" s="2"/>
      <c r="AX4111" s="2"/>
      <c r="AY4111" s="2"/>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1"/>
      <c r="CD4111" s="1"/>
    </row>
    <row r="4112" spans="39:82" x14ac:dyDescent="0.35">
      <c r="AM4112" s="2"/>
      <c r="AN4112" s="2"/>
      <c r="AO4112" s="2"/>
      <c r="AP4112" s="2"/>
      <c r="AQ4112" s="2"/>
      <c r="AR4112" s="2"/>
      <c r="AS4112" s="2"/>
      <c r="AT4112" s="2"/>
      <c r="AU4112" s="2"/>
      <c r="AV4112" s="2"/>
      <c r="AW4112" s="2"/>
      <c r="AX4112" s="2"/>
      <c r="AY4112" s="2"/>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1"/>
      <c r="CD4112" s="1"/>
    </row>
    <row r="4113" spans="39:82" x14ac:dyDescent="0.35">
      <c r="AM4113" s="2"/>
      <c r="AN4113" s="2"/>
      <c r="AO4113" s="2"/>
      <c r="AP4113" s="2"/>
      <c r="AQ4113" s="2"/>
      <c r="AR4113" s="2"/>
      <c r="AS4113" s="2"/>
      <c r="AT4113" s="2"/>
      <c r="AU4113" s="2"/>
      <c r="AV4113" s="2"/>
      <c r="AW4113" s="2"/>
      <c r="AX4113" s="2"/>
      <c r="AY4113" s="2"/>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1"/>
      <c r="CD4113" s="1"/>
    </row>
    <row r="4114" spans="39:82" x14ac:dyDescent="0.35">
      <c r="AM4114" s="2"/>
      <c r="AN4114" s="2"/>
      <c r="AO4114" s="2"/>
      <c r="AP4114" s="2"/>
      <c r="AQ4114" s="2"/>
      <c r="AR4114" s="2"/>
      <c r="AS4114" s="2"/>
      <c r="AT4114" s="2"/>
      <c r="AU4114" s="2"/>
      <c r="AV4114" s="2"/>
      <c r="AW4114" s="2"/>
      <c r="AX4114" s="2"/>
      <c r="AY4114" s="2"/>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1"/>
      <c r="CD4114" s="1"/>
    </row>
    <row r="4115" spans="39:82" x14ac:dyDescent="0.35">
      <c r="AM4115" s="2"/>
      <c r="AN4115" s="2"/>
      <c r="AO4115" s="2"/>
      <c r="AP4115" s="2"/>
      <c r="AQ4115" s="2"/>
      <c r="AR4115" s="2"/>
      <c r="AS4115" s="2"/>
      <c r="AT4115" s="2"/>
      <c r="AU4115" s="2"/>
      <c r="AV4115" s="2"/>
      <c r="AW4115" s="2"/>
      <c r="AX4115" s="2"/>
      <c r="AY4115" s="2"/>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1"/>
      <c r="CD4115" s="1"/>
    </row>
    <row r="4116" spans="39:82" x14ac:dyDescent="0.35">
      <c r="AM4116" s="2"/>
      <c r="AN4116" s="2"/>
      <c r="AO4116" s="2"/>
      <c r="AP4116" s="2"/>
      <c r="AQ4116" s="2"/>
      <c r="AR4116" s="2"/>
      <c r="AS4116" s="2"/>
      <c r="AT4116" s="2"/>
      <c r="AU4116" s="2"/>
      <c r="AV4116" s="2"/>
      <c r="AW4116" s="2"/>
      <c r="AX4116" s="2"/>
      <c r="AY4116" s="2"/>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1"/>
      <c r="CD4116" s="1"/>
    </row>
    <row r="4117" spans="39:82" x14ac:dyDescent="0.35">
      <c r="AM4117" s="2"/>
      <c r="AN4117" s="2"/>
      <c r="AO4117" s="2"/>
      <c r="AP4117" s="2"/>
      <c r="AQ4117" s="2"/>
      <c r="AR4117" s="2"/>
      <c r="AS4117" s="2"/>
      <c r="AT4117" s="2"/>
      <c r="AU4117" s="2"/>
      <c r="AV4117" s="2"/>
      <c r="AW4117" s="2"/>
      <c r="AX4117" s="2"/>
      <c r="AY4117" s="2"/>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1"/>
      <c r="CD4117" s="1"/>
    </row>
    <row r="4118" spans="39:82" x14ac:dyDescent="0.35">
      <c r="AM4118" s="2"/>
      <c r="AN4118" s="2"/>
      <c r="AO4118" s="2"/>
      <c r="AP4118" s="2"/>
      <c r="AQ4118" s="2"/>
      <c r="AR4118" s="2"/>
      <c r="AS4118" s="2"/>
      <c r="AT4118" s="2"/>
      <c r="AU4118" s="2"/>
      <c r="AV4118" s="2"/>
      <c r="AW4118" s="2"/>
      <c r="AX4118" s="2"/>
      <c r="AY4118" s="2"/>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1"/>
      <c r="CD4118" s="1"/>
    </row>
    <row r="4119" spans="39:82" x14ac:dyDescent="0.35">
      <c r="AM4119" s="2"/>
      <c r="AN4119" s="2"/>
      <c r="AO4119" s="2"/>
      <c r="AP4119" s="2"/>
      <c r="AQ4119" s="2"/>
      <c r="AR4119" s="2"/>
      <c r="AS4119" s="2"/>
      <c r="AT4119" s="2"/>
      <c r="AU4119" s="2"/>
      <c r="AV4119" s="2"/>
      <c r="AW4119" s="2"/>
      <c r="AX4119" s="2"/>
      <c r="AY4119" s="2"/>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1"/>
      <c r="CD4119" s="1"/>
    </row>
    <row r="4120" spans="39:82" x14ac:dyDescent="0.35">
      <c r="AM4120" s="2"/>
      <c r="AN4120" s="2"/>
      <c r="AO4120" s="2"/>
      <c r="AP4120" s="2"/>
      <c r="AQ4120" s="2"/>
      <c r="AR4120" s="2"/>
      <c r="AS4120" s="2"/>
      <c r="AT4120" s="2"/>
      <c r="AU4120" s="2"/>
      <c r="AV4120" s="2"/>
      <c r="AW4120" s="2"/>
      <c r="AX4120" s="2"/>
      <c r="AY4120" s="2"/>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1"/>
      <c r="CD4120" s="1"/>
    </row>
    <row r="4121" spans="39:82" x14ac:dyDescent="0.35">
      <c r="AM4121" s="2"/>
      <c r="AN4121" s="2"/>
      <c r="AO4121" s="2"/>
      <c r="AP4121" s="2"/>
      <c r="AQ4121" s="2"/>
      <c r="AR4121" s="2"/>
      <c r="AS4121" s="2"/>
      <c r="AT4121" s="2"/>
      <c r="AU4121" s="2"/>
      <c r="AV4121" s="2"/>
      <c r="AW4121" s="2"/>
      <c r="AX4121" s="2"/>
      <c r="AY4121" s="2"/>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1"/>
      <c r="CD4121" s="1"/>
    </row>
    <row r="4122" spans="39:82" x14ac:dyDescent="0.35">
      <c r="AM4122" s="2"/>
      <c r="AN4122" s="2"/>
      <c r="AO4122" s="2"/>
      <c r="AP4122" s="2"/>
      <c r="AQ4122" s="2"/>
      <c r="AR4122" s="2"/>
      <c r="AS4122" s="2"/>
      <c r="AT4122" s="2"/>
      <c r="AU4122" s="2"/>
      <c r="AV4122" s="2"/>
      <c r="AW4122" s="2"/>
      <c r="AX4122" s="2"/>
      <c r="AY4122" s="2"/>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1"/>
      <c r="CD4122" s="1"/>
    </row>
    <row r="4123" spans="39:82" x14ac:dyDescent="0.35">
      <c r="AM4123" s="2"/>
      <c r="AN4123" s="2"/>
      <c r="AO4123" s="2"/>
      <c r="AP4123" s="2"/>
      <c r="AQ4123" s="2"/>
      <c r="AR4123" s="2"/>
      <c r="AS4123" s="2"/>
      <c r="AT4123" s="2"/>
      <c r="AU4123" s="2"/>
      <c r="AV4123" s="2"/>
      <c r="AW4123" s="2"/>
      <c r="AX4123" s="2"/>
      <c r="AY4123" s="2"/>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1"/>
      <c r="CD4123" s="1"/>
    </row>
    <row r="4124" spans="39:82" x14ac:dyDescent="0.35">
      <c r="AM4124" s="2"/>
      <c r="AN4124" s="2"/>
      <c r="AO4124" s="2"/>
      <c r="AP4124" s="2"/>
      <c r="AQ4124" s="2"/>
      <c r="AR4124" s="2"/>
      <c r="AS4124" s="2"/>
      <c r="AT4124" s="2"/>
      <c r="AU4124" s="2"/>
      <c r="AV4124" s="2"/>
      <c r="AW4124" s="2"/>
      <c r="AX4124" s="2"/>
      <c r="AY4124" s="2"/>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1"/>
      <c r="CD4124" s="1"/>
    </row>
    <row r="4125" spans="39:82" x14ac:dyDescent="0.35">
      <c r="BY4125" s="1"/>
      <c r="BZ4125" s="1"/>
      <c r="CA4125" s="1"/>
      <c r="CB4125" s="1"/>
      <c r="CC4125" s="1"/>
      <c r="CD4125" s="1"/>
    </row>
    <row r="4126" spans="39:82" x14ac:dyDescent="0.35">
      <c r="BY4126" s="1"/>
      <c r="BZ4126" s="1"/>
      <c r="CA4126" s="1"/>
      <c r="CB4126" s="1"/>
      <c r="CC4126" s="1"/>
      <c r="CD4126" s="1"/>
    </row>
    <row r="4127" spans="39:82" x14ac:dyDescent="0.35">
      <c r="BY4127" s="1"/>
      <c r="BZ4127" s="1"/>
      <c r="CA4127" s="1"/>
      <c r="CB4127" s="1"/>
      <c r="CC4127" s="1"/>
      <c r="CD4127" s="1"/>
    </row>
    <row r="4128" spans="39:82" x14ac:dyDescent="0.35">
      <c r="BY4128" s="1"/>
      <c r="BZ4128" s="1"/>
      <c r="CA4128" s="1"/>
      <c r="CB4128" s="1"/>
      <c r="CC4128" s="1"/>
      <c r="CD4128" s="1"/>
    </row>
    <row r="4129" spans="77:82" x14ac:dyDescent="0.35">
      <c r="BY4129" s="1"/>
      <c r="BZ4129" s="1"/>
      <c r="CA4129" s="1"/>
      <c r="CB4129" s="1"/>
      <c r="CC4129" s="1"/>
      <c r="CD4129" s="1"/>
    </row>
    <row r="4130" spans="77:82" x14ac:dyDescent="0.35">
      <c r="BY4130" s="1"/>
      <c r="BZ4130" s="1"/>
      <c r="CA4130" s="1"/>
      <c r="CB4130" s="1"/>
      <c r="CC4130" s="1"/>
      <c r="CD4130" s="1"/>
    </row>
    <row r="4131" spans="77:82" x14ac:dyDescent="0.35">
      <c r="BY4131" s="1"/>
      <c r="BZ4131" s="1"/>
      <c r="CA4131" s="1"/>
      <c r="CB4131" s="1"/>
      <c r="CC4131" s="1"/>
      <c r="CD4131" s="1"/>
    </row>
    <row r="4132" spans="77:82" x14ac:dyDescent="0.35">
      <c r="BY4132" s="1"/>
      <c r="BZ4132" s="1"/>
      <c r="CA4132" s="1"/>
      <c r="CB4132" s="1"/>
      <c r="CC4132" s="1"/>
      <c r="CD4132" s="1"/>
    </row>
    <row r="4133" spans="77:82" x14ac:dyDescent="0.35">
      <c r="BY4133" s="1"/>
      <c r="BZ4133" s="1"/>
      <c r="CA4133" s="1"/>
      <c r="CB4133" s="1"/>
      <c r="CC4133" s="1"/>
      <c r="CD4133" s="1"/>
    </row>
    <row r="4134" spans="77:82" x14ac:dyDescent="0.35">
      <c r="BY4134" s="1"/>
      <c r="BZ4134" s="1"/>
      <c r="CA4134" s="1"/>
      <c r="CB4134" s="1"/>
      <c r="CC4134" s="1"/>
      <c r="CD4134" s="1"/>
    </row>
    <row r="4135" spans="77:82" x14ac:dyDescent="0.35">
      <c r="BY4135" s="1"/>
      <c r="BZ4135" s="1"/>
      <c r="CA4135" s="1"/>
      <c r="CB4135" s="1"/>
      <c r="CC4135" s="1"/>
      <c r="CD4135" s="1"/>
    </row>
    <row r="4136" spans="77:82" x14ac:dyDescent="0.35">
      <c r="BY4136" s="1"/>
      <c r="BZ4136" s="1"/>
      <c r="CA4136" s="1"/>
      <c r="CB4136" s="1"/>
      <c r="CC4136" s="1"/>
      <c r="CD4136" s="1"/>
    </row>
    <row r="4137" spans="77:82" x14ac:dyDescent="0.35">
      <c r="BY4137" s="1"/>
      <c r="BZ4137" s="1"/>
      <c r="CA4137" s="1"/>
      <c r="CB4137" s="1"/>
      <c r="CC4137" s="1"/>
      <c r="CD4137" s="1"/>
    </row>
    <row r="4138" spans="77:82" x14ac:dyDescent="0.35">
      <c r="BY4138" s="1"/>
      <c r="BZ4138" s="1"/>
      <c r="CA4138" s="1"/>
      <c r="CB4138" s="1"/>
      <c r="CC4138" s="1"/>
      <c r="CD4138" s="1"/>
    </row>
    <row r="4139" spans="77:82" x14ac:dyDescent="0.35">
      <c r="BY4139" s="1"/>
      <c r="BZ4139" s="1"/>
      <c r="CA4139" s="1"/>
      <c r="CB4139" s="1"/>
      <c r="CC4139" s="1"/>
      <c r="CD4139" s="1"/>
    </row>
    <row r="4140" spans="77:82" x14ac:dyDescent="0.35">
      <c r="BY4140" s="1"/>
      <c r="BZ4140" s="1"/>
      <c r="CA4140" s="1"/>
      <c r="CB4140" s="1"/>
      <c r="CC4140" s="1"/>
      <c r="CD4140" s="1"/>
    </row>
  </sheetData>
  <dataConsolidate/>
  <mergeCells count="11">
    <mergeCell ref="J4:M4"/>
    <mergeCell ref="N4:Q4"/>
    <mergeCell ref="R4:S4"/>
    <mergeCell ref="A1:I2"/>
    <mergeCell ref="A3:I3"/>
    <mergeCell ref="A4:A5"/>
    <mergeCell ref="B4:B5"/>
    <mergeCell ref="C4:C5"/>
    <mergeCell ref="D4:D5"/>
    <mergeCell ref="E4:E5"/>
    <mergeCell ref="F4:I4"/>
  </mergeCells>
  <dataValidations count="1">
    <dataValidation type="list" allowBlank="1" showInputMessage="1" showErrorMessage="1" sqref="A212:A65229" xr:uid="{020F5AB4-E4D4-433B-A9E0-9937201A2458}">
      <formula1>REGIONALES</formula1>
    </dataValidation>
  </dataValidations>
  <printOptions horizontalCentered="1" verticalCentered="1"/>
  <pageMargins left="0.11079545454545454" right="0.11931818181818182" top="0.74803149606299213" bottom="0.74803149606299213" header="0.31496062992125984" footer="0.31496062992125984"/>
  <pageSetup scale="45" orientation="landscape" r:id="rId1"/>
  <headerFooter>
    <oddFooter>&amp;RDE- PL-002</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BC66FF3-8E56-479A-A3C0-13524FC7368A}">
          <x14:formula1>
            <xm:f>LD!$A$2:$A$5</xm:f>
          </x14:formula1>
          <xm:sqref>E6:E53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C16B7-94D1-4D7F-9F35-C7FE4D9C24C4}">
  <dimension ref="A1:CK4140"/>
  <sheetViews>
    <sheetView showGridLines="0" topLeftCell="A7" zoomScale="90" zoomScaleNormal="90" zoomScalePageLayoutView="40" workbookViewId="0">
      <selection activeCell="I60" sqref="I60"/>
    </sheetView>
  </sheetViews>
  <sheetFormatPr baseColWidth="10" defaultColWidth="2.1796875" defaultRowHeight="14.5" x14ac:dyDescent="0.35"/>
  <cols>
    <col min="1" max="1" width="8.1796875" customWidth="1"/>
    <col min="2" max="2" width="21.1796875" customWidth="1"/>
    <col min="3" max="3" width="24.1796875" customWidth="1"/>
    <col min="4" max="4" width="60.81640625" style="21" customWidth="1"/>
    <col min="5" max="6" width="14.81640625" customWidth="1"/>
    <col min="7" max="7" width="17.453125" customWidth="1"/>
    <col min="8" max="8" width="18.81640625" customWidth="1"/>
    <col min="9" max="9" width="16.1796875" customWidth="1"/>
    <col min="10" max="10" width="17.1796875" customWidth="1"/>
    <col min="11" max="11" width="20" customWidth="1"/>
    <col min="12" max="13" width="8.81640625" customWidth="1"/>
    <col min="49" max="49" width="23.1796875" customWidth="1"/>
  </cols>
  <sheetData>
    <row r="1" spans="1:11" ht="39.75" customHeight="1" x14ac:dyDescent="0.35">
      <c r="A1" s="121" t="s">
        <v>446</v>
      </c>
      <c r="B1" s="122"/>
      <c r="C1" s="122"/>
      <c r="D1" s="122"/>
      <c r="E1" s="122"/>
      <c r="F1" s="122"/>
      <c r="G1" s="122"/>
      <c r="H1" s="122"/>
      <c r="I1" s="122"/>
      <c r="J1" s="122"/>
      <c r="K1" s="122"/>
    </row>
    <row r="2" spans="1:11" ht="24" customHeight="1" x14ac:dyDescent="0.35">
      <c r="A2" s="123"/>
      <c r="B2" s="110"/>
      <c r="C2" s="110"/>
      <c r="D2" s="110"/>
      <c r="E2" s="110"/>
      <c r="F2" s="110"/>
      <c r="G2" s="110"/>
      <c r="H2" s="110"/>
      <c r="I2" s="110"/>
      <c r="J2" s="110"/>
      <c r="K2" s="110"/>
    </row>
    <row r="3" spans="1:11" ht="39.75" customHeight="1" thickBot="1" x14ac:dyDescent="0.4">
      <c r="A3" s="124" t="s">
        <v>447</v>
      </c>
      <c r="B3" s="125"/>
      <c r="C3" s="125"/>
      <c r="D3" s="125"/>
      <c r="E3" s="125"/>
      <c r="F3" s="125"/>
      <c r="G3" s="125"/>
      <c r="H3" s="125"/>
      <c r="I3" s="125"/>
      <c r="J3" s="125"/>
      <c r="K3" s="126"/>
    </row>
    <row r="4" spans="1:11" ht="39.75" customHeight="1" thickBot="1" x14ac:dyDescent="0.4">
      <c r="A4" s="127" t="s">
        <v>198</v>
      </c>
      <c r="B4" s="129" t="s">
        <v>439</v>
      </c>
      <c r="C4" s="127" t="s">
        <v>214</v>
      </c>
      <c r="D4" s="131"/>
      <c r="E4" s="133" t="s">
        <v>199</v>
      </c>
      <c r="F4" s="129" t="s">
        <v>200</v>
      </c>
      <c r="G4" s="133" t="s">
        <v>201</v>
      </c>
      <c r="H4" s="135" t="s">
        <v>490</v>
      </c>
      <c r="I4" s="136"/>
      <c r="J4" s="136"/>
      <c r="K4" s="137"/>
    </row>
    <row r="5" spans="1:11" ht="56.25" customHeight="1" thickBot="1" x14ac:dyDescent="0.4">
      <c r="A5" s="128"/>
      <c r="B5" s="130"/>
      <c r="C5" s="128"/>
      <c r="D5" s="132"/>
      <c r="E5" s="134"/>
      <c r="F5" s="130"/>
      <c r="G5" s="134"/>
      <c r="H5" s="88" t="s">
        <v>442</v>
      </c>
      <c r="I5" s="82" t="s">
        <v>443</v>
      </c>
      <c r="J5" s="88" t="s">
        <v>444</v>
      </c>
      <c r="K5" s="82" t="s">
        <v>445</v>
      </c>
    </row>
    <row r="6" spans="1:11" s="2" customFormat="1" ht="148.5" customHeight="1" x14ac:dyDescent="0.35">
      <c r="A6" s="73">
        <v>1</v>
      </c>
      <c r="B6" s="74" t="e" vm="1">
        <v>#VALUE!</v>
      </c>
      <c r="C6" s="75" t="s">
        <v>349</v>
      </c>
      <c r="D6" s="76" t="s">
        <v>365</v>
      </c>
      <c r="E6" s="77" t="s">
        <v>364</v>
      </c>
      <c r="F6" s="78">
        <v>1</v>
      </c>
      <c r="G6" s="79" t="s">
        <v>202</v>
      </c>
      <c r="H6" s="80"/>
      <c r="I6" s="81"/>
      <c r="J6" s="81"/>
      <c r="K6" s="81"/>
    </row>
    <row r="7" spans="1:11" s="2" customFormat="1" ht="289.5" customHeight="1" x14ac:dyDescent="0.35">
      <c r="A7" s="17">
        <v>2</v>
      </c>
      <c r="B7" s="49" t="e" vm="2">
        <v>#VALUE!</v>
      </c>
      <c r="C7" s="47" t="s">
        <v>350</v>
      </c>
      <c r="D7" s="55" t="s">
        <v>366</v>
      </c>
      <c r="E7" s="18" t="s">
        <v>364</v>
      </c>
      <c r="F7" s="50">
        <v>2</v>
      </c>
      <c r="G7" s="72" t="s">
        <v>202</v>
      </c>
      <c r="H7" s="57"/>
      <c r="I7" s="19"/>
      <c r="J7" s="19"/>
      <c r="K7" s="19"/>
    </row>
    <row r="8" spans="1:11" s="2" customFormat="1" ht="249" customHeight="1" x14ac:dyDescent="0.35">
      <c r="A8" s="73">
        <v>3</v>
      </c>
      <c r="B8" s="49" t="e" vm="3">
        <v>#VALUE!</v>
      </c>
      <c r="C8" s="47" t="s">
        <v>351</v>
      </c>
      <c r="D8" s="55" t="s">
        <v>367</v>
      </c>
      <c r="E8" s="18" t="s">
        <v>364</v>
      </c>
      <c r="F8" s="50">
        <v>1</v>
      </c>
      <c r="G8" s="72" t="s">
        <v>202</v>
      </c>
      <c r="H8" s="57"/>
      <c r="I8" s="19"/>
      <c r="J8" s="19"/>
      <c r="K8" s="19"/>
    </row>
    <row r="9" spans="1:11" s="2" customFormat="1" ht="198.75" customHeight="1" x14ac:dyDescent="0.35">
      <c r="A9" s="17">
        <v>4</v>
      </c>
      <c r="B9" s="49" t="e" vm="4">
        <v>#VALUE!</v>
      </c>
      <c r="C9" s="47" t="s">
        <v>352</v>
      </c>
      <c r="D9" s="55" t="s">
        <v>368</v>
      </c>
      <c r="E9" s="18" t="s">
        <v>364</v>
      </c>
      <c r="F9" s="50">
        <v>1</v>
      </c>
      <c r="G9" s="72" t="s">
        <v>202</v>
      </c>
      <c r="H9" s="57"/>
      <c r="I9" s="19"/>
      <c r="J9" s="19"/>
      <c r="K9" s="19"/>
    </row>
    <row r="10" spans="1:11" s="2" customFormat="1" ht="192" customHeight="1" x14ac:dyDescent="0.35">
      <c r="A10" s="73">
        <v>5</v>
      </c>
      <c r="B10" s="49" t="e" vm="5">
        <v>#VALUE!</v>
      </c>
      <c r="C10" s="47" t="s">
        <v>353</v>
      </c>
      <c r="D10" s="55" t="s">
        <v>369</v>
      </c>
      <c r="E10" s="18" t="s">
        <v>364</v>
      </c>
      <c r="F10" s="50">
        <v>1</v>
      </c>
      <c r="G10" s="72" t="s">
        <v>202</v>
      </c>
      <c r="H10" s="57"/>
      <c r="I10" s="19"/>
      <c r="J10" s="19"/>
      <c r="K10" s="19"/>
    </row>
    <row r="11" spans="1:11" s="2" customFormat="1" ht="100.5" customHeight="1" x14ac:dyDescent="0.35">
      <c r="A11" s="17">
        <v>6</v>
      </c>
      <c r="B11" s="49" t="e" vm="6">
        <v>#VALUE!</v>
      </c>
      <c r="C11" s="47" t="s">
        <v>354</v>
      </c>
      <c r="D11" s="62" t="s">
        <v>370</v>
      </c>
      <c r="E11" s="18" t="s">
        <v>364</v>
      </c>
      <c r="F11" s="51">
        <v>1</v>
      </c>
      <c r="G11" s="72" t="s">
        <v>202</v>
      </c>
      <c r="H11" s="57"/>
      <c r="I11" s="19"/>
      <c r="J11" s="19"/>
      <c r="K11" s="19"/>
    </row>
    <row r="12" spans="1:11" s="2" customFormat="1" ht="295.5" customHeight="1" x14ac:dyDescent="0.35">
      <c r="A12" s="73">
        <v>7</v>
      </c>
      <c r="B12" s="49" t="e" vm="7">
        <v>#VALUE!</v>
      </c>
      <c r="C12" s="47" t="s">
        <v>355</v>
      </c>
      <c r="D12" s="56" t="s">
        <v>435</v>
      </c>
      <c r="E12" s="18" t="s">
        <v>364</v>
      </c>
      <c r="F12" s="52">
        <v>1</v>
      </c>
      <c r="G12" s="72" t="s">
        <v>202</v>
      </c>
      <c r="H12" s="57"/>
      <c r="I12" s="19"/>
      <c r="J12" s="19"/>
      <c r="K12" s="19"/>
    </row>
    <row r="13" spans="1:11" s="2" customFormat="1" ht="233.25" customHeight="1" x14ac:dyDescent="0.35">
      <c r="A13" s="17">
        <v>8</v>
      </c>
      <c r="B13" s="49" t="e" vm="8">
        <v>#VALUE!</v>
      </c>
      <c r="C13" s="47" t="s">
        <v>356</v>
      </c>
      <c r="D13" s="56" t="s">
        <v>371</v>
      </c>
      <c r="E13" s="18" t="s">
        <v>364</v>
      </c>
      <c r="F13" s="52">
        <v>1</v>
      </c>
      <c r="G13" s="72" t="s">
        <v>202</v>
      </c>
      <c r="H13" s="57"/>
      <c r="I13" s="19"/>
      <c r="J13" s="19"/>
      <c r="K13" s="19"/>
    </row>
    <row r="14" spans="1:11" s="2" customFormat="1" ht="165.75" customHeight="1" x14ac:dyDescent="0.35">
      <c r="A14" s="73">
        <v>9</v>
      </c>
      <c r="B14" s="49" t="e" vm="9">
        <v>#VALUE!</v>
      </c>
      <c r="C14" s="47" t="s">
        <v>357</v>
      </c>
      <c r="D14" s="56" t="s">
        <v>372</v>
      </c>
      <c r="E14" s="18" t="s">
        <v>364</v>
      </c>
      <c r="F14" s="52">
        <v>1</v>
      </c>
      <c r="G14" s="72" t="s">
        <v>202</v>
      </c>
      <c r="H14" s="57"/>
      <c r="I14" s="19"/>
      <c r="J14" s="19"/>
      <c r="K14" s="19"/>
    </row>
    <row r="15" spans="1:11" s="2" customFormat="1" ht="198.75" customHeight="1" x14ac:dyDescent="0.35">
      <c r="A15" s="17">
        <v>10</v>
      </c>
      <c r="B15" s="49" t="e" vm="10">
        <v>#VALUE!</v>
      </c>
      <c r="C15" s="47" t="s">
        <v>358</v>
      </c>
      <c r="D15" s="63" t="s">
        <v>436</v>
      </c>
      <c r="E15" s="18" t="s">
        <v>364</v>
      </c>
      <c r="F15" s="52">
        <v>4</v>
      </c>
      <c r="G15" s="72" t="s">
        <v>202</v>
      </c>
      <c r="H15" s="57"/>
      <c r="I15" s="19"/>
      <c r="J15" s="19"/>
      <c r="K15" s="19"/>
    </row>
    <row r="16" spans="1:11" s="2" customFormat="1" ht="98.25" customHeight="1" x14ac:dyDescent="0.35">
      <c r="A16" s="73">
        <v>11</v>
      </c>
      <c r="B16" s="49" t="e" vm="11">
        <v>#VALUE!</v>
      </c>
      <c r="C16" s="47" t="s">
        <v>359</v>
      </c>
      <c r="D16" s="56" t="s">
        <v>437</v>
      </c>
      <c r="E16" s="18" t="s">
        <v>364</v>
      </c>
      <c r="F16" s="53">
        <v>3</v>
      </c>
      <c r="G16" s="72" t="s">
        <v>215</v>
      </c>
      <c r="H16" s="57"/>
      <c r="I16" s="19"/>
      <c r="J16" s="19"/>
      <c r="K16" s="19"/>
    </row>
    <row r="17" spans="1:11" s="2" customFormat="1" ht="98.25" customHeight="1" x14ac:dyDescent="0.35">
      <c r="A17" s="17">
        <v>12</v>
      </c>
      <c r="B17" s="49" t="e" vm="12">
        <v>#VALUE!</v>
      </c>
      <c r="C17" s="47" t="s">
        <v>360</v>
      </c>
      <c r="D17" s="56" t="s">
        <v>373</v>
      </c>
      <c r="E17" s="18" t="s">
        <v>364</v>
      </c>
      <c r="F17" s="53">
        <v>3</v>
      </c>
      <c r="G17" s="72" t="s">
        <v>215</v>
      </c>
      <c r="H17" s="57"/>
      <c r="I17" s="19"/>
      <c r="J17" s="19"/>
      <c r="K17" s="19"/>
    </row>
    <row r="18" spans="1:11" s="2" customFormat="1" ht="98.25" customHeight="1" x14ac:dyDescent="0.35">
      <c r="A18" s="73">
        <v>13</v>
      </c>
      <c r="B18" s="49" t="e" vm="13">
        <v>#VALUE!</v>
      </c>
      <c r="C18" s="47" t="s">
        <v>361</v>
      </c>
      <c r="D18" s="61" t="s">
        <v>374</v>
      </c>
      <c r="E18" s="18" t="s">
        <v>364</v>
      </c>
      <c r="F18" s="53">
        <v>3</v>
      </c>
      <c r="G18" s="72" t="s">
        <v>215</v>
      </c>
      <c r="H18" s="57"/>
      <c r="I18" s="19"/>
      <c r="J18" s="19"/>
      <c r="K18" s="19"/>
    </row>
    <row r="19" spans="1:11" s="2" customFormat="1" ht="126" customHeight="1" x14ac:dyDescent="0.35">
      <c r="A19" s="17">
        <v>14</v>
      </c>
      <c r="B19" s="49" t="e" vm="14">
        <v>#VALUE!</v>
      </c>
      <c r="C19" s="48" t="s">
        <v>362</v>
      </c>
      <c r="D19" s="64" t="s">
        <v>376</v>
      </c>
      <c r="E19" s="18" t="s">
        <v>364</v>
      </c>
      <c r="F19" s="54">
        <v>1</v>
      </c>
      <c r="G19" s="72" t="s">
        <v>202</v>
      </c>
      <c r="H19" s="57"/>
      <c r="I19" s="19"/>
      <c r="J19" s="19"/>
      <c r="K19" s="19"/>
    </row>
    <row r="20" spans="1:11" s="2" customFormat="1" ht="224.25" customHeight="1" x14ac:dyDescent="0.35">
      <c r="A20" s="73">
        <v>15</v>
      </c>
      <c r="B20" s="49" t="e" vm="15">
        <v>#VALUE!</v>
      </c>
      <c r="C20" s="47" t="s">
        <v>363</v>
      </c>
      <c r="D20" s="56" t="s">
        <v>375</v>
      </c>
      <c r="E20" s="18" t="s">
        <v>390</v>
      </c>
      <c r="F20" s="53">
        <v>6</v>
      </c>
      <c r="G20" s="72" t="s">
        <v>215</v>
      </c>
      <c r="H20" s="57"/>
      <c r="I20" s="19"/>
      <c r="J20" s="19"/>
      <c r="K20" s="19"/>
    </row>
    <row r="21" spans="1:11" s="2" customFormat="1" ht="409.5" customHeight="1" x14ac:dyDescent="0.35">
      <c r="A21" s="17">
        <v>16</v>
      </c>
      <c r="B21" s="65" t="e" vm="16">
        <v>#VALUE!</v>
      </c>
      <c r="C21" s="70" t="s">
        <v>377</v>
      </c>
      <c r="D21" s="56" t="s">
        <v>440</v>
      </c>
      <c r="E21" s="18" t="s">
        <v>364</v>
      </c>
      <c r="F21" s="53">
        <v>10</v>
      </c>
      <c r="G21" s="72" t="s">
        <v>202</v>
      </c>
      <c r="H21" s="58"/>
      <c r="I21" s="19"/>
      <c r="J21" s="19"/>
      <c r="K21" s="19"/>
    </row>
    <row r="22" spans="1:11" s="2" customFormat="1" ht="264.75" customHeight="1" x14ac:dyDescent="0.35">
      <c r="A22" s="73">
        <v>17</v>
      </c>
      <c r="B22" s="49" t="e" vm="17">
        <v>#VALUE!</v>
      </c>
      <c r="C22" s="47" t="s">
        <v>378</v>
      </c>
      <c r="D22" s="66" t="s">
        <v>393</v>
      </c>
      <c r="E22" s="18" t="s">
        <v>364</v>
      </c>
      <c r="F22" s="53">
        <v>10</v>
      </c>
      <c r="G22" s="72" t="s">
        <v>202</v>
      </c>
      <c r="H22" s="58"/>
      <c r="I22" s="19"/>
      <c r="J22" s="19"/>
      <c r="K22" s="19"/>
    </row>
    <row r="23" spans="1:11" s="2" customFormat="1" ht="243" customHeight="1" x14ac:dyDescent="0.35">
      <c r="A23" s="17">
        <v>18</v>
      </c>
      <c r="B23" s="49" t="e" vm="18">
        <v>#VALUE!</v>
      </c>
      <c r="C23" s="47" t="s">
        <v>394</v>
      </c>
      <c r="D23" s="56" t="s">
        <v>408</v>
      </c>
      <c r="E23" s="18" t="s">
        <v>390</v>
      </c>
      <c r="F23" s="53">
        <v>3</v>
      </c>
      <c r="G23" s="72" t="s">
        <v>215</v>
      </c>
      <c r="H23" s="57"/>
      <c r="I23" s="19"/>
      <c r="J23" s="19"/>
      <c r="K23" s="19"/>
    </row>
    <row r="24" spans="1:11" s="2" customFormat="1" ht="98.25" customHeight="1" x14ac:dyDescent="0.35">
      <c r="A24" s="73">
        <v>19</v>
      </c>
      <c r="B24" s="49" t="e" vm="19">
        <v>#VALUE!</v>
      </c>
      <c r="C24" s="47" t="s">
        <v>398</v>
      </c>
      <c r="D24" s="107" t="s">
        <v>407</v>
      </c>
      <c r="E24" s="18" t="s">
        <v>391</v>
      </c>
      <c r="F24" s="53">
        <v>20</v>
      </c>
      <c r="G24" s="72" t="s">
        <v>215</v>
      </c>
      <c r="H24" s="58"/>
      <c r="I24" s="19"/>
      <c r="J24" s="19"/>
      <c r="K24" s="19"/>
    </row>
    <row r="25" spans="1:11" s="2" customFormat="1" ht="98.25" customHeight="1" x14ac:dyDescent="0.35">
      <c r="A25" s="17">
        <v>20</v>
      </c>
      <c r="B25" s="49" t="e" vm="19">
        <v>#VALUE!</v>
      </c>
      <c r="C25" s="47" t="s">
        <v>399</v>
      </c>
      <c r="D25" s="108"/>
      <c r="E25" s="18" t="s">
        <v>391</v>
      </c>
      <c r="F25" s="53">
        <v>20</v>
      </c>
      <c r="G25" s="72" t="s">
        <v>215</v>
      </c>
      <c r="H25" s="58"/>
      <c r="I25" s="19"/>
      <c r="J25" s="19"/>
      <c r="K25" s="19"/>
    </row>
    <row r="26" spans="1:11" s="2" customFormat="1" ht="98.25" customHeight="1" x14ac:dyDescent="0.35">
      <c r="A26" s="73">
        <v>21</v>
      </c>
      <c r="B26" s="49" t="e" vm="19">
        <v>#VALUE!</v>
      </c>
      <c r="C26" s="47" t="s">
        <v>400</v>
      </c>
      <c r="D26" s="108"/>
      <c r="E26" s="18" t="s">
        <v>391</v>
      </c>
      <c r="F26" s="53">
        <v>20</v>
      </c>
      <c r="G26" s="72" t="s">
        <v>215</v>
      </c>
      <c r="H26" s="58"/>
      <c r="I26" s="19"/>
      <c r="J26" s="19"/>
      <c r="K26" s="19"/>
    </row>
    <row r="27" spans="1:11" s="2" customFormat="1" ht="98.25" customHeight="1" x14ac:dyDescent="0.35">
      <c r="A27" s="17">
        <v>22</v>
      </c>
      <c r="B27" s="49" t="e" vm="19">
        <v>#VALUE!</v>
      </c>
      <c r="C27" s="47" t="s">
        <v>401</v>
      </c>
      <c r="D27" s="108"/>
      <c r="E27" s="18" t="s">
        <v>391</v>
      </c>
      <c r="F27" s="53">
        <v>20</v>
      </c>
      <c r="G27" s="72" t="s">
        <v>215</v>
      </c>
      <c r="H27" s="58"/>
      <c r="I27" s="19"/>
      <c r="J27" s="19"/>
      <c r="K27" s="19"/>
    </row>
    <row r="28" spans="1:11" s="2" customFormat="1" ht="98.25" customHeight="1" x14ac:dyDescent="0.35">
      <c r="A28" s="73">
        <v>23</v>
      </c>
      <c r="B28" s="49" t="e" vm="19">
        <v>#VALUE!</v>
      </c>
      <c r="C28" s="47" t="s">
        <v>402</v>
      </c>
      <c r="D28" s="108"/>
      <c r="E28" s="18" t="s">
        <v>391</v>
      </c>
      <c r="F28" s="53">
        <v>20</v>
      </c>
      <c r="G28" s="72" t="s">
        <v>215</v>
      </c>
      <c r="H28" s="58"/>
      <c r="I28" s="19"/>
      <c r="J28" s="19"/>
      <c r="K28" s="19"/>
    </row>
    <row r="29" spans="1:11" s="2" customFormat="1" ht="98.25" customHeight="1" x14ac:dyDescent="0.35">
      <c r="A29" s="17">
        <v>24</v>
      </c>
      <c r="B29" s="49" t="e" vm="19">
        <v>#VALUE!</v>
      </c>
      <c r="C29" s="47" t="s">
        <v>403</v>
      </c>
      <c r="D29" s="108"/>
      <c r="E29" s="18" t="s">
        <v>391</v>
      </c>
      <c r="F29" s="53">
        <v>20</v>
      </c>
      <c r="G29" s="72" t="s">
        <v>215</v>
      </c>
      <c r="H29" s="58"/>
      <c r="I29" s="19"/>
      <c r="J29" s="19"/>
      <c r="K29" s="19"/>
    </row>
    <row r="30" spans="1:11" s="2" customFormat="1" ht="98.25" customHeight="1" x14ac:dyDescent="0.35">
      <c r="A30" s="73">
        <v>25</v>
      </c>
      <c r="B30" s="49" t="e" vm="19">
        <v>#VALUE!</v>
      </c>
      <c r="C30" s="47" t="s">
        <v>404</v>
      </c>
      <c r="D30" s="108"/>
      <c r="E30" s="18" t="s">
        <v>391</v>
      </c>
      <c r="F30" s="53">
        <v>20</v>
      </c>
      <c r="G30" s="72" t="s">
        <v>215</v>
      </c>
      <c r="H30" s="58"/>
      <c r="I30" s="19"/>
      <c r="J30" s="19"/>
      <c r="K30" s="19"/>
    </row>
    <row r="31" spans="1:11" s="2" customFormat="1" ht="98.25" customHeight="1" x14ac:dyDescent="0.35">
      <c r="A31" s="17">
        <v>26</v>
      </c>
      <c r="B31" s="49" t="e" vm="19">
        <v>#VALUE!</v>
      </c>
      <c r="C31" s="47" t="s">
        <v>405</v>
      </c>
      <c r="D31" s="108"/>
      <c r="E31" s="18" t="s">
        <v>391</v>
      </c>
      <c r="F31" s="53">
        <v>20</v>
      </c>
      <c r="G31" s="72" t="s">
        <v>215</v>
      </c>
      <c r="H31" s="58"/>
      <c r="I31" s="19"/>
      <c r="J31" s="19"/>
      <c r="K31" s="19"/>
    </row>
    <row r="32" spans="1:11" s="2" customFormat="1" ht="98.25" customHeight="1" x14ac:dyDescent="0.35">
      <c r="A32" s="73">
        <v>27</v>
      </c>
      <c r="B32" s="49" t="e" vm="19">
        <v>#VALUE!</v>
      </c>
      <c r="C32" s="47" t="s">
        <v>406</v>
      </c>
      <c r="D32" s="109"/>
      <c r="E32" s="18" t="s">
        <v>391</v>
      </c>
      <c r="F32" s="53">
        <v>20</v>
      </c>
      <c r="G32" s="72" t="s">
        <v>215</v>
      </c>
      <c r="H32" s="58"/>
      <c r="I32" s="19"/>
      <c r="J32" s="19"/>
      <c r="K32" s="19"/>
    </row>
    <row r="33" spans="1:11" s="2" customFormat="1" ht="98.25" customHeight="1" x14ac:dyDescent="0.35">
      <c r="A33" s="17">
        <v>28</v>
      </c>
      <c r="B33" s="49" t="e" vm="20">
        <v>#VALUE!</v>
      </c>
      <c r="C33" s="47" t="s">
        <v>379</v>
      </c>
      <c r="D33" s="61" t="s">
        <v>433</v>
      </c>
      <c r="E33" s="18" t="s">
        <v>391</v>
      </c>
      <c r="F33" s="53">
        <v>4</v>
      </c>
      <c r="G33" s="72" t="s">
        <v>215</v>
      </c>
      <c r="H33" s="58"/>
      <c r="I33" s="19"/>
      <c r="J33" s="19"/>
      <c r="K33" s="19"/>
    </row>
    <row r="34" spans="1:11" s="2" customFormat="1" ht="98.25" customHeight="1" x14ac:dyDescent="0.35">
      <c r="A34" s="73">
        <v>29</v>
      </c>
      <c r="B34" s="49" t="e" vm="20">
        <v>#VALUE!</v>
      </c>
      <c r="C34" s="47" t="s">
        <v>380</v>
      </c>
      <c r="D34" s="61" t="s">
        <v>434</v>
      </c>
      <c r="E34" s="18" t="s">
        <v>391</v>
      </c>
      <c r="F34" s="53">
        <v>4</v>
      </c>
      <c r="G34" s="72" t="s">
        <v>215</v>
      </c>
      <c r="H34" s="58"/>
      <c r="I34" s="19"/>
      <c r="J34" s="19"/>
      <c r="K34" s="19"/>
    </row>
    <row r="35" spans="1:11" s="2" customFormat="1" ht="115.5" customHeight="1" x14ac:dyDescent="0.35">
      <c r="A35" s="17">
        <v>30</v>
      </c>
      <c r="B35" s="49" t="e" vm="21">
        <v>#VALUE!</v>
      </c>
      <c r="C35" s="47" t="s">
        <v>381</v>
      </c>
      <c r="D35" s="56" t="s">
        <v>409</v>
      </c>
      <c r="E35" s="18" t="s">
        <v>391</v>
      </c>
      <c r="F35" s="53">
        <v>1</v>
      </c>
      <c r="G35" s="72" t="s">
        <v>202</v>
      </c>
      <c r="H35" s="58"/>
      <c r="I35" s="19"/>
      <c r="J35" s="19"/>
      <c r="K35" s="19"/>
    </row>
    <row r="36" spans="1:11" s="2" customFormat="1" ht="98.25" customHeight="1" x14ac:dyDescent="0.35">
      <c r="A36" s="73">
        <v>31</v>
      </c>
      <c r="B36" s="49" t="e" vm="22">
        <v>#VALUE!</v>
      </c>
      <c r="C36" s="47" t="s">
        <v>413</v>
      </c>
      <c r="D36" s="61" t="s">
        <v>412</v>
      </c>
      <c r="E36" s="18" t="s">
        <v>391</v>
      </c>
      <c r="F36" s="53">
        <v>4</v>
      </c>
      <c r="G36" s="72" t="s">
        <v>215</v>
      </c>
      <c r="H36" s="58"/>
      <c r="I36" s="19"/>
      <c r="J36" s="19"/>
      <c r="K36" s="19"/>
    </row>
    <row r="37" spans="1:11" s="2" customFormat="1" ht="98.25" customHeight="1" x14ac:dyDescent="0.35">
      <c r="A37" s="17">
        <v>32</v>
      </c>
      <c r="B37" s="49" t="e" vm="23">
        <v>#VALUE!</v>
      </c>
      <c r="C37" s="47" t="s">
        <v>382</v>
      </c>
      <c r="D37" s="61" t="s">
        <v>414</v>
      </c>
      <c r="E37" s="18" t="s">
        <v>391</v>
      </c>
      <c r="F37" s="53">
        <v>4</v>
      </c>
      <c r="G37" s="72" t="s">
        <v>215</v>
      </c>
      <c r="H37" s="58"/>
      <c r="I37" s="19"/>
      <c r="J37" s="19"/>
      <c r="K37" s="19"/>
    </row>
    <row r="38" spans="1:11" s="2" customFormat="1" ht="242.25" customHeight="1" x14ac:dyDescent="0.35">
      <c r="A38" s="73">
        <v>33</v>
      </c>
      <c r="B38" s="65" t="e" vm="24">
        <v>#VALUE!</v>
      </c>
      <c r="C38" s="47" t="s">
        <v>384</v>
      </c>
      <c r="D38" s="56" t="s">
        <v>395</v>
      </c>
      <c r="E38" s="18" t="s">
        <v>390</v>
      </c>
      <c r="F38" s="53">
        <v>2</v>
      </c>
      <c r="G38" s="72" t="s">
        <v>215</v>
      </c>
      <c r="H38" s="57"/>
      <c r="I38" s="19"/>
      <c r="J38" s="19"/>
      <c r="K38" s="19"/>
    </row>
    <row r="39" spans="1:11" s="2" customFormat="1" ht="98.25" customHeight="1" x14ac:dyDescent="0.35">
      <c r="A39" s="17">
        <v>34</v>
      </c>
      <c r="B39" s="49" t="e" vm="25">
        <v>#VALUE!</v>
      </c>
      <c r="C39" s="47" t="s">
        <v>385</v>
      </c>
      <c r="D39" s="61" t="s">
        <v>416</v>
      </c>
      <c r="E39" s="18" t="s">
        <v>391</v>
      </c>
      <c r="F39" s="53">
        <v>4</v>
      </c>
      <c r="G39" s="72" t="s">
        <v>215</v>
      </c>
      <c r="H39" s="57"/>
      <c r="I39" s="19"/>
      <c r="J39" s="19"/>
      <c r="K39" s="19"/>
    </row>
    <row r="40" spans="1:11" s="2" customFormat="1" ht="180.75" customHeight="1" x14ac:dyDescent="0.35">
      <c r="A40" s="73">
        <v>35</v>
      </c>
      <c r="B40" s="65" t="e" vm="26">
        <v>#VALUE!</v>
      </c>
      <c r="C40" s="47" t="s">
        <v>392</v>
      </c>
      <c r="D40" s="61" t="s">
        <v>417</v>
      </c>
      <c r="E40" s="18" t="s">
        <v>391</v>
      </c>
      <c r="F40" s="53">
        <v>100</v>
      </c>
      <c r="G40" s="72" t="s">
        <v>215</v>
      </c>
      <c r="H40" s="57"/>
      <c r="I40" s="19"/>
      <c r="J40" s="19"/>
      <c r="K40" s="19"/>
    </row>
    <row r="41" spans="1:11" s="2" customFormat="1" ht="98.25" customHeight="1" x14ac:dyDescent="0.35">
      <c r="A41" s="17">
        <v>36</v>
      </c>
      <c r="B41" s="49" t="e" vm="27">
        <v>#VALUE!</v>
      </c>
      <c r="C41" s="47" t="s">
        <v>386</v>
      </c>
      <c r="D41" s="61" t="s">
        <v>424</v>
      </c>
      <c r="E41" s="18" t="s">
        <v>391</v>
      </c>
      <c r="F41" s="53">
        <v>6</v>
      </c>
      <c r="G41" s="72" t="s">
        <v>202</v>
      </c>
      <c r="H41" s="57"/>
      <c r="I41" s="19"/>
      <c r="J41" s="19"/>
      <c r="K41" s="19"/>
    </row>
    <row r="42" spans="1:11" s="2" customFormat="1" ht="98.25" customHeight="1" x14ac:dyDescent="0.35">
      <c r="A42" s="73">
        <v>37</v>
      </c>
      <c r="B42" s="49" t="e" vm="28">
        <v>#VALUE!</v>
      </c>
      <c r="C42" s="47" t="s">
        <v>418</v>
      </c>
      <c r="D42" s="56" t="s">
        <v>420</v>
      </c>
      <c r="E42" s="18" t="s">
        <v>419</v>
      </c>
      <c r="F42" s="53">
        <v>4</v>
      </c>
      <c r="G42" s="72" t="s">
        <v>202</v>
      </c>
      <c r="H42" s="57"/>
      <c r="I42" s="19"/>
      <c r="J42" s="19"/>
      <c r="K42" s="19"/>
    </row>
    <row r="43" spans="1:11" s="2" customFormat="1" ht="153" customHeight="1" x14ac:dyDescent="0.35">
      <c r="A43" s="17">
        <v>38</v>
      </c>
      <c r="B43" s="49" t="e" vm="29">
        <v>#VALUE!</v>
      </c>
      <c r="C43" s="47" t="s">
        <v>423</v>
      </c>
      <c r="D43" s="56" t="s">
        <v>438</v>
      </c>
      <c r="E43" s="18" t="s">
        <v>391</v>
      </c>
      <c r="F43" s="53">
        <v>6</v>
      </c>
      <c r="G43" s="72" t="s">
        <v>202</v>
      </c>
      <c r="H43" s="60"/>
      <c r="I43" s="19"/>
      <c r="J43" s="19"/>
      <c r="K43" s="19"/>
    </row>
    <row r="44" spans="1:11" s="2" customFormat="1" ht="111.75" customHeight="1" x14ac:dyDescent="0.35">
      <c r="A44" s="73">
        <v>39</v>
      </c>
      <c r="B44" t="e" vm="30">
        <v>#VALUE!</v>
      </c>
      <c r="C44" s="47" t="s">
        <v>387</v>
      </c>
      <c r="D44" s="66" t="s">
        <v>429</v>
      </c>
      <c r="E44" s="18" t="s">
        <v>391</v>
      </c>
      <c r="F44" s="53">
        <v>1</v>
      </c>
      <c r="G44" s="72" t="s">
        <v>202</v>
      </c>
      <c r="H44" s="57"/>
      <c r="I44" s="19"/>
      <c r="J44" s="19"/>
      <c r="K44" s="19"/>
    </row>
    <row r="45" spans="1:11" s="2" customFormat="1" ht="312" customHeight="1" x14ac:dyDescent="0.35">
      <c r="A45" s="17">
        <v>40</v>
      </c>
      <c r="B45" s="65" t="e" vm="31">
        <v>#VALUE!</v>
      </c>
      <c r="C45" s="47" t="s">
        <v>389</v>
      </c>
      <c r="D45" s="56" t="s">
        <v>431</v>
      </c>
      <c r="E45" s="18" t="s">
        <v>391</v>
      </c>
      <c r="F45" s="53">
        <v>4</v>
      </c>
      <c r="G45" s="72" t="s">
        <v>215</v>
      </c>
      <c r="H45" s="58"/>
      <c r="I45" s="19"/>
      <c r="J45" s="19"/>
      <c r="K45" s="19"/>
    </row>
    <row r="46" spans="1:11" s="2" customFormat="1" ht="171.75" customHeight="1" x14ac:dyDescent="0.35">
      <c r="A46" s="73">
        <v>41</v>
      </c>
      <c r="B46" s="49" t="e" vm="32">
        <v>#VALUE!</v>
      </c>
      <c r="C46" s="70" t="s">
        <v>432</v>
      </c>
      <c r="D46" s="71" t="s">
        <v>441</v>
      </c>
      <c r="E46" s="18" t="s">
        <v>391</v>
      </c>
      <c r="F46" s="53">
        <v>2</v>
      </c>
      <c r="G46" s="72" t="s">
        <v>215</v>
      </c>
      <c r="H46" s="58"/>
      <c r="I46" s="19"/>
      <c r="J46" s="19"/>
      <c r="K46" s="19"/>
    </row>
    <row r="47" spans="1:11" s="2" customFormat="1" ht="98.25" customHeight="1" x14ac:dyDescent="0.35">
      <c r="A47" s="17">
        <v>42</v>
      </c>
      <c r="B47" s="59" t="e" vm="33">
        <v>#VALUE!</v>
      </c>
      <c r="C47" s="47" t="s">
        <v>397</v>
      </c>
      <c r="D47" s="67" t="s">
        <v>396</v>
      </c>
      <c r="E47" s="18" t="s">
        <v>391</v>
      </c>
      <c r="F47" s="53">
        <v>2</v>
      </c>
      <c r="G47" s="72" t="s">
        <v>215</v>
      </c>
      <c r="H47" s="58"/>
      <c r="I47" s="19"/>
      <c r="J47" s="19"/>
      <c r="K47" s="19"/>
    </row>
    <row r="48" spans="1:11" s="2" customFormat="1" ht="409.5" customHeight="1" x14ac:dyDescent="0.35">
      <c r="A48" s="73">
        <v>43</v>
      </c>
      <c r="B48" s="65" t="e" vm="34">
        <v>#VALUE!</v>
      </c>
      <c r="C48" s="47" t="s">
        <v>427</v>
      </c>
      <c r="D48" s="56" t="s">
        <v>428</v>
      </c>
      <c r="E48" s="18" t="s">
        <v>391</v>
      </c>
      <c r="F48" s="53">
        <v>3</v>
      </c>
      <c r="G48" s="72" t="s">
        <v>215</v>
      </c>
      <c r="H48" s="58"/>
      <c r="I48" s="19"/>
      <c r="J48" s="19"/>
      <c r="K48" s="19"/>
    </row>
    <row r="49" spans="1:11" s="2" customFormat="1" ht="158.25" customHeight="1" x14ac:dyDescent="0.35">
      <c r="A49" s="17">
        <v>44</v>
      </c>
      <c r="B49" s="49" t="e" vm="35">
        <v>#VALUE!</v>
      </c>
      <c r="C49" s="47" t="s">
        <v>410</v>
      </c>
      <c r="D49" s="56" t="s">
        <v>411</v>
      </c>
      <c r="E49" s="18" t="s">
        <v>391</v>
      </c>
      <c r="F49" s="53">
        <v>1</v>
      </c>
      <c r="G49" s="72" t="s">
        <v>202</v>
      </c>
      <c r="H49" s="57"/>
      <c r="I49" s="19"/>
      <c r="J49" s="19"/>
      <c r="K49" s="19"/>
    </row>
    <row r="50" spans="1:11" s="2" customFormat="1" ht="84.75" customHeight="1" x14ac:dyDescent="0.35">
      <c r="A50" s="73">
        <v>45</v>
      </c>
      <c r="B50" s="49" t="e" vm="36">
        <v>#VALUE!</v>
      </c>
      <c r="C50" s="47" t="s">
        <v>383</v>
      </c>
      <c r="D50" s="68" t="s">
        <v>415</v>
      </c>
      <c r="E50" s="18" t="s">
        <v>391</v>
      </c>
      <c r="F50" s="53">
        <v>3</v>
      </c>
      <c r="G50" s="72" t="s">
        <v>204</v>
      </c>
      <c r="H50" s="58"/>
      <c r="I50" s="19"/>
      <c r="J50" s="19"/>
      <c r="K50" s="19"/>
    </row>
    <row r="51" spans="1:11" s="2" customFormat="1" ht="128.25" customHeight="1" x14ac:dyDescent="0.35">
      <c r="A51" s="17">
        <v>46</v>
      </c>
      <c r="B51" s="69" t="e" vm="37">
        <v>#VALUE!</v>
      </c>
      <c r="C51" s="47" t="s">
        <v>421</v>
      </c>
      <c r="D51" s="66" t="s">
        <v>422</v>
      </c>
      <c r="E51" s="18" t="s">
        <v>391</v>
      </c>
      <c r="F51" s="53">
        <v>50</v>
      </c>
      <c r="G51" s="72" t="s">
        <v>204</v>
      </c>
      <c r="H51" s="57"/>
      <c r="I51" s="19"/>
      <c r="J51" s="19"/>
      <c r="K51" s="19"/>
    </row>
    <row r="52" spans="1:11" s="2" customFormat="1" ht="143.25" customHeight="1" x14ac:dyDescent="0.35">
      <c r="A52" s="73">
        <v>47</v>
      </c>
      <c r="B52" s="49" t="e" vm="38">
        <v>#VALUE!</v>
      </c>
      <c r="C52" s="47" t="s">
        <v>425</v>
      </c>
      <c r="D52" s="56" t="s">
        <v>426</v>
      </c>
      <c r="E52" s="18" t="s">
        <v>391</v>
      </c>
      <c r="F52" s="53">
        <v>9</v>
      </c>
      <c r="G52" s="72" t="s">
        <v>204</v>
      </c>
      <c r="H52" s="58"/>
      <c r="I52" s="19"/>
      <c r="J52" s="19"/>
      <c r="K52" s="19"/>
    </row>
    <row r="53" spans="1:11" s="2" customFormat="1" ht="319.5" customHeight="1" x14ac:dyDescent="0.35">
      <c r="A53" s="17">
        <v>48</v>
      </c>
      <c r="B53" s="49" t="e" vm="39">
        <v>#VALUE!</v>
      </c>
      <c r="C53" s="47" t="s">
        <v>388</v>
      </c>
      <c r="D53" s="56" t="s">
        <v>430</v>
      </c>
      <c r="E53" s="18" t="s">
        <v>391</v>
      </c>
      <c r="F53" s="53">
        <v>6</v>
      </c>
      <c r="G53" s="72" t="s">
        <v>215</v>
      </c>
      <c r="H53" s="58"/>
      <c r="I53" s="19"/>
      <c r="J53" s="19"/>
      <c r="K53" s="19"/>
    </row>
    <row r="54" spans="1:11" s="2" customFormat="1" ht="24.75" customHeight="1" x14ac:dyDescent="0.35">
      <c r="D54" s="20"/>
      <c r="K54" s="83">
        <f>SUM(K6:K53)</f>
        <v>0</v>
      </c>
    </row>
    <row r="55" spans="1:11" ht="24.75" customHeight="1" x14ac:dyDescent="0.35"/>
    <row r="56" spans="1:11" ht="24.75" customHeight="1" x14ac:dyDescent="0.35"/>
    <row r="57" spans="1:11" ht="24.75" customHeight="1" x14ac:dyDescent="0.35"/>
    <row r="58" spans="1:11" ht="24.75" customHeight="1" x14ac:dyDescent="0.35"/>
    <row r="59" spans="1:11" ht="24.75" customHeight="1" x14ac:dyDescent="0.35"/>
    <row r="60" spans="1:11" ht="24.75" customHeight="1" x14ac:dyDescent="0.35"/>
    <row r="61" spans="1:11" ht="24.75" customHeight="1" x14ac:dyDescent="0.35"/>
    <row r="62" spans="1:11" ht="24.75" customHeight="1" x14ac:dyDescent="0.35"/>
    <row r="63" spans="1:11" ht="24.75" customHeight="1" x14ac:dyDescent="0.35"/>
    <row r="64" spans="1:11" ht="24.75" customHeight="1" x14ac:dyDescent="0.35"/>
    <row r="65" ht="24.75" customHeight="1" x14ac:dyDescent="0.35"/>
    <row r="66" ht="24.75" customHeight="1" x14ac:dyDescent="0.35"/>
    <row r="67" ht="24.75" customHeight="1" x14ac:dyDescent="0.35"/>
    <row r="68" ht="24.75" customHeight="1" x14ac:dyDescent="0.35"/>
    <row r="69" ht="24.75" customHeight="1" x14ac:dyDescent="0.35"/>
    <row r="70" ht="24.75" customHeight="1" x14ac:dyDescent="0.35"/>
    <row r="71" ht="24.75" customHeight="1" x14ac:dyDescent="0.35"/>
    <row r="72" ht="24.75" customHeight="1" x14ac:dyDescent="0.35"/>
    <row r="73" ht="24.75" customHeight="1" x14ac:dyDescent="0.35"/>
    <row r="74" ht="24.75" customHeight="1" x14ac:dyDescent="0.35"/>
    <row r="75" ht="24.75" customHeight="1" x14ac:dyDescent="0.35"/>
    <row r="76" ht="24.75" customHeight="1" x14ac:dyDescent="0.35"/>
    <row r="77" ht="24.75" customHeight="1" x14ac:dyDescent="0.35"/>
    <row r="78" ht="24.75" customHeight="1" x14ac:dyDescent="0.35"/>
    <row r="79" ht="24.75" customHeight="1" x14ac:dyDescent="0.35"/>
    <row r="80" ht="24.75" customHeight="1" x14ac:dyDescent="0.35"/>
    <row r="4041" spans="4:4" s="3" customFormat="1" x14ac:dyDescent="0.35">
      <c r="D4041" s="22"/>
    </row>
    <row r="4042" spans="4:4" s="3" customFormat="1" x14ac:dyDescent="0.35">
      <c r="D4042" s="22"/>
    </row>
    <row r="4043" spans="4:4" s="3" customFormat="1" x14ac:dyDescent="0.35">
      <c r="D4043" s="22"/>
    </row>
    <row r="4044" spans="4:4" s="3" customFormat="1" x14ac:dyDescent="0.35">
      <c r="D4044" s="22"/>
    </row>
    <row r="4045" spans="4:4" s="3" customFormat="1" x14ac:dyDescent="0.35">
      <c r="D4045" s="22"/>
    </row>
    <row r="4046" spans="4:4" s="3" customFormat="1" x14ac:dyDescent="0.35">
      <c r="D4046" s="22"/>
    </row>
    <row r="4047" spans="4:4" s="3" customFormat="1" x14ac:dyDescent="0.35">
      <c r="D4047" s="22"/>
    </row>
    <row r="4048" spans="4:4" s="3" customFormat="1" x14ac:dyDescent="0.35">
      <c r="D4048" s="22"/>
    </row>
    <row r="4049" spans="4:84" s="3" customFormat="1" x14ac:dyDescent="0.35">
      <c r="D4049" s="22"/>
    </row>
    <row r="4050" spans="4:84" s="3" customFormat="1" ht="156.5" thickBot="1" x14ac:dyDescent="0.4">
      <c r="D4050" s="22"/>
      <c r="AU4050" s="4"/>
      <c r="AV4050" s="23" t="s">
        <v>0</v>
      </c>
      <c r="AX4050" s="5" t="s">
        <v>179</v>
      </c>
      <c r="AY4050" s="24" t="s">
        <v>0</v>
      </c>
      <c r="AZ4050" s="25" t="s">
        <v>1</v>
      </c>
      <c r="BA4050" s="25" t="s">
        <v>2</v>
      </c>
      <c r="BB4050" s="25" t="s">
        <v>3</v>
      </c>
      <c r="BC4050" s="25" t="s">
        <v>4</v>
      </c>
      <c r="BD4050" s="26" t="s">
        <v>5</v>
      </c>
      <c r="BE4050" s="26" t="s">
        <v>6</v>
      </c>
      <c r="BF4050" s="26" t="s">
        <v>174</v>
      </c>
      <c r="BG4050" s="26" t="s">
        <v>7</v>
      </c>
      <c r="BH4050" s="26" t="s">
        <v>8</v>
      </c>
      <c r="BI4050" s="26" t="s">
        <v>9</v>
      </c>
      <c r="BJ4050" s="26" t="s">
        <v>10</v>
      </c>
      <c r="BK4050" s="26" t="s">
        <v>11</v>
      </c>
      <c r="BL4050" s="26" t="s">
        <v>12</v>
      </c>
      <c r="BM4050" s="23" t="s">
        <v>13</v>
      </c>
      <c r="BN4050" s="27" t="s">
        <v>14</v>
      </c>
      <c r="BO4050" s="27" t="s">
        <v>15</v>
      </c>
      <c r="BP4050" s="23" t="s">
        <v>16</v>
      </c>
      <c r="BQ4050" s="27" t="s">
        <v>17</v>
      </c>
      <c r="BR4050" s="27" t="s">
        <v>18</v>
      </c>
      <c r="BS4050" s="27" t="s">
        <v>19</v>
      </c>
      <c r="BT4050" s="27" t="s">
        <v>20</v>
      </c>
      <c r="BU4050" s="27" t="s">
        <v>21</v>
      </c>
      <c r="BV4050" s="27" t="s">
        <v>22</v>
      </c>
      <c r="BW4050" s="27" t="s">
        <v>23</v>
      </c>
      <c r="BX4050" s="27" t="s">
        <v>24</v>
      </c>
      <c r="BY4050" s="27" t="s">
        <v>25</v>
      </c>
      <c r="BZ4050" s="27" t="s">
        <v>26</v>
      </c>
      <c r="CA4050" s="27" t="s">
        <v>27</v>
      </c>
      <c r="CB4050" s="27" t="s">
        <v>28</v>
      </c>
      <c r="CC4050" s="27" t="s">
        <v>29</v>
      </c>
      <c r="CD4050" s="27" t="s">
        <v>30</v>
      </c>
      <c r="CE4050" s="27" t="s">
        <v>31</v>
      </c>
      <c r="CF4050" s="27" t="s">
        <v>32</v>
      </c>
    </row>
    <row r="4051" spans="4:84" s="3" customFormat="1" ht="324" x14ac:dyDescent="0.35">
      <c r="D4051" s="22"/>
      <c r="AU4051" s="4"/>
      <c r="AV4051" s="23" t="s">
        <v>1</v>
      </c>
      <c r="AX4051" s="5" t="s">
        <v>180</v>
      </c>
      <c r="AY4051" s="28" t="s">
        <v>33</v>
      </c>
      <c r="AZ4051" s="25" t="s">
        <v>34</v>
      </c>
      <c r="BA4051" s="25" t="s">
        <v>35</v>
      </c>
      <c r="BB4051" s="25" t="s">
        <v>36</v>
      </c>
      <c r="BC4051" s="25" t="s">
        <v>196</v>
      </c>
      <c r="BD4051" s="23" t="s">
        <v>37</v>
      </c>
      <c r="BE4051" s="23" t="s">
        <v>38</v>
      </c>
      <c r="BF4051" s="23" t="s">
        <v>39</v>
      </c>
      <c r="BG4051" s="23" t="s">
        <v>40</v>
      </c>
      <c r="BH4051" s="23" t="s">
        <v>41</v>
      </c>
      <c r="BI4051" s="23" t="s">
        <v>42</v>
      </c>
      <c r="BJ4051" s="23" t="s">
        <v>43</v>
      </c>
      <c r="BK4051" s="23" t="s">
        <v>44</v>
      </c>
      <c r="BL4051" s="23" t="s">
        <v>45</v>
      </c>
      <c r="BM4051" s="23" t="s">
        <v>46</v>
      </c>
      <c r="BN4051" s="23" t="s">
        <v>47</v>
      </c>
      <c r="BO4051" s="23" t="s">
        <v>48</v>
      </c>
      <c r="BP4051" s="23" t="s">
        <v>49</v>
      </c>
      <c r="BQ4051" s="23" t="s">
        <v>50</v>
      </c>
      <c r="BR4051" s="23" t="s">
        <v>51</v>
      </c>
      <c r="BS4051" s="23" t="s">
        <v>52</v>
      </c>
      <c r="BT4051" s="23" t="s">
        <v>53</v>
      </c>
      <c r="BU4051" s="23" t="s">
        <v>54</v>
      </c>
      <c r="BV4051" s="23" t="s">
        <v>55</v>
      </c>
      <c r="BW4051" s="23" t="s">
        <v>56</v>
      </c>
      <c r="BX4051" s="23" t="s">
        <v>57</v>
      </c>
      <c r="BY4051" s="23" t="s">
        <v>58</v>
      </c>
      <c r="BZ4051" s="23" t="s">
        <v>59</v>
      </c>
      <c r="CA4051" s="23" t="s">
        <v>60</v>
      </c>
      <c r="CB4051" s="23" t="s">
        <v>61</v>
      </c>
      <c r="CC4051" s="23" t="s">
        <v>62</v>
      </c>
      <c r="CD4051" s="23" t="s">
        <v>63</v>
      </c>
      <c r="CE4051" s="23" t="s">
        <v>64</v>
      </c>
      <c r="CF4051" s="23" t="s">
        <v>65</v>
      </c>
    </row>
    <row r="4052" spans="4:84" s="3" customFormat="1" ht="409.6" thickBot="1" x14ac:dyDescent="0.4">
      <c r="D4052" s="22"/>
      <c r="AU4052" s="4"/>
      <c r="AV4052" s="23" t="s">
        <v>2</v>
      </c>
      <c r="AX4052" s="5" t="s">
        <v>181</v>
      </c>
      <c r="AY4052" s="29" t="s">
        <v>66</v>
      </c>
      <c r="AZ4052" s="30" t="s">
        <v>67</v>
      </c>
      <c r="BA4052" s="30" t="s">
        <v>68</v>
      </c>
      <c r="BB4052" s="30" t="s">
        <v>197</v>
      </c>
      <c r="BC4052" s="30" t="s">
        <v>69</v>
      </c>
      <c r="BD4052" s="31" t="s">
        <v>70</v>
      </c>
      <c r="BE4052" s="31" t="s">
        <v>71</v>
      </c>
      <c r="BF4052" s="31" t="s">
        <v>72</v>
      </c>
      <c r="BG4052" s="31" t="s">
        <v>73</v>
      </c>
      <c r="BH4052" s="31" t="s">
        <v>74</v>
      </c>
      <c r="BI4052" s="31" t="s">
        <v>75</v>
      </c>
      <c r="BJ4052" s="31" t="s">
        <v>76</v>
      </c>
      <c r="BK4052" s="31" t="s">
        <v>77</v>
      </c>
      <c r="BL4052" s="31" t="s">
        <v>78</v>
      </c>
      <c r="BM4052" s="31" t="s">
        <v>79</v>
      </c>
      <c r="BN4052" s="31" t="s">
        <v>80</v>
      </c>
      <c r="BO4052" s="31" t="s">
        <v>81</v>
      </c>
      <c r="BP4052" s="31" t="s">
        <v>82</v>
      </c>
      <c r="BQ4052" s="31" t="s">
        <v>83</v>
      </c>
      <c r="BR4052" s="31" t="s">
        <v>84</v>
      </c>
      <c r="BS4052" s="31" t="s">
        <v>85</v>
      </c>
      <c r="BT4052" s="31" t="s">
        <v>86</v>
      </c>
      <c r="BU4052" s="31" t="s">
        <v>87</v>
      </c>
      <c r="BV4052" s="31" t="s">
        <v>88</v>
      </c>
      <c r="BW4052" s="31" t="s">
        <v>89</v>
      </c>
      <c r="BX4052" s="31" t="s">
        <v>90</v>
      </c>
      <c r="BY4052" s="31" t="s">
        <v>88</v>
      </c>
      <c r="BZ4052" s="31" t="s">
        <v>91</v>
      </c>
      <c r="CA4052" s="31" t="s">
        <v>88</v>
      </c>
      <c r="CB4052" s="31" t="s">
        <v>92</v>
      </c>
      <c r="CC4052" s="31" t="s">
        <v>93</v>
      </c>
      <c r="CD4052" s="31" t="s">
        <v>94</v>
      </c>
      <c r="CE4052" s="31" t="s">
        <v>95</v>
      </c>
      <c r="CF4052" s="32" t="s">
        <v>96</v>
      </c>
    </row>
    <row r="4053" spans="4:84" s="3" customFormat="1" ht="409.5" x14ac:dyDescent="0.35">
      <c r="D4053" s="22"/>
      <c r="AU4053" s="4"/>
      <c r="AV4053" s="23" t="s">
        <v>3</v>
      </c>
      <c r="AX4053" s="5" t="s">
        <v>189</v>
      </c>
      <c r="AY4053" s="6"/>
      <c r="AZ4053" s="30" t="s">
        <v>97</v>
      </c>
      <c r="BA4053" s="6"/>
      <c r="BB4053" s="30" t="s">
        <v>98</v>
      </c>
      <c r="BC4053" s="30" t="s">
        <v>99</v>
      </c>
      <c r="BD4053" s="31" t="s">
        <v>100</v>
      </c>
      <c r="BE4053" s="31" t="s">
        <v>101</v>
      </c>
      <c r="BH4053" s="31" t="s">
        <v>102</v>
      </c>
      <c r="BI4053" s="31" t="s">
        <v>103</v>
      </c>
      <c r="BK4053" s="31" t="s">
        <v>104</v>
      </c>
      <c r="BL4053" s="31" t="s">
        <v>105</v>
      </c>
      <c r="BM4053" s="23"/>
      <c r="BN4053" s="31" t="s">
        <v>106</v>
      </c>
      <c r="BP4053" s="31" t="s">
        <v>107</v>
      </c>
      <c r="BR4053" s="31" t="s">
        <v>108</v>
      </c>
      <c r="BS4053" s="31" t="s">
        <v>109</v>
      </c>
      <c r="BT4053" s="31" t="s">
        <v>110</v>
      </c>
      <c r="BU4053" s="31" t="s">
        <v>111</v>
      </c>
      <c r="BV4053" s="31" t="s">
        <v>112</v>
      </c>
      <c r="BX4053" s="31" t="s">
        <v>113</v>
      </c>
      <c r="BY4053" s="31" t="s">
        <v>114</v>
      </c>
      <c r="CA4053" s="31" t="s">
        <v>115</v>
      </c>
      <c r="CC4053" s="31" t="s">
        <v>116</v>
      </c>
      <c r="CD4053" s="31" t="s">
        <v>117</v>
      </c>
    </row>
    <row r="4054" spans="4:84" s="3" customFormat="1" ht="409.5" x14ac:dyDescent="0.35">
      <c r="D4054" s="22"/>
      <c r="AU4054" s="5"/>
      <c r="AV4054" s="25" t="s">
        <v>4</v>
      </c>
      <c r="AX4054" s="5" t="s">
        <v>190</v>
      </c>
      <c r="AY4054" s="6"/>
      <c r="AZ4054" s="30" t="s">
        <v>118</v>
      </c>
      <c r="BA4054" s="6"/>
      <c r="BB4054" s="30" t="s">
        <v>119</v>
      </c>
      <c r="BC4054" s="30" t="s">
        <v>120</v>
      </c>
      <c r="BD4054" s="31" t="s">
        <v>121</v>
      </c>
      <c r="BE4054" s="31" t="s">
        <v>122</v>
      </c>
      <c r="BH4054" s="31" t="s">
        <v>123</v>
      </c>
      <c r="BI4054" s="31" t="s">
        <v>124</v>
      </c>
      <c r="BL4054" s="31" t="s">
        <v>125</v>
      </c>
      <c r="BM4054" s="23"/>
      <c r="BN4054" s="31" t="s">
        <v>126</v>
      </c>
      <c r="BR4054" s="31" t="s">
        <v>127</v>
      </c>
      <c r="BU4054" s="31" t="s">
        <v>128</v>
      </c>
      <c r="BX4054" s="31" t="s">
        <v>129</v>
      </c>
      <c r="BY4054" s="31" t="s">
        <v>123</v>
      </c>
      <c r="CA4054" s="31" t="s">
        <v>130</v>
      </c>
      <c r="CC4054" s="31" t="s">
        <v>123</v>
      </c>
      <c r="CD4054" s="31" t="s">
        <v>131</v>
      </c>
    </row>
    <row r="4055" spans="4:84" s="3" customFormat="1" ht="409.5" x14ac:dyDescent="0.35">
      <c r="D4055" s="22"/>
      <c r="AU4055" s="5"/>
      <c r="AV4055" s="25" t="s">
        <v>5</v>
      </c>
      <c r="AX4055" s="5" t="s">
        <v>191</v>
      </c>
      <c r="AY4055" s="6"/>
      <c r="AZ4055" s="30" t="s">
        <v>132</v>
      </c>
      <c r="BA4055" s="6"/>
      <c r="BB4055" s="30" t="s">
        <v>123</v>
      </c>
      <c r="BC4055" s="30" t="s">
        <v>123</v>
      </c>
      <c r="BD4055" s="31" t="s">
        <v>133</v>
      </c>
      <c r="BE4055" s="31" t="s">
        <v>123</v>
      </c>
      <c r="BL4055" s="31" t="s">
        <v>134</v>
      </c>
      <c r="BM4055" s="23"/>
      <c r="BN4055" s="31" t="s">
        <v>135</v>
      </c>
      <c r="BR4055" s="31" t="s">
        <v>112</v>
      </c>
      <c r="CA4055" s="31" t="s">
        <v>136</v>
      </c>
      <c r="CD4055" s="31" t="s">
        <v>137</v>
      </c>
    </row>
    <row r="4056" spans="4:84" s="3" customFormat="1" ht="409.5" x14ac:dyDescent="0.35">
      <c r="D4056" s="22"/>
      <c r="AU4056" s="5"/>
      <c r="AV4056" s="25" t="s">
        <v>6</v>
      </c>
      <c r="AX4056" s="5" t="s">
        <v>192</v>
      </c>
      <c r="AY4056" s="6"/>
      <c r="AZ4056" s="30" t="s">
        <v>138</v>
      </c>
      <c r="BA4056" s="6"/>
      <c r="BB4056" s="6"/>
      <c r="BE4056" s="31" t="s">
        <v>139</v>
      </c>
      <c r="BL4056" s="31" t="s">
        <v>140</v>
      </c>
      <c r="BM4056" s="23"/>
      <c r="BN4056" s="31" t="s">
        <v>141</v>
      </c>
      <c r="BR4056" s="31" t="s">
        <v>142</v>
      </c>
      <c r="CA4056" s="31" t="s">
        <v>143</v>
      </c>
      <c r="CD4056" s="31" t="s">
        <v>144</v>
      </c>
    </row>
    <row r="4057" spans="4:84" s="6" customFormat="1" ht="324" x14ac:dyDescent="0.35">
      <c r="D4057" s="33"/>
      <c r="AU4057" s="5"/>
      <c r="AV4057" s="25" t="s">
        <v>174</v>
      </c>
      <c r="AX4057" s="5" t="s">
        <v>182</v>
      </c>
      <c r="AZ4057" s="30" t="s">
        <v>145</v>
      </c>
      <c r="BL4057" s="30" t="s">
        <v>146</v>
      </c>
      <c r="BM4057" s="25"/>
      <c r="BN4057" s="30" t="s">
        <v>147</v>
      </c>
      <c r="CA4057" s="30" t="s">
        <v>148</v>
      </c>
      <c r="CD4057" s="30" t="s">
        <v>149</v>
      </c>
    </row>
    <row r="4058" spans="4:84" s="6" customFormat="1" ht="409.5" x14ac:dyDescent="0.35">
      <c r="D4058" s="33"/>
      <c r="AU4058" s="5"/>
      <c r="AV4058" s="25" t="s">
        <v>7</v>
      </c>
      <c r="AX4058" s="5" t="s">
        <v>183</v>
      </c>
      <c r="AZ4058" s="30" t="s">
        <v>150</v>
      </c>
      <c r="BM4058" s="25"/>
      <c r="BN4058" s="30" t="s">
        <v>151</v>
      </c>
      <c r="CA4058" s="30" t="s">
        <v>152</v>
      </c>
      <c r="CD4058" s="30" t="s">
        <v>153</v>
      </c>
    </row>
    <row r="4059" spans="4:84" s="6" customFormat="1" ht="360" x14ac:dyDescent="0.35">
      <c r="D4059" s="33"/>
      <c r="AU4059" s="5"/>
      <c r="AV4059" s="25" t="s">
        <v>8</v>
      </c>
      <c r="AX4059" s="5" t="s">
        <v>184</v>
      </c>
      <c r="AZ4059" s="30" t="s">
        <v>154</v>
      </c>
      <c r="BM4059" s="25"/>
      <c r="BN4059" s="30" t="s">
        <v>155</v>
      </c>
      <c r="CA4059" s="30" t="s">
        <v>156</v>
      </c>
      <c r="CD4059" s="30" t="s">
        <v>157</v>
      </c>
    </row>
    <row r="4060" spans="4:84" s="6" customFormat="1" ht="396" x14ac:dyDescent="0.35">
      <c r="D4060" s="33"/>
      <c r="AU4060" s="5"/>
      <c r="AV4060" s="25" t="s">
        <v>9</v>
      </c>
      <c r="AX4060" s="5" t="s">
        <v>175</v>
      </c>
      <c r="AZ4060" s="30" t="s">
        <v>158</v>
      </c>
      <c r="BM4060" s="25"/>
      <c r="BN4060" s="30" t="s">
        <v>159</v>
      </c>
      <c r="CD4060" s="30" t="s">
        <v>160</v>
      </c>
    </row>
    <row r="4061" spans="4:84" s="6" customFormat="1" ht="409.5" x14ac:dyDescent="0.35">
      <c r="D4061" s="33"/>
      <c r="AU4061" s="5"/>
      <c r="AV4061" s="25" t="s">
        <v>10</v>
      </c>
      <c r="AX4061" s="5" t="s">
        <v>176</v>
      </c>
      <c r="AZ4061" s="30" t="s">
        <v>161</v>
      </c>
      <c r="BM4061" s="25"/>
      <c r="BN4061" s="30" t="s">
        <v>162</v>
      </c>
      <c r="CD4061" s="30" t="s">
        <v>163</v>
      </c>
    </row>
    <row r="4062" spans="4:84" s="6" customFormat="1" ht="409.5" x14ac:dyDescent="0.35">
      <c r="D4062" s="33"/>
      <c r="AU4062" s="5"/>
      <c r="AV4062" s="25" t="s">
        <v>11</v>
      </c>
      <c r="AX4062" s="5" t="s">
        <v>185</v>
      </c>
      <c r="AZ4062" s="30" t="s">
        <v>164</v>
      </c>
      <c r="BM4062" s="25"/>
      <c r="BN4062" s="30" t="s">
        <v>165</v>
      </c>
    </row>
    <row r="4063" spans="4:84" s="6" customFormat="1" ht="360" x14ac:dyDescent="0.35">
      <c r="D4063" s="33"/>
      <c r="AU4063" s="5"/>
      <c r="AV4063" s="25" t="s">
        <v>12</v>
      </c>
      <c r="AX4063" s="5" t="s">
        <v>186</v>
      </c>
      <c r="AZ4063" s="30" t="s">
        <v>166</v>
      </c>
      <c r="BM4063" s="25"/>
      <c r="BN4063" s="30" t="s">
        <v>167</v>
      </c>
    </row>
    <row r="4064" spans="4:84" s="6" customFormat="1" ht="396" x14ac:dyDescent="0.35">
      <c r="D4064" s="33"/>
      <c r="AU4064" s="5"/>
      <c r="AV4064" s="25" t="s">
        <v>14</v>
      </c>
      <c r="AX4064" s="5" t="s">
        <v>177</v>
      </c>
      <c r="AZ4064" s="30" t="s">
        <v>168</v>
      </c>
      <c r="BN4064" s="30" t="s">
        <v>169</v>
      </c>
    </row>
    <row r="4065" spans="4:66" s="6" customFormat="1" ht="409.5" x14ac:dyDescent="0.35">
      <c r="D4065" s="33"/>
      <c r="AU4065" s="5"/>
      <c r="AV4065" s="34" t="s">
        <v>13</v>
      </c>
      <c r="AX4065" s="5" t="s">
        <v>187</v>
      </c>
      <c r="AZ4065" s="30" t="s">
        <v>170</v>
      </c>
      <c r="BN4065" s="30" t="s">
        <v>171</v>
      </c>
    </row>
    <row r="4066" spans="4:66" s="6" customFormat="1" ht="409.5" x14ac:dyDescent="0.35">
      <c r="D4066" s="33"/>
      <c r="AU4066" s="5"/>
      <c r="AV4066" s="25" t="s">
        <v>15</v>
      </c>
      <c r="AX4066" s="5" t="s">
        <v>178</v>
      </c>
      <c r="AZ4066" s="30" t="s">
        <v>172</v>
      </c>
      <c r="BN4066" s="30" t="s">
        <v>173</v>
      </c>
    </row>
    <row r="4067" spans="4:66" s="3" customFormat="1" ht="60" x14ac:dyDescent="0.35">
      <c r="D4067" s="22"/>
      <c r="AU4067" s="5"/>
      <c r="AV4067" s="25" t="s">
        <v>16</v>
      </c>
      <c r="AW4067" s="6"/>
      <c r="AX4067" s="5" t="s">
        <v>188</v>
      </c>
      <c r="AY4067" s="6"/>
      <c r="AZ4067" s="6"/>
      <c r="BA4067" s="6"/>
      <c r="BB4067" s="6"/>
    </row>
    <row r="4068" spans="4:66" s="3" customFormat="1" ht="72" x14ac:dyDescent="0.35">
      <c r="D4068" s="22"/>
      <c r="AU4068" s="6"/>
      <c r="AV4068" s="25" t="s">
        <v>17</v>
      </c>
      <c r="AW4068" s="6"/>
      <c r="AX4068" s="6"/>
      <c r="AY4068" s="6"/>
      <c r="AZ4068" s="6"/>
      <c r="BA4068" s="6"/>
      <c r="BB4068" s="6"/>
    </row>
    <row r="4069" spans="4:66" s="3" customFormat="1" ht="36" x14ac:dyDescent="0.35">
      <c r="D4069" s="22"/>
      <c r="AU4069" s="6"/>
      <c r="AV4069" s="25" t="s">
        <v>18</v>
      </c>
      <c r="AW4069" s="6"/>
      <c r="AX4069" s="6"/>
      <c r="AY4069" s="6"/>
      <c r="AZ4069" s="6"/>
      <c r="BA4069" s="6"/>
      <c r="BB4069" s="6"/>
    </row>
    <row r="4070" spans="4:66" s="3" customFormat="1" ht="96" x14ac:dyDescent="0.35">
      <c r="D4070" s="22"/>
      <c r="AU4070" s="6"/>
      <c r="AV4070" s="25" t="s">
        <v>19</v>
      </c>
      <c r="AW4070" s="6"/>
      <c r="AX4070" s="6"/>
      <c r="AY4070" s="6"/>
      <c r="AZ4070" s="6"/>
      <c r="BA4070" s="6"/>
      <c r="BB4070" s="6"/>
    </row>
    <row r="4071" spans="4:66" s="3" customFormat="1" ht="36" x14ac:dyDescent="0.35">
      <c r="D4071" s="22"/>
      <c r="AU4071" s="6"/>
      <c r="AV4071" s="25" t="s">
        <v>20</v>
      </c>
      <c r="AW4071" s="6"/>
      <c r="AX4071" s="6"/>
      <c r="AY4071" s="6"/>
      <c r="AZ4071" s="6"/>
      <c r="BA4071" s="6"/>
      <c r="BB4071" s="6"/>
    </row>
    <row r="4072" spans="4:66" s="3" customFormat="1" ht="48" x14ac:dyDescent="0.35">
      <c r="D4072" s="22"/>
      <c r="AU4072" s="6"/>
      <c r="AV4072" s="25" t="s">
        <v>21</v>
      </c>
      <c r="AW4072" s="6"/>
      <c r="AX4072" s="6"/>
      <c r="AY4072" s="6"/>
      <c r="AZ4072" s="6"/>
      <c r="BA4072" s="6"/>
      <c r="BB4072" s="6"/>
    </row>
    <row r="4073" spans="4:66" s="3" customFormat="1" ht="156" x14ac:dyDescent="0.35">
      <c r="D4073" s="22"/>
      <c r="AU4073" s="6"/>
      <c r="AV4073" s="25" t="s">
        <v>22</v>
      </c>
      <c r="AW4073" s="6"/>
      <c r="AX4073" s="6"/>
      <c r="AY4073" s="6"/>
      <c r="AZ4073" s="6"/>
      <c r="BA4073" s="6"/>
      <c r="BB4073" s="6"/>
    </row>
    <row r="4074" spans="4:66" s="3" customFormat="1" ht="96" x14ac:dyDescent="0.35">
      <c r="D4074" s="22"/>
      <c r="AU4074" s="6"/>
      <c r="AV4074" s="25" t="s">
        <v>23</v>
      </c>
      <c r="AW4074" s="6"/>
      <c r="AX4074" s="6"/>
      <c r="AY4074" s="6"/>
      <c r="AZ4074" s="6"/>
      <c r="BA4074" s="6"/>
      <c r="BB4074" s="6"/>
    </row>
    <row r="4075" spans="4:66" s="3" customFormat="1" ht="60" x14ac:dyDescent="0.35">
      <c r="D4075" s="22"/>
      <c r="AU4075" s="6"/>
      <c r="AV4075" s="25" t="s">
        <v>24</v>
      </c>
      <c r="AW4075" s="6"/>
      <c r="AX4075" s="6"/>
      <c r="AY4075" s="6"/>
      <c r="AZ4075" s="6"/>
      <c r="BA4075" s="6"/>
      <c r="BB4075" s="6"/>
    </row>
    <row r="4076" spans="4:66" s="3" customFormat="1" ht="72" x14ac:dyDescent="0.35">
      <c r="D4076" s="22"/>
      <c r="AU4076" s="6"/>
      <c r="AV4076" s="25" t="s">
        <v>25</v>
      </c>
      <c r="AW4076" s="6"/>
      <c r="AX4076" s="6"/>
      <c r="AY4076" s="6"/>
      <c r="AZ4076" s="6"/>
      <c r="BA4076" s="6"/>
      <c r="BB4076" s="6"/>
    </row>
    <row r="4077" spans="4:66" s="3" customFormat="1" ht="96" x14ac:dyDescent="0.35">
      <c r="D4077" s="22"/>
      <c r="AU4077" s="6"/>
      <c r="AV4077" s="25" t="s">
        <v>26</v>
      </c>
      <c r="AW4077" s="6"/>
      <c r="AX4077" s="6"/>
      <c r="AY4077" s="6"/>
      <c r="AZ4077" s="6"/>
      <c r="BA4077" s="6"/>
      <c r="BB4077" s="6"/>
    </row>
    <row r="4078" spans="4:66" s="3" customFormat="1" ht="84" x14ac:dyDescent="0.35">
      <c r="D4078" s="22"/>
      <c r="AU4078" s="6"/>
      <c r="AV4078" s="25" t="s">
        <v>27</v>
      </c>
      <c r="AW4078" s="6"/>
      <c r="AX4078" s="6"/>
      <c r="AY4078" s="6"/>
      <c r="AZ4078" s="6"/>
      <c r="BA4078" s="6"/>
      <c r="BB4078" s="6"/>
    </row>
    <row r="4079" spans="4:66" s="3" customFormat="1" ht="48" x14ac:dyDescent="0.35">
      <c r="D4079" s="22"/>
      <c r="AU4079" s="6"/>
      <c r="AV4079" s="25" t="s">
        <v>28</v>
      </c>
      <c r="AW4079" s="6"/>
      <c r="AX4079" s="6"/>
      <c r="AY4079" s="6"/>
      <c r="AZ4079" s="6"/>
      <c r="BA4079" s="6"/>
      <c r="BB4079" s="6"/>
    </row>
    <row r="4080" spans="4:66" s="3" customFormat="1" ht="60" x14ac:dyDescent="0.35">
      <c r="D4080" s="22"/>
      <c r="AU4080" s="6"/>
      <c r="AV4080" s="25" t="s">
        <v>29</v>
      </c>
      <c r="AW4080" s="6"/>
      <c r="AX4080" s="6"/>
      <c r="AY4080" s="6"/>
      <c r="AZ4080" s="6"/>
      <c r="BA4080" s="6"/>
      <c r="BB4080" s="6"/>
    </row>
    <row r="4081" spans="4:89" s="3" customFormat="1" ht="36" x14ac:dyDescent="0.35">
      <c r="D4081" s="22"/>
      <c r="AU4081" s="6"/>
      <c r="AV4081" s="25" t="s">
        <v>30</v>
      </c>
      <c r="AW4081" s="6"/>
      <c r="AX4081" s="6"/>
      <c r="AY4081" s="6"/>
      <c r="AZ4081" s="6"/>
      <c r="BA4081" s="6"/>
      <c r="BB4081" s="6"/>
    </row>
    <row r="4082" spans="4:89" s="3" customFormat="1" ht="72" x14ac:dyDescent="0.35">
      <c r="D4082" s="22"/>
      <c r="AU4082" s="6"/>
      <c r="AV4082" s="25" t="s">
        <v>31</v>
      </c>
      <c r="AW4082" s="6"/>
      <c r="AX4082" s="6"/>
      <c r="AY4082" s="6"/>
      <c r="AZ4082" s="6"/>
      <c r="BA4082" s="6"/>
      <c r="BB4082" s="6"/>
    </row>
    <row r="4083" spans="4:89" s="3" customFormat="1" ht="72" x14ac:dyDescent="0.35">
      <c r="D4083" s="22"/>
      <c r="AU4083" s="6"/>
      <c r="AV4083" s="25" t="s">
        <v>32</v>
      </c>
      <c r="AW4083" s="6"/>
      <c r="AX4083" s="6"/>
      <c r="AY4083" s="6"/>
      <c r="AZ4083" s="6"/>
      <c r="BA4083" s="6"/>
      <c r="BB4083" s="6"/>
    </row>
    <row r="4084" spans="4:89" s="3" customFormat="1" x14ac:dyDescent="0.35">
      <c r="D4084" s="22"/>
    </row>
    <row r="4085" spans="4:89" s="3" customFormat="1" x14ac:dyDescent="0.35">
      <c r="D4085" s="22"/>
    </row>
    <row r="4086" spans="4:89" s="3" customFormat="1" x14ac:dyDescent="0.35">
      <c r="D4086" s="22"/>
    </row>
    <row r="4087" spans="4:89" x14ac:dyDescent="0.35">
      <c r="AT4087" s="2"/>
      <c r="AU4087" s="2"/>
      <c r="AV4087" s="2"/>
      <c r="AW4087" s="2"/>
      <c r="AX4087" s="2"/>
      <c r="AY4087" s="2"/>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2"/>
    </row>
    <row r="4088" spans="4:89" x14ac:dyDescent="0.35">
      <c r="AT4088" s="2"/>
      <c r="AU4088" s="2"/>
      <c r="AV4088" s="2"/>
      <c r="AW4088" s="2"/>
      <c r="AX4088" s="2"/>
      <c r="AY4088" s="2"/>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2"/>
    </row>
    <row r="4089" spans="4:89" x14ac:dyDescent="0.35">
      <c r="AT4089" s="2"/>
      <c r="AU4089" s="2"/>
      <c r="AV4089" s="2"/>
      <c r="AW4089" s="2"/>
      <c r="AX4089" s="2"/>
      <c r="AY4089" s="2"/>
      <c r="AZ4089" s="2"/>
      <c r="BA4089" s="2"/>
      <c r="BB4089" s="2"/>
      <c r="BC4089" s="2"/>
      <c r="BD4089" s="2"/>
      <c r="BE4089" s="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c r="CC4089" s="2"/>
      <c r="CD4089" s="2"/>
      <c r="CE4089" s="2"/>
      <c r="CF4089" s="2"/>
      <c r="CG4089" s="2"/>
      <c r="CH4089" s="2"/>
      <c r="CI4089" s="2"/>
    </row>
    <row r="4090" spans="4:89" x14ac:dyDescent="0.35">
      <c r="AT4090" s="2"/>
      <c r="AU4090" s="2"/>
      <c r="AV4090" s="2"/>
      <c r="AW4090" s="2"/>
      <c r="AX4090" s="2"/>
      <c r="AY4090" s="2"/>
      <c r="AZ4090" s="2"/>
      <c r="BA4090" s="2"/>
      <c r="BB4090" s="2"/>
      <c r="BC4090" s="2"/>
      <c r="BD4090" s="2"/>
      <c r="BE4090" s="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2"/>
      <c r="CD4090" s="2"/>
      <c r="CE4090" s="2"/>
      <c r="CF4090" s="2"/>
      <c r="CG4090" s="2"/>
      <c r="CH4090" s="2"/>
      <c r="CI4090" s="2"/>
      <c r="CJ4090" s="1"/>
      <c r="CK4090" s="1"/>
    </row>
    <row r="4091" spans="4:89" x14ac:dyDescent="0.35">
      <c r="AT4091" s="2"/>
      <c r="AU4091" s="2"/>
      <c r="AV4091" s="2"/>
      <c r="AW4091" s="2"/>
      <c r="AX4091" s="2"/>
      <c r="AY4091" s="2"/>
      <c r="AZ4091" s="2"/>
      <c r="BA4091" s="2"/>
      <c r="BB4091" s="2"/>
      <c r="BC4091" s="2"/>
      <c r="BD4091" s="2"/>
      <c r="BE4091" s="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2"/>
      <c r="CD4091" s="2"/>
      <c r="CE4091" s="2"/>
      <c r="CF4091" s="2"/>
      <c r="CG4091" s="2"/>
      <c r="CH4091" s="2"/>
      <c r="CI4091" s="2"/>
      <c r="CJ4091" s="1"/>
      <c r="CK4091" s="1"/>
    </row>
    <row r="4092" spans="4:89" x14ac:dyDescent="0.35">
      <c r="AT4092" s="2"/>
      <c r="AU4092" s="2"/>
      <c r="AV4092" s="2"/>
      <c r="AW4092" s="2"/>
      <c r="AX4092" s="2"/>
      <c r="AY4092" s="2"/>
      <c r="AZ4092" s="2"/>
      <c r="BA4092" s="2"/>
      <c r="BB4092" s="2"/>
      <c r="BC4092" s="2"/>
      <c r="BD4092" s="2"/>
      <c r="BE4092" s="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2"/>
      <c r="CD4092" s="2"/>
      <c r="CE4092" s="2"/>
      <c r="CF4092" s="2"/>
      <c r="CG4092" s="2"/>
      <c r="CH4092" s="2"/>
      <c r="CI4092" s="2"/>
      <c r="CJ4092" s="1"/>
      <c r="CK4092" s="1"/>
    </row>
    <row r="4093" spans="4:89" x14ac:dyDescent="0.35">
      <c r="AT4093" s="2"/>
      <c r="AU4093" s="2"/>
      <c r="AV4093" s="2"/>
      <c r="AW4093" s="2"/>
      <c r="AX4093" s="2"/>
      <c r="AY4093" s="2"/>
      <c r="AZ4093" s="2"/>
      <c r="BA4093" s="2"/>
      <c r="BB4093" s="2"/>
      <c r="BC4093" s="2"/>
      <c r="BD4093" s="2"/>
      <c r="BE4093" s="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2"/>
      <c r="CD4093" s="2"/>
      <c r="CE4093" s="2"/>
      <c r="CF4093" s="2"/>
      <c r="CG4093" s="2"/>
      <c r="CH4093" s="2"/>
      <c r="CI4093" s="2"/>
      <c r="CJ4093" s="1"/>
      <c r="CK4093" s="1"/>
    </row>
    <row r="4094" spans="4:89" x14ac:dyDescent="0.35">
      <c r="AT4094" s="2"/>
      <c r="AU4094" s="2"/>
      <c r="AV4094" s="2"/>
      <c r="AW4094" s="2"/>
      <c r="AX4094" s="2"/>
      <c r="AY4094" s="2"/>
      <c r="AZ4094" s="2"/>
      <c r="BA4094" s="2"/>
      <c r="BB4094" s="2"/>
      <c r="BC4094" s="2"/>
      <c r="BD4094" s="2"/>
      <c r="BE4094" s="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2"/>
      <c r="CD4094" s="2"/>
      <c r="CE4094" s="2"/>
      <c r="CF4094" s="2"/>
      <c r="CG4094" s="2"/>
      <c r="CH4094" s="2"/>
      <c r="CI4094" s="2"/>
      <c r="CJ4094" s="1"/>
      <c r="CK4094" s="1"/>
    </row>
    <row r="4095" spans="4:89" x14ac:dyDescent="0.35">
      <c r="AT4095" s="2"/>
      <c r="AU4095" s="2"/>
      <c r="AV4095" s="2"/>
      <c r="AW4095" s="2"/>
      <c r="AX4095" s="2"/>
      <c r="AY4095" s="2"/>
      <c r="AZ4095" s="2"/>
      <c r="BA4095" s="2"/>
      <c r="BB4095" s="2"/>
      <c r="BC4095" s="2"/>
      <c r="BD4095" s="2"/>
      <c r="BE4095" s="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2"/>
      <c r="CD4095" s="2"/>
      <c r="CE4095" s="2"/>
      <c r="CF4095" s="2"/>
      <c r="CG4095" s="2"/>
      <c r="CH4095" s="2"/>
      <c r="CI4095" s="2"/>
      <c r="CJ4095" s="1"/>
      <c r="CK4095" s="1"/>
    </row>
    <row r="4096" spans="4:89" x14ac:dyDescent="0.35">
      <c r="AT4096" s="2"/>
      <c r="AU4096" s="2"/>
      <c r="AV4096" s="2"/>
      <c r="AW4096" s="2"/>
      <c r="AX4096" s="2"/>
      <c r="AY4096" s="2"/>
      <c r="AZ4096" s="2"/>
      <c r="BA4096" s="2"/>
      <c r="BB4096" s="2"/>
      <c r="BC4096" s="2"/>
      <c r="BD4096" s="2"/>
      <c r="BE4096" s="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2"/>
      <c r="CD4096" s="2"/>
      <c r="CE4096" s="2"/>
      <c r="CF4096" s="2"/>
      <c r="CG4096" s="2"/>
      <c r="CH4096" s="2"/>
      <c r="CI4096" s="2"/>
      <c r="CJ4096" s="1"/>
      <c r="CK4096" s="1"/>
    </row>
    <row r="4097" spans="46:89" x14ac:dyDescent="0.35">
      <c r="AT4097" s="2"/>
      <c r="AU4097" s="2"/>
      <c r="AV4097" s="2"/>
      <c r="AW4097" s="2"/>
      <c r="AX4097" s="2"/>
      <c r="AY4097" s="2"/>
      <c r="AZ4097" s="2"/>
      <c r="BA4097" s="2"/>
      <c r="BB4097" s="2"/>
      <c r="BC4097" s="2"/>
      <c r="BD4097" s="2"/>
      <c r="BE4097" s="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2"/>
      <c r="CD4097" s="2"/>
      <c r="CE4097" s="2"/>
      <c r="CF4097" s="2"/>
      <c r="CG4097" s="2"/>
      <c r="CH4097" s="2"/>
      <c r="CI4097" s="2"/>
      <c r="CJ4097" s="1"/>
      <c r="CK4097" s="1"/>
    </row>
    <row r="4098" spans="46:89" x14ac:dyDescent="0.35">
      <c r="AT4098" s="2"/>
      <c r="AU4098" s="2"/>
      <c r="AV4098" s="2"/>
      <c r="AW4098" s="2"/>
      <c r="AX4098" s="2"/>
      <c r="AY4098" s="2"/>
      <c r="AZ4098" s="2"/>
      <c r="BA4098" s="2"/>
      <c r="BB4098" s="2"/>
      <c r="BC4098" s="2"/>
      <c r="BD4098" s="2"/>
      <c r="BE4098" s="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2"/>
      <c r="CD4098" s="2"/>
      <c r="CE4098" s="2"/>
      <c r="CF4098" s="2"/>
      <c r="CG4098" s="2"/>
      <c r="CH4098" s="2"/>
      <c r="CI4098" s="2"/>
      <c r="CJ4098" s="1"/>
      <c r="CK4098" s="1"/>
    </row>
    <row r="4099" spans="46:89" x14ac:dyDescent="0.35">
      <c r="AT4099" s="2"/>
      <c r="AU4099" s="2"/>
      <c r="AV4099" s="2"/>
      <c r="AW4099" s="2"/>
      <c r="AX4099" s="2"/>
      <c r="AY4099" s="2"/>
      <c r="AZ4099" s="2"/>
      <c r="BA4099" s="2"/>
      <c r="BB4099" s="2"/>
      <c r="BC4099" s="2"/>
      <c r="BD4099" s="2"/>
      <c r="BE4099" s="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2"/>
      <c r="CD4099" s="2"/>
      <c r="CE4099" s="2"/>
      <c r="CF4099" s="2"/>
      <c r="CG4099" s="2"/>
      <c r="CH4099" s="2"/>
      <c r="CI4099" s="2"/>
      <c r="CJ4099" s="1"/>
      <c r="CK4099" s="1"/>
    </row>
    <row r="4100" spans="46:89" x14ac:dyDescent="0.35">
      <c r="AT4100" s="2"/>
      <c r="AU4100" s="2"/>
      <c r="AV4100" s="2"/>
      <c r="AW4100" s="2"/>
      <c r="AX4100" s="2"/>
      <c r="AY4100" s="2"/>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1"/>
      <c r="CK4100" s="1"/>
    </row>
    <row r="4101" spans="46:89" x14ac:dyDescent="0.35">
      <c r="AT4101" s="2"/>
      <c r="AU4101" s="2"/>
      <c r="AV4101" s="2"/>
      <c r="AW4101" s="2"/>
      <c r="AX4101" s="2"/>
      <c r="AY4101" s="2"/>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1"/>
      <c r="CK4101" s="1"/>
    </row>
    <row r="4102" spans="46:89" x14ac:dyDescent="0.35">
      <c r="AT4102" s="2"/>
      <c r="AU4102" s="2"/>
      <c r="AV4102" s="2"/>
      <c r="AW4102" s="2"/>
      <c r="AX4102" s="2"/>
      <c r="AY4102" s="2"/>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1"/>
      <c r="CK4102" s="1"/>
    </row>
    <row r="4103" spans="46:89" x14ac:dyDescent="0.35">
      <c r="AT4103" s="2"/>
      <c r="AU4103" s="2"/>
      <c r="AV4103" s="2"/>
      <c r="AW4103" s="2"/>
      <c r="AX4103" s="2"/>
      <c r="AY4103" s="2"/>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1"/>
      <c r="CK4103" s="1"/>
    </row>
    <row r="4104" spans="46:89" x14ac:dyDescent="0.35">
      <c r="AT4104" s="2"/>
      <c r="AU4104" s="2"/>
      <c r="AV4104" s="2"/>
      <c r="AW4104" s="2"/>
      <c r="AX4104" s="2"/>
      <c r="AY4104" s="2"/>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1"/>
      <c r="CK4104" s="1"/>
    </row>
    <row r="4105" spans="46:89" x14ac:dyDescent="0.35">
      <c r="AT4105" s="2"/>
      <c r="AU4105" s="2"/>
      <c r="AV4105" s="2"/>
      <c r="AW4105" s="2"/>
      <c r="AX4105" s="2"/>
      <c r="AY4105" s="2"/>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1"/>
      <c r="CK4105" s="1"/>
    </row>
    <row r="4106" spans="46:89" x14ac:dyDescent="0.35">
      <c r="AT4106" s="2"/>
      <c r="AU4106" s="2"/>
      <c r="AV4106" s="2"/>
      <c r="AW4106" s="2"/>
      <c r="AX4106" s="2"/>
      <c r="AY4106" s="2"/>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1"/>
      <c r="CK4106" s="1"/>
    </row>
    <row r="4107" spans="46:89" x14ac:dyDescent="0.35">
      <c r="AT4107" s="2"/>
      <c r="AU4107" s="2"/>
      <c r="AV4107" s="2"/>
      <c r="AW4107" s="2"/>
      <c r="AX4107" s="2"/>
      <c r="AY4107" s="2"/>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1"/>
      <c r="CK4107" s="1"/>
    </row>
    <row r="4108" spans="46:89" x14ac:dyDescent="0.35">
      <c r="AT4108" s="2"/>
      <c r="AU4108" s="2"/>
      <c r="AV4108" s="2"/>
      <c r="AW4108" s="2"/>
      <c r="AX4108" s="2"/>
      <c r="AY4108" s="2"/>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1"/>
      <c r="CK4108" s="1"/>
    </row>
    <row r="4109" spans="46:89" x14ac:dyDescent="0.35">
      <c r="AT4109" s="2"/>
      <c r="AU4109" s="2"/>
      <c r="AV4109" s="2"/>
      <c r="AW4109" s="2"/>
      <c r="AX4109" s="2"/>
      <c r="AY4109" s="2"/>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1"/>
      <c r="CK4109" s="1"/>
    </row>
    <row r="4110" spans="46:89" x14ac:dyDescent="0.35">
      <c r="AT4110" s="2"/>
      <c r="AU4110" s="2"/>
      <c r="AV4110" s="2"/>
      <c r="AW4110" s="2"/>
      <c r="AX4110" s="2"/>
      <c r="AY4110" s="2"/>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1"/>
      <c r="CK4110" s="1"/>
    </row>
    <row r="4111" spans="46:89" x14ac:dyDescent="0.35">
      <c r="AT4111" s="2"/>
      <c r="AU4111" s="2"/>
      <c r="AV4111" s="2"/>
      <c r="AW4111" s="2"/>
      <c r="AX4111" s="2"/>
      <c r="AY4111" s="2"/>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1"/>
      <c r="CK4111" s="1"/>
    </row>
    <row r="4112" spans="46:89" x14ac:dyDescent="0.35">
      <c r="AT4112" s="2"/>
      <c r="AU4112" s="2"/>
      <c r="AV4112" s="2"/>
      <c r="AW4112" s="2"/>
      <c r="AX4112" s="2"/>
      <c r="AY4112" s="2"/>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1"/>
      <c r="CK4112" s="1"/>
    </row>
    <row r="4113" spans="46:89" x14ac:dyDescent="0.35">
      <c r="AT4113" s="2"/>
      <c r="AU4113" s="2"/>
      <c r="AV4113" s="2"/>
      <c r="AW4113" s="2"/>
      <c r="AX4113" s="2"/>
      <c r="AY4113" s="2"/>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1"/>
      <c r="CK4113" s="1"/>
    </row>
    <row r="4114" spans="46:89" x14ac:dyDescent="0.35">
      <c r="AT4114" s="2"/>
      <c r="AU4114" s="2"/>
      <c r="AV4114" s="2"/>
      <c r="AW4114" s="2"/>
      <c r="AX4114" s="2"/>
      <c r="AY4114" s="2"/>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2"/>
      <c r="CI4114" s="2"/>
      <c r="CJ4114" s="1"/>
      <c r="CK4114" s="1"/>
    </row>
    <row r="4115" spans="46:89" x14ac:dyDescent="0.35">
      <c r="AT4115" s="2"/>
      <c r="AU4115" s="2"/>
      <c r="AV4115" s="2"/>
      <c r="AW4115" s="2"/>
      <c r="AX4115" s="2"/>
      <c r="AY4115" s="2"/>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2"/>
      <c r="CI4115" s="2"/>
      <c r="CJ4115" s="1"/>
      <c r="CK4115" s="1"/>
    </row>
    <row r="4116" spans="46:89" x14ac:dyDescent="0.35">
      <c r="AT4116" s="2"/>
      <c r="AU4116" s="2"/>
      <c r="AV4116" s="2"/>
      <c r="AW4116" s="2"/>
      <c r="AX4116" s="2"/>
      <c r="AY4116" s="2"/>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2"/>
      <c r="CI4116" s="2"/>
      <c r="CJ4116" s="1"/>
      <c r="CK4116" s="1"/>
    </row>
    <row r="4117" spans="46:89" x14ac:dyDescent="0.35">
      <c r="AT4117" s="2"/>
      <c r="AU4117" s="2"/>
      <c r="AV4117" s="2"/>
      <c r="AW4117" s="2"/>
      <c r="AX4117" s="2"/>
      <c r="AY4117" s="2"/>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2"/>
      <c r="CI4117" s="2"/>
      <c r="CJ4117" s="1"/>
      <c r="CK4117" s="1"/>
    </row>
    <row r="4118" spans="46:89" x14ac:dyDescent="0.35">
      <c r="AT4118" s="2"/>
      <c r="AU4118" s="2"/>
      <c r="AV4118" s="2"/>
      <c r="AW4118" s="2"/>
      <c r="AX4118" s="2"/>
      <c r="AY4118" s="2"/>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2"/>
      <c r="CI4118" s="2"/>
      <c r="CJ4118" s="1"/>
      <c r="CK4118" s="1"/>
    </row>
    <row r="4119" spans="46:89" x14ac:dyDescent="0.35">
      <c r="AT4119" s="2"/>
      <c r="AU4119" s="2"/>
      <c r="AV4119" s="2"/>
      <c r="AW4119" s="2"/>
      <c r="AX4119" s="2"/>
      <c r="AY4119" s="2"/>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2"/>
      <c r="CI4119" s="2"/>
      <c r="CJ4119" s="1"/>
      <c r="CK4119" s="1"/>
    </row>
    <row r="4120" spans="46:89" x14ac:dyDescent="0.35">
      <c r="AT4120" s="2"/>
      <c r="AU4120" s="2"/>
      <c r="AV4120" s="2"/>
      <c r="AW4120" s="2"/>
      <c r="AX4120" s="2"/>
      <c r="AY4120" s="2"/>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2"/>
      <c r="CI4120" s="2"/>
      <c r="CJ4120" s="1"/>
      <c r="CK4120" s="1"/>
    </row>
    <row r="4121" spans="46:89" x14ac:dyDescent="0.35">
      <c r="AT4121" s="2"/>
      <c r="AU4121" s="2"/>
      <c r="AV4121" s="2"/>
      <c r="AW4121" s="2"/>
      <c r="AX4121" s="2"/>
      <c r="AY4121" s="2"/>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2"/>
      <c r="CI4121" s="2"/>
      <c r="CJ4121" s="1"/>
      <c r="CK4121" s="1"/>
    </row>
    <row r="4122" spans="46:89" x14ac:dyDescent="0.35">
      <c r="AT4122" s="2"/>
      <c r="AU4122" s="2"/>
      <c r="AV4122" s="2"/>
      <c r="AW4122" s="2"/>
      <c r="AX4122" s="2"/>
      <c r="AY4122" s="2"/>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2"/>
      <c r="CI4122" s="2"/>
      <c r="CJ4122" s="1"/>
      <c r="CK4122" s="1"/>
    </row>
    <row r="4123" spans="46:89" x14ac:dyDescent="0.35">
      <c r="AT4123" s="2"/>
      <c r="AU4123" s="2"/>
      <c r="AV4123" s="2"/>
      <c r="AW4123" s="2"/>
      <c r="AX4123" s="2"/>
      <c r="AY4123" s="2"/>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2"/>
      <c r="CI4123" s="2"/>
      <c r="CJ4123" s="1"/>
      <c r="CK4123" s="1"/>
    </row>
    <row r="4124" spans="46:89" x14ac:dyDescent="0.35">
      <c r="AT4124" s="2"/>
      <c r="AU4124" s="2"/>
      <c r="AV4124" s="2"/>
      <c r="AW4124" s="2"/>
      <c r="AX4124" s="2"/>
      <c r="AY4124" s="2"/>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2"/>
      <c r="CI4124" s="2"/>
      <c r="CJ4124" s="1"/>
      <c r="CK4124" s="1"/>
    </row>
    <row r="4125" spans="46:89" x14ac:dyDescent="0.35">
      <c r="CF4125" s="1"/>
      <c r="CG4125" s="1"/>
      <c r="CH4125" s="1"/>
      <c r="CI4125" s="1"/>
      <c r="CJ4125" s="1"/>
      <c r="CK4125" s="1"/>
    </row>
    <row r="4126" spans="46:89" x14ac:dyDescent="0.35">
      <c r="CF4126" s="1"/>
      <c r="CG4126" s="1"/>
      <c r="CH4126" s="1"/>
      <c r="CI4126" s="1"/>
      <c r="CJ4126" s="1"/>
      <c r="CK4126" s="1"/>
    </row>
    <row r="4127" spans="46:89" x14ac:dyDescent="0.35">
      <c r="CF4127" s="1"/>
      <c r="CG4127" s="1"/>
      <c r="CH4127" s="1"/>
      <c r="CI4127" s="1"/>
      <c r="CJ4127" s="1"/>
      <c r="CK4127" s="1"/>
    </row>
    <row r="4128" spans="46:89" x14ac:dyDescent="0.35">
      <c r="CF4128" s="1"/>
      <c r="CG4128" s="1"/>
      <c r="CH4128" s="1"/>
      <c r="CI4128" s="1"/>
      <c r="CJ4128" s="1"/>
      <c r="CK4128" s="1"/>
    </row>
    <row r="4129" spans="84:89" x14ac:dyDescent="0.35">
      <c r="CF4129" s="1"/>
      <c r="CG4129" s="1"/>
      <c r="CH4129" s="1"/>
      <c r="CI4129" s="1"/>
      <c r="CJ4129" s="1"/>
      <c r="CK4129" s="1"/>
    </row>
    <row r="4130" spans="84:89" x14ac:dyDescent="0.35">
      <c r="CF4130" s="1"/>
      <c r="CG4130" s="1"/>
      <c r="CH4130" s="1"/>
      <c r="CI4130" s="1"/>
      <c r="CJ4130" s="1"/>
      <c r="CK4130" s="1"/>
    </row>
    <row r="4131" spans="84:89" x14ac:dyDescent="0.35">
      <c r="CF4131" s="1"/>
      <c r="CG4131" s="1"/>
      <c r="CH4131" s="1"/>
      <c r="CI4131" s="1"/>
      <c r="CJ4131" s="1"/>
      <c r="CK4131" s="1"/>
    </row>
    <row r="4132" spans="84:89" x14ac:dyDescent="0.35">
      <c r="CF4132" s="1"/>
      <c r="CG4132" s="1"/>
      <c r="CH4132" s="1"/>
      <c r="CI4132" s="1"/>
      <c r="CJ4132" s="1"/>
      <c r="CK4132" s="1"/>
    </row>
    <row r="4133" spans="84:89" x14ac:dyDescent="0.35">
      <c r="CF4133" s="1"/>
      <c r="CG4133" s="1"/>
      <c r="CH4133" s="1"/>
      <c r="CI4133" s="1"/>
      <c r="CJ4133" s="1"/>
      <c r="CK4133" s="1"/>
    </row>
    <row r="4134" spans="84:89" x14ac:dyDescent="0.35">
      <c r="CF4134" s="1"/>
      <c r="CG4134" s="1"/>
      <c r="CH4134" s="1"/>
      <c r="CI4134" s="1"/>
      <c r="CJ4134" s="1"/>
      <c r="CK4134" s="1"/>
    </row>
    <row r="4135" spans="84:89" x14ac:dyDescent="0.35">
      <c r="CF4135" s="1"/>
      <c r="CG4135" s="1"/>
      <c r="CH4135" s="1"/>
      <c r="CI4135" s="1"/>
      <c r="CJ4135" s="1"/>
      <c r="CK4135" s="1"/>
    </row>
    <row r="4136" spans="84:89" x14ac:dyDescent="0.35">
      <c r="CF4136" s="1"/>
      <c r="CG4136" s="1"/>
      <c r="CH4136" s="1"/>
      <c r="CI4136" s="1"/>
      <c r="CJ4136" s="1"/>
      <c r="CK4136" s="1"/>
    </row>
    <row r="4137" spans="84:89" x14ac:dyDescent="0.35">
      <c r="CF4137" s="1"/>
      <c r="CG4137" s="1"/>
      <c r="CH4137" s="1"/>
      <c r="CI4137" s="1"/>
      <c r="CJ4137" s="1"/>
      <c r="CK4137" s="1"/>
    </row>
    <row r="4138" spans="84:89" x14ac:dyDescent="0.35">
      <c r="CF4138" s="1"/>
      <c r="CG4138" s="1"/>
      <c r="CH4138" s="1"/>
      <c r="CI4138" s="1"/>
      <c r="CJ4138" s="1"/>
      <c r="CK4138" s="1"/>
    </row>
    <row r="4139" spans="84:89" x14ac:dyDescent="0.35">
      <c r="CF4139" s="1"/>
      <c r="CG4139" s="1"/>
      <c r="CH4139" s="1"/>
      <c r="CI4139" s="1"/>
      <c r="CJ4139" s="1"/>
      <c r="CK4139" s="1"/>
    </row>
    <row r="4140" spans="84:89" x14ac:dyDescent="0.35">
      <c r="CF4140" s="1"/>
      <c r="CG4140" s="1"/>
      <c r="CH4140" s="1"/>
      <c r="CI4140" s="1"/>
      <c r="CJ4140" s="1"/>
      <c r="CK4140" s="1"/>
    </row>
  </sheetData>
  <dataConsolidate/>
  <mergeCells count="10">
    <mergeCell ref="D24:D32"/>
    <mergeCell ref="A1:K2"/>
    <mergeCell ref="A3:K3"/>
    <mergeCell ref="A4:A5"/>
    <mergeCell ref="B4:B5"/>
    <mergeCell ref="C4:D5"/>
    <mergeCell ref="E4:E5"/>
    <mergeCell ref="F4:F5"/>
    <mergeCell ref="G4:G5"/>
    <mergeCell ref="H4:K4"/>
  </mergeCells>
  <dataValidations count="2">
    <dataValidation type="list" allowBlank="1" showInputMessage="1" showErrorMessage="1" sqref="B17599:B65229" xr:uid="{534CA3C5-8435-43D6-8546-E489E0DEFA7A}">
      <formula1>INDIRECT(A17599)</formula1>
    </dataValidation>
    <dataValidation type="list" allowBlank="1" showInputMessage="1" showErrorMessage="1" sqref="A212:A65229" xr:uid="{7CE7E8E1-EC69-4846-A5F0-355A7686735E}">
      <formula1>REGIONALES</formula1>
    </dataValidation>
  </dataValidations>
  <printOptions horizontalCentered="1" verticalCentered="1"/>
  <pageMargins left="0.11079545454545454" right="0.11931818181818182" top="0.74803149606299213" bottom="0.74803149606299213" header="0.31496062992125984" footer="0.31496062992125984"/>
  <pageSetup scale="45" orientation="landscape" r:id="rId1"/>
  <headerFooter>
    <oddFooter>&amp;RDE- PL-002</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99BAA89-0A8D-4F32-9621-72A3D51F8B32}">
          <x14:formula1>
            <xm:f>LD!$A$2:$A$5</xm:f>
          </x14:formula1>
          <xm:sqref>G6:G53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34"/>
  <sheetViews>
    <sheetView showGridLines="0" workbookViewId="0">
      <selection activeCell="E22" sqref="E22"/>
    </sheetView>
  </sheetViews>
  <sheetFormatPr baseColWidth="10" defaultRowHeight="14.5" x14ac:dyDescent="0.35"/>
  <cols>
    <col min="1" max="1" width="4" customWidth="1"/>
    <col min="2" max="2" width="16.81640625" style="35" customWidth="1"/>
    <col min="3" max="3" width="17.1796875" style="35" customWidth="1"/>
    <col min="4" max="4" width="15" style="35" customWidth="1"/>
    <col min="5" max="5" width="17.54296875" style="35" customWidth="1"/>
    <col min="6" max="6" width="17.81640625" style="35" customWidth="1"/>
    <col min="7" max="7" width="19.453125" style="35" customWidth="1"/>
    <col min="8" max="8" width="10" style="35" customWidth="1"/>
    <col min="9" max="9" width="10.1796875" style="35" customWidth="1"/>
    <col min="10" max="10" width="10.453125" style="35" customWidth="1"/>
    <col min="11" max="11" width="20.453125" style="35" customWidth="1"/>
  </cols>
  <sheetData>
    <row r="1" spans="2:11" ht="15" thickBot="1" x14ac:dyDescent="0.4"/>
    <row r="2" spans="2:11" x14ac:dyDescent="0.35">
      <c r="B2" s="138"/>
      <c r="C2" s="139"/>
      <c r="D2" s="139"/>
      <c r="E2" s="139"/>
      <c r="F2" s="139"/>
      <c r="G2" s="139"/>
      <c r="H2" s="139"/>
      <c r="I2" s="139"/>
      <c r="J2" s="140"/>
      <c r="K2" s="36" t="s">
        <v>347</v>
      </c>
    </row>
    <row r="3" spans="2:11" ht="47.25" customHeight="1" x14ac:dyDescent="0.35">
      <c r="B3" s="141"/>
      <c r="C3" s="142"/>
      <c r="D3" s="142"/>
      <c r="E3" s="142"/>
      <c r="F3" s="142"/>
      <c r="G3" s="142"/>
      <c r="H3" s="142"/>
      <c r="I3" s="142"/>
      <c r="J3" s="143"/>
      <c r="K3" s="37" t="s">
        <v>348</v>
      </c>
    </row>
    <row r="4" spans="2:11" ht="15" customHeight="1" x14ac:dyDescent="0.35">
      <c r="B4" s="144" t="s">
        <v>344</v>
      </c>
      <c r="C4" s="145"/>
      <c r="D4" s="145"/>
      <c r="E4" s="145"/>
      <c r="F4" s="145"/>
      <c r="G4" s="145"/>
      <c r="H4" s="145"/>
      <c r="I4" s="145"/>
      <c r="J4" s="145"/>
      <c r="K4" s="146"/>
    </row>
    <row r="5" spans="2:11" ht="23.25" customHeight="1" thickBot="1" x14ac:dyDescent="0.4">
      <c r="B5" s="147" t="s">
        <v>345</v>
      </c>
      <c r="C5" s="148"/>
      <c r="D5" s="148"/>
      <c r="E5" s="148"/>
      <c r="F5" s="148"/>
      <c r="G5" s="148"/>
      <c r="H5" s="148"/>
      <c r="I5" s="148"/>
      <c r="J5" s="148"/>
      <c r="K5" s="149"/>
    </row>
    <row r="6" spans="2:11" ht="15.75" customHeight="1" thickBot="1" x14ac:dyDescent="0.4">
      <c r="B6" s="43"/>
      <c r="C6" s="43"/>
      <c r="D6" s="43"/>
      <c r="E6" s="43"/>
      <c r="F6" s="43"/>
      <c r="G6" s="43"/>
      <c r="H6" s="43"/>
      <c r="I6" s="43"/>
      <c r="J6" s="43"/>
      <c r="K6" s="43"/>
    </row>
    <row r="7" spans="2:11" ht="31.5" customHeight="1" thickBot="1" x14ac:dyDescent="0.4">
      <c r="B7" s="153" t="s">
        <v>346</v>
      </c>
      <c r="C7" s="154"/>
      <c r="D7" s="154"/>
      <c r="E7" s="154"/>
      <c r="F7" s="154"/>
      <c r="G7" s="154"/>
      <c r="H7" s="154"/>
      <c r="I7" s="154"/>
      <c r="J7" s="154"/>
      <c r="K7" s="155"/>
    </row>
    <row r="8" spans="2:11" ht="15.75" customHeight="1" x14ac:dyDescent="0.35">
      <c r="B8" s="44"/>
      <c r="C8" s="44"/>
      <c r="D8" s="44"/>
      <c r="E8" s="44"/>
      <c r="F8" s="44"/>
      <c r="G8" s="44"/>
      <c r="H8" s="44"/>
      <c r="I8" s="44"/>
      <c r="J8" s="44"/>
      <c r="K8" s="43"/>
    </row>
    <row r="9" spans="2:11" ht="30" customHeight="1" x14ac:dyDescent="0.35">
      <c r="B9" s="38"/>
      <c r="C9" s="38"/>
      <c r="D9" s="38"/>
      <c r="E9" s="38"/>
      <c r="F9" s="38"/>
      <c r="G9" s="38"/>
      <c r="H9" s="150" t="s">
        <v>216</v>
      </c>
      <c r="I9" s="151"/>
      <c r="J9" s="152"/>
      <c r="K9" s="38"/>
    </row>
    <row r="10" spans="2:11" ht="36" x14ac:dyDescent="0.35">
      <c r="B10" s="45" t="s">
        <v>217</v>
      </c>
      <c r="C10" s="45" t="s">
        <v>218</v>
      </c>
      <c r="D10" s="45" t="s">
        <v>219</v>
      </c>
      <c r="E10" s="45" t="s">
        <v>220</v>
      </c>
      <c r="F10" s="45" t="s">
        <v>221</v>
      </c>
      <c r="G10" s="39" t="s">
        <v>222</v>
      </c>
      <c r="H10" s="40">
        <v>2019</v>
      </c>
      <c r="I10" s="40">
        <v>2020</v>
      </c>
      <c r="J10" s="40">
        <v>2021</v>
      </c>
      <c r="K10" s="40" t="s">
        <v>343</v>
      </c>
    </row>
    <row r="11" spans="2:11" x14ac:dyDescent="0.35">
      <c r="B11" s="46"/>
      <c r="C11" s="46"/>
      <c r="D11" s="46"/>
      <c r="E11" s="46"/>
      <c r="F11" s="46"/>
      <c r="G11" s="46"/>
      <c r="H11" s="46"/>
      <c r="I11" s="46"/>
      <c r="J11" s="46"/>
      <c r="K11" s="46"/>
    </row>
    <row r="12" spans="2:11" x14ac:dyDescent="0.35">
      <c r="B12" s="46"/>
      <c r="C12" s="46"/>
      <c r="D12" s="46"/>
      <c r="E12" s="46"/>
      <c r="F12" s="46"/>
      <c r="G12" s="46"/>
      <c r="H12" s="46"/>
      <c r="I12" s="46"/>
      <c r="J12" s="46"/>
      <c r="K12" s="46"/>
    </row>
    <row r="13" spans="2:11" x14ac:dyDescent="0.35">
      <c r="B13" s="46"/>
      <c r="C13" s="46"/>
      <c r="D13" s="46"/>
      <c r="E13" s="46"/>
      <c r="F13" s="46"/>
      <c r="G13" s="46"/>
      <c r="H13" s="46"/>
      <c r="I13" s="46"/>
      <c r="J13" s="46"/>
      <c r="K13" s="46"/>
    </row>
    <row r="14" spans="2:11" x14ac:dyDescent="0.35">
      <c r="B14" s="46"/>
      <c r="C14" s="46"/>
      <c r="D14" s="46"/>
      <c r="E14" s="46"/>
      <c r="F14" s="46"/>
      <c r="G14" s="46"/>
      <c r="H14" s="46"/>
      <c r="I14" s="46"/>
      <c r="J14" s="46"/>
      <c r="K14" s="46"/>
    </row>
    <row r="15" spans="2:11" x14ac:dyDescent="0.35">
      <c r="B15" s="46"/>
      <c r="C15" s="46"/>
      <c r="D15" s="46"/>
      <c r="E15" s="46"/>
      <c r="F15" s="46"/>
      <c r="G15" s="46"/>
      <c r="H15" s="46"/>
      <c r="I15" s="46"/>
      <c r="J15" s="46"/>
      <c r="K15" s="46"/>
    </row>
    <row r="16" spans="2:11" x14ac:dyDescent="0.35">
      <c r="B16" s="46"/>
      <c r="C16" s="46"/>
      <c r="D16" s="46"/>
      <c r="E16" s="46"/>
      <c r="F16" s="46"/>
      <c r="G16" s="46"/>
      <c r="H16" s="46"/>
      <c r="I16" s="46"/>
      <c r="J16" s="46"/>
      <c r="K16" s="46"/>
    </row>
    <row r="17" spans="2:11" x14ac:dyDescent="0.35">
      <c r="B17" s="46"/>
      <c r="C17" s="46"/>
      <c r="D17" s="46"/>
      <c r="E17" s="46"/>
      <c r="F17" s="46"/>
      <c r="G17" s="46"/>
      <c r="H17" s="46"/>
      <c r="I17" s="46"/>
      <c r="J17" s="46"/>
      <c r="K17" s="46"/>
    </row>
    <row r="18" spans="2:11" x14ac:dyDescent="0.35">
      <c r="B18" s="46"/>
      <c r="C18" s="46"/>
      <c r="D18" s="46"/>
      <c r="E18" s="46"/>
      <c r="F18" s="46"/>
      <c r="G18" s="46"/>
      <c r="H18" s="46"/>
      <c r="I18" s="46"/>
      <c r="J18" s="46"/>
      <c r="K18" s="46"/>
    </row>
    <row r="19" spans="2:11" x14ac:dyDescent="0.35">
      <c r="B19" s="46"/>
      <c r="C19" s="46"/>
      <c r="D19" s="46"/>
      <c r="E19" s="46"/>
      <c r="F19" s="46"/>
      <c r="G19" s="46"/>
      <c r="H19" s="46"/>
      <c r="I19" s="46"/>
      <c r="J19" s="46"/>
      <c r="K19" s="46"/>
    </row>
    <row r="20" spans="2:11" x14ac:dyDescent="0.35">
      <c r="B20" s="46"/>
      <c r="C20" s="46"/>
      <c r="D20" s="46"/>
      <c r="E20" s="46"/>
      <c r="F20" s="46"/>
      <c r="G20" s="46"/>
      <c r="H20" s="46"/>
      <c r="I20" s="46"/>
      <c r="J20" s="46"/>
      <c r="K20" s="46"/>
    </row>
    <row r="21" spans="2:11" x14ac:dyDescent="0.35">
      <c r="B21" s="46"/>
      <c r="C21" s="46"/>
      <c r="D21" s="46"/>
      <c r="E21" s="46"/>
      <c r="F21" s="46"/>
      <c r="G21" s="46"/>
      <c r="H21" s="46"/>
      <c r="I21" s="46"/>
      <c r="J21" s="46"/>
      <c r="K21" s="46"/>
    </row>
    <row r="22" spans="2:11" x14ac:dyDescent="0.35">
      <c r="B22" s="46"/>
      <c r="C22" s="46"/>
      <c r="D22" s="46"/>
      <c r="E22" s="46"/>
      <c r="F22" s="46"/>
      <c r="G22" s="46"/>
      <c r="H22" s="46"/>
      <c r="I22" s="46"/>
      <c r="J22" s="46"/>
      <c r="K22" s="46"/>
    </row>
    <row r="23" spans="2:11" x14ac:dyDescent="0.35">
      <c r="B23" s="46"/>
      <c r="C23" s="46"/>
      <c r="D23" s="46"/>
      <c r="E23" s="46"/>
      <c r="F23" s="46"/>
      <c r="G23" s="46"/>
      <c r="H23" s="46"/>
      <c r="I23" s="46"/>
      <c r="J23" s="46"/>
      <c r="K23" s="46"/>
    </row>
    <row r="24" spans="2:11" x14ac:dyDescent="0.35">
      <c r="B24" s="46"/>
      <c r="C24" s="46"/>
      <c r="D24" s="46"/>
      <c r="E24" s="46"/>
      <c r="F24" s="46"/>
      <c r="G24" s="46"/>
      <c r="H24" s="46"/>
      <c r="I24" s="46"/>
      <c r="J24" s="46"/>
      <c r="K24" s="46"/>
    </row>
    <row r="25" spans="2:11" x14ac:dyDescent="0.35">
      <c r="B25" s="46"/>
      <c r="C25" s="46"/>
      <c r="D25" s="46"/>
      <c r="E25" s="46"/>
      <c r="F25" s="46"/>
      <c r="G25" s="46"/>
      <c r="H25" s="46"/>
      <c r="I25" s="46"/>
      <c r="J25" s="46"/>
      <c r="K25" s="46"/>
    </row>
    <row r="26" spans="2:11" x14ac:dyDescent="0.35">
      <c r="B26" s="46"/>
      <c r="C26" s="46"/>
      <c r="D26" s="46"/>
      <c r="E26" s="46"/>
      <c r="F26" s="46"/>
      <c r="G26" s="46"/>
      <c r="H26" s="46"/>
      <c r="I26" s="46"/>
      <c r="J26" s="46"/>
      <c r="K26" s="46"/>
    </row>
    <row r="27" spans="2:11" x14ac:dyDescent="0.35">
      <c r="B27" s="41"/>
      <c r="C27" s="41"/>
      <c r="D27" s="41"/>
      <c r="E27" s="41"/>
      <c r="F27" s="41"/>
      <c r="G27" s="41"/>
      <c r="H27" s="41"/>
      <c r="I27" s="41"/>
      <c r="J27" s="41"/>
      <c r="K27" s="41"/>
    </row>
    <row r="28" spans="2:11" x14ac:dyDescent="0.35">
      <c r="B28" s="41"/>
      <c r="C28" s="41"/>
      <c r="D28" s="41"/>
      <c r="E28" s="41"/>
      <c r="F28" s="41"/>
      <c r="G28" s="41"/>
      <c r="H28" s="41"/>
      <c r="I28" s="41"/>
      <c r="J28" s="41"/>
      <c r="K28" s="41"/>
    </row>
    <row r="29" spans="2:11" x14ac:dyDescent="0.35">
      <c r="B29" s="41"/>
      <c r="C29" s="41"/>
      <c r="D29" s="41"/>
      <c r="E29" s="41"/>
      <c r="F29" s="41"/>
      <c r="G29" s="41"/>
      <c r="H29" s="41"/>
      <c r="I29" s="41"/>
      <c r="J29" s="41"/>
      <c r="K29" s="41"/>
    </row>
    <row r="30" spans="2:11" x14ac:dyDescent="0.35">
      <c r="B30" s="41"/>
      <c r="C30" s="41"/>
      <c r="D30" s="41"/>
      <c r="E30" s="41"/>
      <c r="F30" s="41"/>
      <c r="G30" s="41"/>
      <c r="H30" s="41"/>
      <c r="I30" s="41"/>
      <c r="J30" s="41"/>
      <c r="K30" s="41"/>
    </row>
    <row r="31" spans="2:11" x14ac:dyDescent="0.35">
      <c r="B31" s="41"/>
      <c r="C31" s="41"/>
      <c r="D31" s="41"/>
      <c r="E31" s="41"/>
      <c r="F31" s="41"/>
      <c r="G31" s="41"/>
      <c r="H31" s="41"/>
      <c r="I31" s="41"/>
      <c r="J31" s="41"/>
      <c r="K31" s="41"/>
    </row>
    <row r="32" spans="2:11" x14ac:dyDescent="0.35">
      <c r="B32" s="41"/>
      <c r="C32" s="41"/>
      <c r="D32" s="41"/>
      <c r="E32" s="41"/>
      <c r="F32" s="41"/>
      <c r="G32" s="41"/>
      <c r="H32" s="41"/>
      <c r="I32" s="41"/>
      <c r="J32" s="41"/>
      <c r="K32" s="41"/>
    </row>
    <row r="34" spans="2:2" x14ac:dyDescent="0.35">
      <c r="B34" s="42" t="s">
        <v>213</v>
      </c>
    </row>
  </sheetData>
  <mergeCells count="5">
    <mergeCell ref="B2:J3"/>
    <mergeCell ref="B4:K4"/>
    <mergeCell ref="B5:K5"/>
    <mergeCell ref="H9:J9"/>
    <mergeCell ref="B7:K7"/>
  </mergeCells>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19"/>
  <sheetViews>
    <sheetView workbookViewId="0">
      <selection activeCell="D1" sqref="D1"/>
    </sheetView>
  </sheetViews>
  <sheetFormatPr baseColWidth="10" defaultRowHeight="14.5" x14ac:dyDescent="0.35"/>
  <cols>
    <col min="1" max="1" width="12.1796875" bestFit="1" customWidth="1"/>
    <col min="2" max="2" width="17.81640625" bestFit="1" customWidth="1"/>
    <col min="3" max="3" width="20.453125" customWidth="1"/>
    <col min="4" max="4" width="10.81640625" customWidth="1"/>
    <col min="5" max="5" width="22.1796875" customWidth="1"/>
    <col min="6" max="6" width="77.453125" customWidth="1"/>
  </cols>
  <sheetData>
    <row r="1" spans="1:6" x14ac:dyDescent="0.35">
      <c r="A1">
        <v>1</v>
      </c>
      <c r="B1">
        <v>2</v>
      </c>
      <c r="C1">
        <v>3</v>
      </c>
    </row>
    <row r="2" spans="1:6" ht="15" thickBot="1" x14ac:dyDescent="0.4">
      <c r="A2" t="s">
        <v>202</v>
      </c>
      <c r="B2" t="s">
        <v>205</v>
      </c>
      <c r="C2" s="7" t="s">
        <v>342</v>
      </c>
      <c r="D2" s="7"/>
      <c r="E2" s="8" t="s">
        <v>223</v>
      </c>
      <c r="F2" s="8" t="s">
        <v>224</v>
      </c>
    </row>
    <row r="3" spans="1:6" ht="15" thickBot="1" x14ac:dyDescent="0.4">
      <c r="A3" t="s">
        <v>203</v>
      </c>
      <c r="B3" t="s">
        <v>206</v>
      </c>
      <c r="C3" t="s">
        <v>1</v>
      </c>
      <c r="E3" s="9" t="s">
        <v>0</v>
      </c>
      <c r="F3" s="10" t="s">
        <v>225</v>
      </c>
    </row>
    <row r="4" spans="1:6" x14ac:dyDescent="0.35">
      <c r="A4" t="s">
        <v>204</v>
      </c>
      <c r="B4" t="s">
        <v>207</v>
      </c>
      <c r="C4" t="s">
        <v>3</v>
      </c>
      <c r="E4" s="11" t="s">
        <v>1</v>
      </c>
      <c r="F4" s="12" t="s">
        <v>226</v>
      </c>
    </row>
    <row r="5" spans="1:6" ht="13.5" customHeight="1" x14ac:dyDescent="0.35">
      <c r="A5" t="s">
        <v>215</v>
      </c>
      <c r="B5" t="s">
        <v>208</v>
      </c>
      <c r="C5" t="s">
        <v>193</v>
      </c>
      <c r="E5" s="13" t="s">
        <v>1</v>
      </c>
      <c r="F5" s="14" t="s">
        <v>227</v>
      </c>
    </row>
    <row r="6" spans="1:6" x14ac:dyDescent="0.35">
      <c r="B6" t="s">
        <v>209</v>
      </c>
      <c r="C6" t="s">
        <v>4</v>
      </c>
      <c r="E6" s="13" t="s">
        <v>1</v>
      </c>
      <c r="F6" s="14" t="s">
        <v>228</v>
      </c>
    </row>
    <row r="7" spans="1:6" x14ac:dyDescent="0.35">
      <c r="B7" t="s">
        <v>210</v>
      </c>
      <c r="C7" t="s">
        <v>5</v>
      </c>
      <c r="E7" s="13" t="s">
        <v>1</v>
      </c>
      <c r="F7" s="14" t="s">
        <v>229</v>
      </c>
    </row>
    <row r="8" spans="1:6" x14ac:dyDescent="0.35">
      <c r="B8" t="s">
        <v>211</v>
      </c>
      <c r="C8" t="s">
        <v>6</v>
      </c>
      <c r="E8" s="13" t="s">
        <v>1</v>
      </c>
      <c r="F8" s="14" t="s">
        <v>230</v>
      </c>
    </row>
    <row r="9" spans="1:6" x14ac:dyDescent="0.35">
      <c r="B9" t="s">
        <v>212</v>
      </c>
      <c r="C9" t="s">
        <v>174</v>
      </c>
      <c r="E9" s="13" t="s">
        <v>1</v>
      </c>
      <c r="F9" s="14" t="s">
        <v>231</v>
      </c>
    </row>
    <row r="10" spans="1:6" x14ac:dyDescent="0.35">
      <c r="C10" t="s">
        <v>8</v>
      </c>
      <c r="E10" s="13" t="s">
        <v>1</v>
      </c>
      <c r="F10" s="14" t="s">
        <v>232</v>
      </c>
    </row>
    <row r="11" spans="1:6" x14ac:dyDescent="0.35">
      <c r="C11" t="s">
        <v>9</v>
      </c>
      <c r="E11" s="13" t="s">
        <v>1</v>
      </c>
      <c r="F11" s="14" t="s">
        <v>233</v>
      </c>
    </row>
    <row r="12" spans="1:6" x14ac:dyDescent="0.35">
      <c r="C12" t="s">
        <v>11</v>
      </c>
      <c r="E12" s="13" t="s">
        <v>1</v>
      </c>
      <c r="F12" s="14" t="s">
        <v>234</v>
      </c>
    </row>
    <row r="13" spans="1:6" x14ac:dyDescent="0.35">
      <c r="C13" t="s">
        <v>12</v>
      </c>
      <c r="E13" s="13" t="s">
        <v>1</v>
      </c>
      <c r="F13" s="14" t="s">
        <v>235</v>
      </c>
    </row>
    <row r="14" spans="1:6" x14ac:dyDescent="0.35">
      <c r="C14" t="s">
        <v>10</v>
      </c>
      <c r="E14" s="13" t="s">
        <v>1</v>
      </c>
      <c r="F14" s="14" t="s">
        <v>236</v>
      </c>
    </row>
    <row r="15" spans="1:6" x14ac:dyDescent="0.35">
      <c r="C15" t="s">
        <v>18</v>
      </c>
      <c r="E15" s="13" t="s">
        <v>1</v>
      </c>
      <c r="F15" s="14" t="s">
        <v>237</v>
      </c>
    </row>
    <row r="16" spans="1:6" x14ac:dyDescent="0.35">
      <c r="C16" t="s">
        <v>16</v>
      </c>
      <c r="E16" s="13" t="s">
        <v>1</v>
      </c>
      <c r="F16" s="14" t="s">
        <v>238</v>
      </c>
    </row>
    <row r="17" spans="3:6" x14ac:dyDescent="0.35">
      <c r="C17" t="s">
        <v>19</v>
      </c>
      <c r="E17" s="13" t="s">
        <v>1</v>
      </c>
      <c r="F17" s="14" t="s">
        <v>239</v>
      </c>
    </row>
    <row r="18" spans="3:6" x14ac:dyDescent="0.35">
      <c r="C18" t="s">
        <v>20</v>
      </c>
      <c r="E18" s="13" t="s">
        <v>1</v>
      </c>
      <c r="F18" s="14" t="s">
        <v>240</v>
      </c>
    </row>
    <row r="19" spans="3:6" ht="15" thickBot="1" x14ac:dyDescent="0.4">
      <c r="C19" t="s">
        <v>21</v>
      </c>
      <c r="E19" s="15" t="s">
        <v>1</v>
      </c>
      <c r="F19" s="16" t="s">
        <v>241</v>
      </c>
    </row>
    <row r="20" spans="3:6" ht="16.5" customHeight="1" thickBot="1" x14ac:dyDescent="0.4">
      <c r="C20" t="s">
        <v>194</v>
      </c>
      <c r="E20" s="9" t="s">
        <v>2</v>
      </c>
      <c r="F20" s="10" t="s">
        <v>242</v>
      </c>
    </row>
    <row r="21" spans="3:6" x14ac:dyDescent="0.35">
      <c r="C21" t="s">
        <v>24</v>
      </c>
      <c r="E21" s="11" t="s">
        <v>3</v>
      </c>
      <c r="F21" s="12" t="s">
        <v>243</v>
      </c>
    </row>
    <row r="22" spans="3:6" x14ac:dyDescent="0.35">
      <c r="C22" t="s">
        <v>25</v>
      </c>
      <c r="E22" s="13" t="s">
        <v>3</v>
      </c>
      <c r="F22" s="14" t="s">
        <v>244</v>
      </c>
    </row>
    <row r="23" spans="3:6" x14ac:dyDescent="0.35">
      <c r="C23" t="s">
        <v>27</v>
      </c>
      <c r="E23" s="13" t="s">
        <v>3</v>
      </c>
      <c r="F23" s="14" t="s">
        <v>245</v>
      </c>
    </row>
    <row r="24" spans="3:6" ht="15" thickBot="1" x14ac:dyDescent="0.4">
      <c r="C24" t="s">
        <v>28</v>
      </c>
      <c r="E24" s="15" t="s">
        <v>3</v>
      </c>
      <c r="F24" s="16" t="s">
        <v>246</v>
      </c>
    </row>
    <row r="25" spans="3:6" x14ac:dyDescent="0.35">
      <c r="C25" t="s">
        <v>29</v>
      </c>
      <c r="E25" s="11" t="s">
        <v>4</v>
      </c>
      <c r="F25" s="12" t="s">
        <v>247</v>
      </c>
    </row>
    <row r="26" spans="3:6" x14ac:dyDescent="0.35">
      <c r="C26" t="s">
        <v>30</v>
      </c>
      <c r="E26" s="13" t="s">
        <v>4</v>
      </c>
      <c r="F26" s="14" t="s">
        <v>248</v>
      </c>
    </row>
    <row r="27" spans="3:6" x14ac:dyDescent="0.35">
      <c r="C27" t="s">
        <v>2</v>
      </c>
      <c r="E27" s="13" t="s">
        <v>4</v>
      </c>
      <c r="F27" s="14" t="s">
        <v>249</v>
      </c>
    </row>
    <row r="28" spans="3:6" ht="15" thickBot="1" x14ac:dyDescent="0.4">
      <c r="C28" t="s">
        <v>7</v>
      </c>
      <c r="E28" s="15" t="s">
        <v>4</v>
      </c>
      <c r="F28" s="16" t="s">
        <v>250</v>
      </c>
    </row>
    <row r="29" spans="3:6" x14ac:dyDescent="0.35">
      <c r="C29" t="s">
        <v>23</v>
      </c>
      <c r="E29" s="11" t="s">
        <v>5</v>
      </c>
      <c r="F29" s="12" t="s">
        <v>251</v>
      </c>
    </row>
    <row r="30" spans="3:6" x14ac:dyDescent="0.35">
      <c r="C30" t="s">
        <v>195</v>
      </c>
      <c r="E30" s="13" t="s">
        <v>5</v>
      </c>
      <c r="F30" s="14" t="s">
        <v>252</v>
      </c>
    </row>
    <row r="31" spans="3:6" x14ac:dyDescent="0.35">
      <c r="C31" t="s">
        <v>0</v>
      </c>
      <c r="E31" s="13" t="s">
        <v>5</v>
      </c>
      <c r="F31" s="14" t="s">
        <v>253</v>
      </c>
    </row>
    <row r="32" spans="3:6" ht="15" thickBot="1" x14ac:dyDescent="0.4">
      <c r="C32" t="s">
        <v>15</v>
      </c>
      <c r="E32" s="15" t="s">
        <v>5</v>
      </c>
      <c r="F32" s="16" t="s">
        <v>254</v>
      </c>
    </row>
    <row r="33" spans="3:6" x14ac:dyDescent="0.35">
      <c r="C33" t="s">
        <v>17</v>
      </c>
      <c r="E33" s="11" t="s">
        <v>6</v>
      </c>
      <c r="F33" s="12" t="s">
        <v>255</v>
      </c>
    </row>
    <row r="34" spans="3:6" x14ac:dyDescent="0.35">
      <c r="C34" t="s">
        <v>31</v>
      </c>
      <c r="E34" s="13" t="s">
        <v>6</v>
      </c>
      <c r="F34" s="14" t="s">
        <v>256</v>
      </c>
    </row>
    <row r="35" spans="3:6" x14ac:dyDescent="0.35">
      <c r="C35" t="s">
        <v>32</v>
      </c>
      <c r="E35" s="13" t="s">
        <v>6</v>
      </c>
      <c r="F35" s="14" t="s">
        <v>257</v>
      </c>
    </row>
    <row r="36" spans="3:6" x14ac:dyDescent="0.35">
      <c r="E36" s="13" t="s">
        <v>6</v>
      </c>
      <c r="F36" s="14" t="s">
        <v>258</v>
      </c>
    </row>
    <row r="37" spans="3:6" ht="15" thickBot="1" x14ac:dyDescent="0.4">
      <c r="E37" s="15" t="s">
        <v>6</v>
      </c>
      <c r="F37" s="16" t="s">
        <v>259</v>
      </c>
    </row>
    <row r="38" spans="3:6" ht="15" thickBot="1" x14ac:dyDescent="0.4">
      <c r="E38" s="9" t="s">
        <v>174</v>
      </c>
      <c r="F38" s="10" t="s">
        <v>260</v>
      </c>
    </row>
    <row r="39" spans="3:6" ht="15" thickBot="1" x14ac:dyDescent="0.4">
      <c r="E39" s="9" t="s">
        <v>7</v>
      </c>
      <c r="F39" s="10" t="s">
        <v>261</v>
      </c>
    </row>
    <row r="40" spans="3:6" x14ac:dyDescent="0.35">
      <c r="E40" s="11" t="s">
        <v>8</v>
      </c>
      <c r="F40" s="12" t="s">
        <v>262</v>
      </c>
    </row>
    <row r="41" spans="3:6" x14ac:dyDescent="0.35">
      <c r="E41" s="13" t="s">
        <v>8</v>
      </c>
      <c r="F41" s="14" t="s">
        <v>263</v>
      </c>
    </row>
    <row r="42" spans="3:6" ht="15" thickBot="1" x14ac:dyDescent="0.4">
      <c r="E42" s="15" t="s">
        <v>8</v>
      </c>
      <c r="F42" s="16" t="s">
        <v>264</v>
      </c>
    </row>
    <row r="43" spans="3:6" x14ac:dyDescent="0.35">
      <c r="E43" s="11" t="s">
        <v>9</v>
      </c>
      <c r="F43" s="12" t="s">
        <v>265</v>
      </c>
    </row>
    <row r="44" spans="3:6" x14ac:dyDescent="0.35">
      <c r="E44" s="13" t="s">
        <v>9</v>
      </c>
      <c r="F44" s="14" t="s">
        <v>266</v>
      </c>
    </row>
    <row r="45" spans="3:6" ht="15" thickBot="1" x14ac:dyDescent="0.4">
      <c r="E45" s="15" t="s">
        <v>9</v>
      </c>
      <c r="F45" s="16" t="s">
        <v>267</v>
      </c>
    </row>
    <row r="46" spans="3:6" ht="15" thickBot="1" x14ac:dyDescent="0.4">
      <c r="E46" s="9" t="s">
        <v>10</v>
      </c>
      <c r="F46" s="10" t="s">
        <v>268</v>
      </c>
    </row>
    <row r="47" spans="3:6" x14ac:dyDescent="0.35">
      <c r="E47" s="11" t="s">
        <v>11</v>
      </c>
      <c r="F47" s="12" t="s">
        <v>269</v>
      </c>
    </row>
    <row r="48" spans="3:6" ht="15" thickBot="1" x14ac:dyDescent="0.4">
      <c r="E48" s="15" t="s">
        <v>11</v>
      </c>
      <c r="F48" s="16" t="s">
        <v>270</v>
      </c>
    </row>
    <row r="49" spans="5:6" x14ac:dyDescent="0.35">
      <c r="E49" s="11" t="s">
        <v>12</v>
      </c>
      <c r="F49" s="12" t="s">
        <v>271</v>
      </c>
    </row>
    <row r="50" spans="5:6" x14ac:dyDescent="0.35">
      <c r="E50" s="13" t="s">
        <v>12</v>
      </c>
      <c r="F50" s="14" t="s">
        <v>272</v>
      </c>
    </row>
    <row r="51" spans="5:6" x14ac:dyDescent="0.35">
      <c r="E51" s="13" t="s">
        <v>12</v>
      </c>
      <c r="F51" s="14" t="s">
        <v>273</v>
      </c>
    </row>
    <row r="52" spans="5:6" x14ac:dyDescent="0.35">
      <c r="E52" s="13" t="s">
        <v>12</v>
      </c>
      <c r="F52" s="14" t="s">
        <v>274</v>
      </c>
    </row>
    <row r="53" spans="5:6" x14ac:dyDescent="0.35">
      <c r="E53" s="13" t="s">
        <v>12</v>
      </c>
      <c r="F53" s="14" t="s">
        <v>275</v>
      </c>
    </row>
    <row r="54" spans="5:6" ht="15" thickBot="1" x14ac:dyDescent="0.4">
      <c r="E54" s="15" t="s">
        <v>12</v>
      </c>
      <c r="F54" s="16" t="s">
        <v>276</v>
      </c>
    </row>
    <row r="55" spans="5:6" x14ac:dyDescent="0.35">
      <c r="E55" s="11" t="s">
        <v>193</v>
      </c>
      <c r="F55" s="12" t="s">
        <v>277</v>
      </c>
    </row>
    <row r="56" spans="5:6" x14ac:dyDescent="0.35">
      <c r="E56" s="13" t="s">
        <v>193</v>
      </c>
      <c r="F56" s="14" t="s">
        <v>278</v>
      </c>
    </row>
    <row r="57" spans="5:6" x14ac:dyDescent="0.35">
      <c r="E57" s="13" t="s">
        <v>193</v>
      </c>
      <c r="F57" s="14" t="s">
        <v>279</v>
      </c>
    </row>
    <row r="58" spans="5:6" x14ac:dyDescent="0.35">
      <c r="E58" s="13" t="s">
        <v>193</v>
      </c>
      <c r="F58" s="14" t="s">
        <v>280</v>
      </c>
    </row>
    <row r="59" spans="5:6" x14ac:dyDescent="0.35">
      <c r="E59" s="13" t="s">
        <v>193</v>
      </c>
      <c r="F59" s="14" t="s">
        <v>281</v>
      </c>
    </row>
    <row r="60" spans="5:6" x14ac:dyDescent="0.35">
      <c r="E60" s="13" t="s">
        <v>193</v>
      </c>
      <c r="F60" s="14" t="s">
        <v>282</v>
      </c>
    </row>
    <row r="61" spans="5:6" x14ac:dyDescent="0.35">
      <c r="E61" s="13" t="s">
        <v>193</v>
      </c>
      <c r="F61" s="14" t="s">
        <v>283</v>
      </c>
    </row>
    <row r="62" spans="5:6" x14ac:dyDescent="0.35">
      <c r="E62" s="13" t="s">
        <v>193</v>
      </c>
      <c r="F62" s="14" t="s">
        <v>284</v>
      </c>
    </row>
    <row r="63" spans="5:6" x14ac:dyDescent="0.35">
      <c r="E63" s="13" t="s">
        <v>193</v>
      </c>
      <c r="F63" s="14" t="s">
        <v>285</v>
      </c>
    </row>
    <row r="64" spans="5:6" x14ac:dyDescent="0.35">
      <c r="E64" s="13" t="s">
        <v>193</v>
      </c>
      <c r="F64" s="14" t="s">
        <v>286</v>
      </c>
    </row>
    <row r="65" spans="5:6" x14ac:dyDescent="0.35">
      <c r="E65" s="13" t="s">
        <v>193</v>
      </c>
      <c r="F65" s="14" t="s">
        <v>287</v>
      </c>
    </row>
    <row r="66" spans="5:6" x14ac:dyDescent="0.35">
      <c r="E66" s="13" t="s">
        <v>193</v>
      </c>
      <c r="F66" s="14" t="s">
        <v>288</v>
      </c>
    </row>
    <row r="67" spans="5:6" x14ac:dyDescent="0.35">
      <c r="E67" s="13" t="s">
        <v>193</v>
      </c>
      <c r="F67" s="14" t="s">
        <v>289</v>
      </c>
    </row>
    <row r="68" spans="5:6" x14ac:dyDescent="0.35">
      <c r="E68" s="13" t="s">
        <v>193</v>
      </c>
      <c r="F68" s="14" t="s">
        <v>290</v>
      </c>
    </row>
    <row r="69" spans="5:6" ht="15" thickBot="1" x14ac:dyDescent="0.4">
      <c r="E69" s="15" t="s">
        <v>193</v>
      </c>
      <c r="F69" s="16" t="s">
        <v>291</v>
      </c>
    </row>
    <row r="70" spans="5:6" ht="15" thickBot="1" x14ac:dyDescent="0.4">
      <c r="E70" s="9" t="s">
        <v>15</v>
      </c>
      <c r="F70" s="10" t="s">
        <v>292</v>
      </c>
    </row>
    <row r="71" spans="5:6" x14ac:dyDescent="0.35">
      <c r="E71" s="11" t="s">
        <v>16</v>
      </c>
      <c r="F71" s="12" t="s">
        <v>293</v>
      </c>
    </row>
    <row r="72" spans="5:6" ht="15" thickBot="1" x14ac:dyDescent="0.4">
      <c r="E72" s="15" t="s">
        <v>16</v>
      </c>
      <c r="F72" s="16" t="s">
        <v>294</v>
      </c>
    </row>
    <row r="73" spans="5:6" ht="15" thickBot="1" x14ac:dyDescent="0.4">
      <c r="E73" s="9" t="s">
        <v>17</v>
      </c>
      <c r="F73" s="10" t="s">
        <v>295</v>
      </c>
    </row>
    <row r="74" spans="5:6" x14ac:dyDescent="0.35">
      <c r="E74" s="11" t="s">
        <v>18</v>
      </c>
      <c r="F74" s="12" t="s">
        <v>296</v>
      </c>
    </row>
    <row r="75" spans="5:6" x14ac:dyDescent="0.35">
      <c r="E75" s="13" t="s">
        <v>18</v>
      </c>
      <c r="F75" s="14" t="s">
        <v>297</v>
      </c>
    </row>
    <row r="76" spans="5:6" x14ac:dyDescent="0.35">
      <c r="E76" s="13" t="s">
        <v>18</v>
      </c>
      <c r="F76" s="14" t="s">
        <v>298</v>
      </c>
    </row>
    <row r="77" spans="5:6" x14ac:dyDescent="0.35">
      <c r="E77" s="13" t="s">
        <v>18</v>
      </c>
      <c r="F77" s="14" t="s">
        <v>299</v>
      </c>
    </row>
    <row r="78" spans="5:6" ht="15" thickBot="1" x14ac:dyDescent="0.4">
      <c r="E78" s="15" t="s">
        <v>18</v>
      </c>
      <c r="F78" s="16" t="s">
        <v>300</v>
      </c>
    </row>
    <row r="79" spans="5:6" x14ac:dyDescent="0.35">
      <c r="E79" s="11" t="s">
        <v>19</v>
      </c>
      <c r="F79" s="12" t="s">
        <v>301</v>
      </c>
    </row>
    <row r="80" spans="5:6" ht="15" thickBot="1" x14ac:dyDescent="0.4">
      <c r="E80" s="15" t="s">
        <v>19</v>
      </c>
      <c r="F80" s="16" t="s">
        <v>302</v>
      </c>
    </row>
    <row r="81" spans="5:6" x14ac:dyDescent="0.35">
      <c r="E81" s="11" t="s">
        <v>20</v>
      </c>
      <c r="F81" s="12" t="s">
        <v>303</v>
      </c>
    </row>
    <row r="82" spans="5:6" ht="15" thickBot="1" x14ac:dyDescent="0.4">
      <c r="E82" s="15" t="s">
        <v>20</v>
      </c>
      <c r="F82" s="16" t="s">
        <v>304</v>
      </c>
    </row>
    <row r="83" spans="5:6" x14ac:dyDescent="0.35">
      <c r="E83" s="11" t="s">
        <v>21</v>
      </c>
      <c r="F83" s="12" t="s">
        <v>305</v>
      </c>
    </row>
    <row r="84" spans="5:6" x14ac:dyDescent="0.35">
      <c r="E84" s="13" t="s">
        <v>21</v>
      </c>
      <c r="F84" s="14" t="s">
        <v>306</v>
      </c>
    </row>
    <row r="85" spans="5:6" ht="15" thickBot="1" x14ac:dyDescent="0.4">
      <c r="E85" s="15" t="s">
        <v>21</v>
      </c>
      <c r="F85" s="16" t="s">
        <v>307</v>
      </c>
    </row>
    <row r="86" spans="5:6" x14ac:dyDescent="0.35">
      <c r="E86" s="11" t="s">
        <v>194</v>
      </c>
      <c r="F86" s="12" t="s">
        <v>308</v>
      </c>
    </row>
    <row r="87" spans="5:6" ht="15" thickBot="1" x14ac:dyDescent="0.4">
      <c r="E87" s="15" t="s">
        <v>194</v>
      </c>
      <c r="F87" s="16" t="s">
        <v>309</v>
      </c>
    </row>
    <row r="88" spans="5:6" ht="15" thickBot="1" x14ac:dyDescent="0.4">
      <c r="E88" s="9" t="s">
        <v>23</v>
      </c>
      <c r="F88" s="10" t="s">
        <v>310</v>
      </c>
    </row>
    <row r="89" spans="5:6" x14ac:dyDescent="0.35">
      <c r="E89" s="11" t="s">
        <v>24</v>
      </c>
      <c r="F89" s="12" t="s">
        <v>311</v>
      </c>
    </row>
    <row r="90" spans="5:6" x14ac:dyDescent="0.35">
      <c r="E90" s="13" t="s">
        <v>24</v>
      </c>
      <c r="F90" s="14" t="s">
        <v>312</v>
      </c>
    </row>
    <row r="91" spans="5:6" ht="15" thickBot="1" x14ac:dyDescent="0.4">
      <c r="E91" s="15" t="s">
        <v>24</v>
      </c>
      <c r="F91" s="16" t="s">
        <v>313</v>
      </c>
    </row>
    <row r="92" spans="5:6" x14ac:dyDescent="0.35">
      <c r="E92" s="11" t="s">
        <v>25</v>
      </c>
      <c r="F92" s="12" t="s">
        <v>314</v>
      </c>
    </row>
    <row r="93" spans="5:6" x14ac:dyDescent="0.35">
      <c r="E93" s="13" t="s">
        <v>25</v>
      </c>
      <c r="F93" s="14" t="s">
        <v>315</v>
      </c>
    </row>
    <row r="94" spans="5:6" ht="15" thickBot="1" x14ac:dyDescent="0.4">
      <c r="E94" s="15" t="s">
        <v>25</v>
      </c>
      <c r="F94" s="16" t="s">
        <v>316</v>
      </c>
    </row>
    <row r="95" spans="5:6" ht="15" thickBot="1" x14ac:dyDescent="0.4">
      <c r="E95" s="9" t="s">
        <v>195</v>
      </c>
      <c r="F95" s="10" t="s">
        <v>317</v>
      </c>
    </row>
    <row r="96" spans="5:6" x14ac:dyDescent="0.35">
      <c r="E96" s="11" t="s">
        <v>27</v>
      </c>
      <c r="F96" s="12" t="s">
        <v>318</v>
      </c>
    </row>
    <row r="97" spans="5:6" x14ac:dyDescent="0.35">
      <c r="E97" s="13" t="s">
        <v>27</v>
      </c>
      <c r="F97" s="14" t="s">
        <v>319</v>
      </c>
    </row>
    <row r="98" spans="5:6" x14ac:dyDescent="0.35">
      <c r="E98" s="13" t="s">
        <v>27</v>
      </c>
      <c r="F98" s="14" t="s">
        <v>320</v>
      </c>
    </row>
    <row r="99" spans="5:6" x14ac:dyDescent="0.35">
      <c r="E99" s="13" t="s">
        <v>27</v>
      </c>
      <c r="F99" s="14" t="s">
        <v>321</v>
      </c>
    </row>
    <row r="100" spans="5:6" x14ac:dyDescent="0.35">
      <c r="E100" s="13" t="s">
        <v>27</v>
      </c>
      <c r="F100" s="14" t="s">
        <v>322</v>
      </c>
    </row>
    <row r="101" spans="5:6" x14ac:dyDescent="0.35">
      <c r="E101" s="13" t="s">
        <v>27</v>
      </c>
      <c r="F101" s="14" t="s">
        <v>323</v>
      </c>
    </row>
    <row r="102" spans="5:6" x14ac:dyDescent="0.35">
      <c r="E102" s="13" t="s">
        <v>27</v>
      </c>
      <c r="F102" s="14" t="s">
        <v>324</v>
      </c>
    </row>
    <row r="103" spans="5:6" ht="15" thickBot="1" x14ac:dyDescent="0.4">
      <c r="E103" s="15" t="s">
        <v>27</v>
      </c>
      <c r="F103" s="16" t="s">
        <v>325</v>
      </c>
    </row>
    <row r="104" spans="5:6" ht="15" thickBot="1" x14ac:dyDescent="0.4">
      <c r="E104" s="9" t="s">
        <v>28</v>
      </c>
      <c r="F104" s="10" t="s">
        <v>326</v>
      </c>
    </row>
    <row r="105" spans="5:6" x14ac:dyDescent="0.35">
      <c r="E105" s="11" t="s">
        <v>29</v>
      </c>
      <c r="F105" s="12" t="s">
        <v>327</v>
      </c>
    </row>
    <row r="106" spans="5:6" x14ac:dyDescent="0.35">
      <c r="E106" s="13" t="s">
        <v>29</v>
      </c>
      <c r="F106" s="14" t="s">
        <v>328</v>
      </c>
    </row>
    <row r="107" spans="5:6" ht="15" thickBot="1" x14ac:dyDescent="0.4">
      <c r="E107" s="15" t="s">
        <v>29</v>
      </c>
      <c r="F107" s="16" t="s">
        <v>329</v>
      </c>
    </row>
    <row r="108" spans="5:6" x14ac:dyDescent="0.35">
      <c r="E108" s="11" t="s">
        <v>30</v>
      </c>
      <c r="F108" s="12" t="s">
        <v>330</v>
      </c>
    </row>
    <row r="109" spans="5:6" x14ac:dyDescent="0.35">
      <c r="E109" s="13" t="s">
        <v>30</v>
      </c>
      <c r="F109" s="14" t="s">
        <v>331</v>
      </c>
    </row>
    <row r="110" spans="5:6" x14ac:dyDescent="0.35">
      <c r="E110" s="13" t="s">
        <v>30</v>
      </c>
      <c r="F110" s="14" t="s">
        <v>332</v>
      </c>
    </row>
    <row r="111" spans="5:6" x14ac:dyDescent="0.35">
      <c r="E111" s="13" t="s">
        <v>30</v>
      </c>
      <c r="F111" s="14" t="s">
        <v>333</v>
      </c>
    </row>
    <row r="112" spans="5:6" x14ac:dyDescent="0.35">
      <c r="E112" s="13" t="s">
        <v>30</v>
      </c>
      <c r="F112" s="14" t="s">
        <v>334</v>
      </c>
    </row>
    <row r="113" spans="5:6" x14ac:dyDescent="0.35">
      <c r="E113" s="13" t="s">
        <v>30</v>
      </c>
      <c r="F113" s="14" t="s">
        <v>335</v>
      </c>
    </row>
    <row r="114" spans="5:6" x14ac:dyDescent="0.35">
      <c r="E114" s="13" t="s">
        <v>30</v>
      </c>
      <c r="F114" s="14" t="s">
        <v>336</v>
      </c>
    </row>
    <row r="115" spans="5:6" x14ac:dyDescent="0.35">
      <c r="E115" s="13" t="s">
        <v>30</v>
      </c>
      <c r="F115" s="14" t="s">
        <v>337</v>
      </c>
    </row>
    <row r="116" spans="5:6" x14ac:dyDescent="0.35">
      <c r="E116" s="13" t="s">
        <v>30</v>
      </c>
      <c r="F116" s="14" t="s">
        <v>338</v>
      </c>
    </row>
    <row r="117" spans="5:6" ht="15" thickBot="1" x14ac:dyDescent="0.4">
      <c r="E117" s="15" t="s">
        <v>30</v>
      </c>
      <c r="F117" s="16" t="s">
        <v>339</v>
      </c>
    </row>
    <row r="118" spans="5:6" ht="15" thickBot="1" x14ac:dyDescent="0.4">
      <c r="E118" s="9" t="s">
        <v>31</v>
      </c>
      <c r="F118" s="10" t="s">
        <v>340</v>
      </c>
    </row>
    <row r="119" spans="5:6" ht="15" thickBot="1" x14ac:dyDescent="0.4">
      <c r="E119" s="9" t="s">
        <v>32</v>
      </c>
      <c r="F119" s="10" t="s">
        <v>341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33</vt:i4>
      </vt:variant>
    </vt:vector>
  </HeadingPairs>
  <TitlesOfParts>
    <vt:vector size="38" baseType="lpstr">
      <vt:lpstr>EQUIPOS CONSOLIDADO COMPLET (2)</vt:lpstr>
      <vt:lpstr>EQUIPOS CONSOLIDADO COMPLETO</vt:lpstr>
      <vt:lpstr>COTIZACIÓN</vt:lpstr>
      <vt:lpstr>Relación Programas</vt:lpstr>
      <vt:lpstr>LD</vt:lpstr>
      <vt:lpstr>Amazonas</vt:lpstr>
      <vt:lpstr>Antioquia</vt:lpstr>
      <vt:lpstr>Arauca</vt:lpstr>
      <vt:lpstr>Atlántico</vt:lpstr>
      <vt:lpstr>Bolívar</vt:lpstr>
      <vt:lpstr>Boyacá</vt:lpstr>
      <vt:lpstr>Caldas</vt:lpstr>
      <vt:lpstr>Caquetá</vt:lpstr>
      <vt:lpstr>Casanare</vt:lpstr>
      <vt:lpstr>Cauca</vt:lpstr>
      <vt:lpstr>Cesar</vt:lpstr>
      <vt:lpstr>Choco</vt:lpstr>
      <vt:lpstr>Córdoba</vt:lpstr>
      <vt:lpstr>Cundinamarca</vt:lpstr>
      <vt:lpstr>Distrito_Capital</vt:lpstr>
      <vt:lpstr>Guainía</vt:lpstr>
      <vt:lpstr>Guajira</vt:lpstr>
      <vt:lpstr>Guaviare</vt:lpstr>
      <vt:lpstr>Huila</vt:lpstr>
      <vt:lpstr>Magdalena</vt:lpstr>
      <vt:lpstr>Meta</vt:lpstr>
      <vt:lpstr>Nariño</vt:lpstr>
      <vt:lpstr>Norte_de_Santander</vt:lpstr>
      <vt:lpstr>Putumayo</vt:lpstr>
      <vt:lpstr>Quindío</vt:lpstr>
      <vt:lpstr>Risaralda</vt:lpstr>
      <vt:lpstr>San_Andrés</vt:lpstr>
      <vt:lpstr>Santander</vt:lpstr>
      <vt:lpstr>Sucre</vt:lpstr>
      <vt:lpstr>Tolima</vt:lpstr>
      <vt:lpstr>Valle</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kikapy@outlook.es</cp:lastModifiedBy>
  <cp:lastPrinted>2017-03-03T20:28:37Z</cp:lastPrinted>
  <dcterms:created xsi:type="dcterms:W3CDTF">2014-11-12T14:55:45Z</dcterms:created>
  <dcterms:modified xsi:type="dcterms:W3CDTF">2025-09-18T20:01:29Z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2025-04-21T13:02:49Z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a342dd4f-2f6b-4417-b6d0-df1642ea2ea4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